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heckmarx-my.sharepoint.com/personal/michael_fowler_checkmarx_com/Documents/Scripts/CXOne Report/"/>
    </mc:Choice>
  </mc:AlternateContent>
  <xr:revisionPtr revIDLastSave="13" documentId="13_ncr:1_{B4544D40-FFA5-4971-ACAC-DAA634C725EB}" xr6:coauthVersionLast="47" xr6:coauthVersionMax="47" xr10:uidLastSave="{0BDD58EF-AA0E-4102-80AE-68C0A5393E38}"/>
  <bookViews>
    <workbookView xWindow="3060" yWindow="4575" windowWidth="33075" windowHeight="14760" tabRatio="775" xr2:uid="{B39F2178-6D7B-474E-A062-952B25E6CD37}"/>
  </bookViews>
  <sheets>
    <sheet name="About" sheetId="1" r:id="rId1"/>
    <sheet name="Summary" sheetId="7" r:id="rId2"/>
    <sheet name="Avg Scan Time" sheetId="11" r:id="rId3"/>
    <sheet name="ScanCharts" sheetId="18" r:id="rId4"/>
    <sheet name="Engines" sheetId="15" r:id="rId5"/>
    <sheet name="Vulnerabilities" sheetId="16" r:id="rId6"/>
    <sheet name="Applications" sheetId="5" r:id="rId7"/>
    <sheet name="Projects" sheetId="6" r:id="rId8"/>
    <sheet name="Scans" sheetId="9" r:id="rId9"/>
    <sheet name="StateCounts" sheetId="21" r:id="rId10"/>
    <sheet name="Change Management" sheetId="19" state="hidden" r:id="rId11"/>
    <sheet name="Lookups" sheetId="10" state="hidden" r:id="rId12"/>
  </sheets>
  <definedNames>
    <definedName name="_xlnm._FilterDatabase" localSheetId="8" hidden="1">Scans!$BD$9:$BE$9</definedName>
    <definedName name="_xlcn.WorksheetConnection_CxOneReport.xlsxApplicationsTable1" hidden="1">ApplicationsTable[]</definedName>
    <definedName name="APPLICATIONS">About!$D$9</definedName>
    <definedName name="DATA_PATH">About!$D$7</definedName>
    <definedName name="EndDate">Summary!#REF!</definedName>
    <definedName name="ExternalData_1" localSheetId="6" hidden="1">Applications!$A$1:$H$2</definedName>
    <definedName name="ExternalData_1" localSheetId="7" hidden="1">Projects!$A$1:$H$2</definedName>
    <definedName name="ExternalData_1" localSheetId="1" hidden="1">Summary!$B$2:$C$3</definedName>
    <definedName name="ExternalData_2" localSheetId="0" hidden="1">About!$C$6:$F$14</definedName>
    <definedName name="ExternalData_2" localSheetId="8" hidden="1">Scans!$A$1:$CU$2</definedName>
    <definedName name="ExternalData_4" localSheetId="9" hidden="1">StateCounts!$A$1:$AO$11938</definedName>
    <definedName name="GENERAL">About!$D$8</definedName>
    <definedName name="PROJECTS">About!$D$10</definedName>
    <definedName name="SCANS">About!$D$11</definedName>
    <definedName name="SEVERITYCOUNTS">About!$D$12</definedName>
    <definedName name="StartDate">Summary!$C$3</definedName>
    <definedName name="STATECOUNTS">About!$D$13</definedName>
    <definedName name="STATUSES">About!$D$14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</pivotCaches>
  <extLst>
    <ext xmlns:x15="http://schemas.microsoft.com/office/spreadsheetml/2010/11/main" uri="{841E416B-1EF1-43b6-AB56-02D37102CBD5}">
      <x15:pivotCaches>
        <pivotCache cacheId="7" r:id="rId20"/>
        <pivotCache cacheId="8" r:id="rId21"/>
        <pivotCache cacheId="9" r:id="rId22"/>
        <pivotCache cacheId="10" r:id="rId23"/>
        <pivotCache cacheId="11" r:id="rId24"/>
        <pivotCache cacheId="12" r:id="rId25"/>
      </x15:pivotCaches>
    </ext>
    <ext xmlns:x15="http://schemas.microsoft.com/office/spreadsheetml/2010/11/main" uri="{983426D0-5260-488c-9760-48F4B6AC55F4}">
      <x15:pivotTableReferences>
        <x15:pivotTableReference r:id="rId26"/>
        <x15:pivotTableReference r:id="rId27"/>
        <x15:pivotTableReference r:id="rId28"/>
        <x15:pivotTableReference r:id="rId29"/>
        <x15:pivotTableReference r:id="rId30"/>
        <x15:pivotTableReference r:id="rId31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lications_95d2493d-fd31-4a19-a338-9a3105860b53" name="Applications" connection="Query - Applications"/>
          <x15:modelTable id="Applications-Projects_2b47750c-393a-40e7-bd74-f4305fa9cbb8" name="Applications-Projects" connection="Query - Applications-Projects"/>
          <x15:modelTable id="Projects_57fbcf55-c43f-4c05-8876-6e01dfa9484f" name="Projects" connection="Query - Projects"/>
          <x15:modelTable id="Projects-Branches_684162db-56c4-4fcd-9a85-65fb6e152f6e" name="Projects-Branches" connection="Query - Projects-Branches"/>
          <x15:modelTable id="Scans_3f640756-64ed-4a9c-932f-813b3246eadb" name="Scans" connection="Query - Scans"/>
          <x15:modelTable id="Statuses_7abaea5e-0dcf-48e4-8a22-ab3c8f6dbc68" name="Statuses" connection="Query - Statuses"/>
          <x15:modelTable id="DateTable_16d59077-171f-4213-81e1-6dcb6c85c658" name="DateTable" connection="Query - DateTable"/>
          <x15:modelTable id="StateCounts_dfee2a42-20a0-48b0-ad39-7566dd2c9e3e" name="StateCounts" connection="Query - StateCounts(1)"/>
          <x15:modelTable id="ApplicationsTable" name="ApplicationsTable" connection="WorksheetConnection_CxOne Report.xlsx!ApplicationsTable"/>
        </x15:modelTables>
        <x15:modelRelationships>
          <x15:modelRelationship fromTable="Applications-Projects" fromColumn="ApplicationID" toTable="Applications" toColumn="ApplicationID"/>
          <x15:modelRelationship fromTable="Applications-Projects" fromColumn="ProjectID" toTable="Projects" toColumn="ProjectID"/>
          <x15:modelRelationship fromTable="Projects-Branches" fromColumn="ProjectID" toTable="Projects" toColumn="ProjectID"/>
          <x15:modelRelationship fromTable="Scans" fromColumn="ProjectId" toTable="Projects" toColumn="ProjectID"/>
          <x15:modelRelationship fromTable="Scans" fromColumn="ScanDate" toTable="DateTable" toColumn="Date"/>
          <x15:modelRelationship fromTable="Statuses" fromColumn="ScanID" toTable="Scans" toColumn="ScanID"/>
          <x15:modelRelationship fromTable="StateCounts" fromColumn="ScanID" toTable="Scans" toColumn="Scan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tatuses" columnName="Runtime" columnId="Runtime">
                <x16:calculatedTimeColumn columnName="Runtime (Hour)" columnId="Runtime (Hour)" contentType="hours" isSelected="1"/>
                <x16:calculatedTimeColumn columnName="Runtime (Minute)" columnId="Runtime (Minute)" contentType="minutes" isSelected="1"/>
                <x16:calculatedTimeColumn columnName="Runtime (Second)" columnId="Runtime (Second)" contentType="seconds" isSelected="1"/>
              </x16:modelTimeGrouping>
              <x16:modelTimeGrouping tableName="Statuses" columnName="StartDate" columnId="StartDate">
                <x16:calculatedTimeColumn columnName="StartDate (Year)" columnId="StartDate (Year)" contentType="years" isSelected="1"/>
                <x16:calculatedTimeColumn columnName="StartDate (Quarter)" columnId="StartDate (Quarter)" contentType="quarters" isSelected="1"/>
                <x16:calculatedTimeColumn columnName="StartDate (Month Index)" columnId="StartDate (Month Index)" contentType="monthsindex" isSelected="1"/>
                <x16:calculatedTimeColumn columnName="StartDate (Month)" columnId="Start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7" l="1"/>
  <c r="V8" i="7"/>
  <c r="V7" i="7"/>
  <c r="V6" i="7"/>
  <c r="N58" i="7" l="1"/>
  <c r="O58" i="7" s="1"/>
  <c r="N57" i="7"/>
  <c r="O57" i="7" s="1"/>
  <c r="N56" i="7"/>
  <c r="O56" i="7" s="1"/>
  <c r="N55" i="7"/>
  <c r="O55" i="7" s="1"/>
  <c r="N54" i="7"/>
  <c r="O54" i="7" s="1"/>
  <c r="N53" i="7"/>
  <c r="O53" i="7" s="1"/>
  <c r="N52" i="7"/>
  <c r="O52" i="7" s="1"/>
  <c r="N51" i="7"/>
  <c r="O51" i="7" s="1"/>
  <c r="N50" i="7"/>
  <c r="O50" i="7" s="1"/>
  <c r="N49" i="7"/>
  <c r="O49" i="7" s="1"/>
  <c r="N48" i="7"/>
  <c r="O48" i="7" s="1"/>
  <c r="N47" i="7"/>
  <c r="O47" i="7" s="1"/>
  <c r="N46" i="7"/>
  <c r="O46" i="7" s="1"/>
  <c r="N45" i="7"/>
  <c r="O45" i="7" s="1"/>
  <c r="N44" i="7"/>
  <c r="O44" i="7" s="1"/>
  <c r="N43" i="7"/>
  <c r="O43" i="7" s="1"/>
  <c r="N42" i="7"/>
  <c r="O42" i="7" s="1"/>
  <c r="N41" i="7"/>
  <c r="O41" i="7" s="1"/>
  <c r="N40" i="7"/>
  <c r="O40" i="7" s="1"/>
  <c r="N39" i="7"/>
  <c r="O39" i="7" s="1"/>
  <c r="N38" i="7"/>
  <c r="O38" i="7" s="1"/>
  <c r="N37" i="7"/>
  <c r="O37" i="7" s="1"/>
  <c r="N36" i="7"/>
  <c r="O36" i="7" s="1"/>
  <c r="N35" i="7"/>
  <c r="O35" i="7" s="1"/>
  <c r="N34" i="7"/>
  <c r="O34" i="7" s="1"/>
  <c r="N33" i="7"/>
  <c r="O33" i="7" s="1"/>
  <c r="N32" i="7"/>
  <c r="O32" i="7" s="1"/>
  <c r="E14" i="11" l="1"/>
  <c r="E13" i="11"/>
  <c r="E12" i="11"/>
  <c r="E11" i="11"/>
  <c r="E10" i="11"/>
  <c r="E9" i="11"/>
  <c r="E8" i="11"/>
  <c r="E7" i="11"/>
  <c r="E6" i="11"/>
  <c r="E5" i="11"/>
  <c r="E4" i="11"/>
  <c r="E3" i="11"/>
  <c r="J3" i="11" l="1"/>
  <c r="N29" i="7"/>
  <c r="O29" i="7" s="1"/>
  <c r="N21" i="7"/>
  <c r="N20" i="7"/>
  <c r="N17" i="7"/>
  <c r="N16" i="7"/>
  <c r="N15" i="7"/>
  <c r="N14" i="7"/>
  <c r="N13" i="7"/>
  <c r="N12" i="7"/>
  <c r="M9" i="16"/>
  <c r="M8" i="16"/>
  <c r="M7" i="16"/>
  <c r="M6" i="16"/>
  <c r="M5" i="16"/>
  <c r="M4" i="16"/>
  <c r="O9" i="16"/>
  <c r="O8" i="16"/>
  <c r="O7" i="16"/>
  <c r="O6" i="16"/>
  <c r="O5" i="16"/>
  <c r="O4" i="16"/>
  <c r="Q9" i="16"/>
  <c r="Q8" i="16"/>
  <c r="Q7" i="16"/>
  <c r="Q6" i="16"/>
  <c r="Q5" i="16"/>
  <c r="Q4" i="16"/>
  <c r="K9" i="16"/>
  <c r="K8" i="16"/>
  <c r="K7" i="16"/>
  <c r="K6" i="16"/>
  <c r="K5" i="16"/>
  <c r="I9" i="16"/>
  <c r="I8" i="16"/>
  <c r="I7" i="16"/>
  <c r="I6" i="16"/>
  <c r="I5" i="16"/>
  <c r="I4" i="16"/>
  <c r="G5" i="16"/>
  <c r="G6" i="16"/>
  <c r="G7" i="16"/>
  <c r="G8" i="16"/>
  <c r="G9" i="16"/>
  <c r="E9" i="16"/>
  <c r="E8" i="16"/>
  <c r="E7" i="16"/>
  <c r="E6" i="16"/>
  <c r="E5" i="16"/>
  <c r="E4" i="16"/>
  <c r="C9" i="16"/>
  <c r="C8" i="16"/>
  <c r="C7" i="16"/>
  <c r="C6" i="16"/>
  <c r="C5" i="16"/>
  <c r="C4" i="16"/>
  <c r="G4" i="16"/>
  <c r="K4" i="16"/>
  <c r="D6" i="16"/>
  <c r="D7" i="16"/>
  <c r="D8" i="16"/>
  <c r="D9" i="16"/>
  <c r="D5" i="16"/>
  <c r="J6" i="16"/>
  <c r="J7" i="16"/>
  <c r="J8" i="16"/>
  <c r="J9" i="16"/>
  <c r="J5" i="16"/>
  <c r="J4" i="16"/>
  <c r="R9" i="16"/>
  <c r="R8" i="16"/>
  <c r="R7" i="16"/>
  <c r="R6" i="16"/>
  <c r="R5" i="16"/>
  <c r="R4" i="16"/>
  <c r="P9" i="16"/>
  <c r="P8" i="16"/>
  <c r="P7" i="16"/>
  <c r="P6" i="16"/>
  <c r="P5" i="16"/>
  <c r="P4" i="16"/>
  <c r="N9" i="16"/>
  <c r="N8" i="16"/>
  <c r="N7" i="16"/>
  <c r="N6" i="16"/>
  <c r="N5" i="16"/>
  <c r="N4" i="16"/>
  <c r="L9" i="16"/>
  <c r="L8" i="16"/>
  <c r="L7" i="16"/>
  <c r="L6" i="16"/>
  <c r="L5" i="16"/>
  <c r="L4" i="16"/>
  <c r="H9" i="16"/>
  <c r="H8" i="16"/>
  <c r="H7" i="16"/>
  <c r="H6" i="16"/>
  <c r="H5" i="16"/>
  <c r="H4" i="16"/>
  <c r="F5" i="16"/>
  <c r="F4" i="16"/>
  <c r="F9" i="16"/>
  <c r="F8" i="16"/>
  <c r="F7" i="16"/>
  <c r="F6" i="16"/>
  <c r="D4" i="16"/>
  <c r="G4" i="11"/>
  <c r="K4" i="11" s="1"/>
  <c r="G5" i="11"/>
  <c r="K5" i="11" s="1"/>
  <c r="G6" i="11"/>
  <c r="K6" i="11" s="1"/>
  <c r="G7" i="11"/>
  <c r="K7" i="11" s="1"/>
  <c r="G8" i="11"/>
  <c r="K8" i="11" s="1"/>
  <c r="G9" i="11"/>
  <c r="K9" i="11" s="1"/>
  <c r="G10" i="11"/>
  <c r="K10" i="11" s="1"/>
  <c r="G11" i="11"/>
  <c r="K11" i="11" s="1"/>
  <c r="G12" i="11"/>
  <c r="K12" i="11" s="1"/>
  <c r="G13" i="11"/>
  <c r="K13" i="11" s="1"/>
  <c r="G14" i="11"/>
  <c r="K14" i="11" s="1"/>
  <c r="G3" i="11"/>
  <c r="K3" i="11" s="1"/>
  <c r="J4" i="11"/>
  <c r="J5" i="11"/>
  <c r="J6" i="11"/>
  <c r="J7" i="11"/>
  <c r="J8" i="11"/>
  <c r="J10" i="11"/>
  <c r="J11" i="11"/>
  <c r="J12" i="11"/>
  <c r="J13" i="11"/>
  <c r="J14" i="11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3" i="7"/>
  <c r="N5" i="7"/>
  <c r="N28" i="7"/>
  <c r="O28" i="7" s="1"/>
  <c r="N27" i="7"/>
  <c r="O27" i="7" s="1"/>
  <c r="N26" i="7"/>
  <c r="O26" i="7" s="1"/>
  <c r="N25" i="7"/>
  <c r="O25" i="7" s="1"/>
  <c r="N24" i="7"/>
  <c r="O21" i="7"/>
  <c r="O20" i="7"/>
  <c r="O17" i="7"/>
  <c r="O16" i="7"/>
  <c r="O15" i="7"/>
  <c r="O14" i="7"/>
  <c r="O13" i="7"/>
  <c r="O12" i="7"/>
  <c r="V4" i="7" l="1"/>
  <c r="O24" i="7"/>
  <c r="V5" i="7"/>
  <c r="E15" i="11"/>
  <c r="F9" i="11" s="1"/>
  <c r="J9" i="11"/>
  <c r="R22" i="7"/>
  <c r="N4" i="7"/>
  <c r="V3" i="7" s="1"/>
  <c r="R25" i="7"/>
  <c r="R17" i="7"/>
  <c r="R9" i="7"/>
  <c r="R26" i="7"/>
  <c r="R23" i="7"/>
  <c r="R14" i="7"/>
  <c r="R6" i="7"/>
  <c r="R20" i="7"/>
  <c r="R12" i="7"/>
  <c r="R3" i="7"/>
  <c r="R19" i="7"/>
  <c r="R15" i="7"/>
  <c r="R7" i="7"/>
  <c r="R4" i="7"/>
  <c r="R11" i="7"/>
  <c r="R18" i="7"/>
  <c r="R10" i="7"/>
  <c r="R21" i="7"/>
  <c r="R13" i="7"/>
  <c r="R5" i="7"/>
  <c r="R24" i="7"/>
  <c r="R16" i="7"/>
  <c r="R8" i="7"/>
  <c r="F5" i="11" l="1"/>
  <c r="F4" i="11"/>
  <c r="F13" i="11"/>
  <c r="F7" i="11"/>
  <c r="F11" i="11"/>
  <c r="F8" i="11"/>
  <c r="F6" i="11"/>
  <c r="F10" i="11"/>
  <c r="F3" i="11"/>
  <c r="F14" i="11"/>
  <c r="F12" i="11"/>
  <c r="N9" i="7" l="1"/>
  <c r="O9" i="7" s="1"/>
  <c r="N7" i="7"/>
  <c r="O7" i="7" s="1"/>
  <c r="N8" i="7"/>
  <c r="O8" i="7" s="1"/>
  <c r="N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A338E-0A1C-42A0-99AA-F644335A206B}" keepAlive="1" name="ModelConnection_ExternalData_1" description="Data Model" type="5" refreshedVersion="8" minRefreshableVersion="5" saveData="1">
    <dbPr connection="Data Model Connection" command="Application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6222644-1105-4AAC-BFBF-395CE4276E04}" keepAlive="1" name="ModelConnection_ExternalData_11" description="Data Model" type="5" refreshedVersion="8" minRefreshableVersion="5" saveData="1">
    <dbPr connection="Data Model Connection" command="Projec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9A16E04-9CD4-400B-9D3E-5FACA217E60E}" keepAlive="1" name="ModelConnection_ExternalData_2" description="Data Model" type="5" refreshedVersion="8" minRefreshableVersion="5" saveData="1">
    <dbPr connection="Data Model Connection" command="Scan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3D1AEB2-6237-4C79-9D99-9665F5D05108}" keepAlive="1" name="ModelConnection_ExternalData_4" description="Data Model" type="5" refreshedVersion="8" minRefreshableVersion="5" saveData="1">
    <dbPr connection="Data Model Connection" command="StateCoun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761FB81-8DCB-4876-9D06-9E1774BD55DD}" keepAlive="1" name="Query - About" description="Connection to the 'About' query in the workbook." type="5" refreshedVersion="8" background="1" saveData="1">
    <dbPr connection="Provider=Microsoft.Mashup.OleDb.1;Data Source=$Workbook$;Location=About;Extended Properties=&quot;&quot;" command="SELECT * FROM [About]"/>
  </connection>
  <connection id="6" xr16:uid="{598730A3-A5A7-44F0-8516-27740EAF6E20}" name="Query - Applications" description="Connection to the 'Applications' query in the workbook." type="100" refreshedVersion="8" minRefreshableVersion="5">
    <extLst>
      <ext xmlns:x15="http://schemas.microsoft.com/office/spreadsheetml/2010/11/main" uri="{DE250136-89BD-433C-8126-D09CA5730AF9}">
        <x15:connection id="e8859693-82c0-4998-826d-2083230d2ef4">
          <x15:oledbPr connection="Provider=Microsoft.Mashup.OleDb.1;Data Source=$Workbook$;Location=Applications;Extended Properties=&quot;&quot;">
            <x15:dbTables>
              <x15:dbTable name="Applications"/>
            </x15:dbTables>
          </x15:oledbPr>
        </x15:connection>
      </ext>
    </extLst>
  </connection>
  <connection id="7" xr16:uid="{354E809B-39C4-46C7-A772-8575A30FA299}" name="Query - Applications-Projects" description="Connection to the 'Applications-Projects' query in the workbook." type="100" refreshedVersion="8" minRefreshableVersion="5">
    <extLst>
      <ext xmlns:x15="http://schemas.microsoft.com/office/spreadsheetml/2010/11/main" uri="{DE250136-89BD-433C-8126-D09CA5730AF9}">
        <x15:connection id="86152fd9-2747-4be8-bd4e-29318f6ee36c">
          <x15:oledbPr connection="Provider=Microsoft.Mashup.OleDb.1;Data Source=$Workbook$;Location=Applications-Projects;Extended Properties=&quot;&quot;">
            <x15:dbTables>
              <x15:dbTable name="Applications-Projects"/>
            </x15:dbTables>
          </x15:oledbPr>
        </x15:connection>
      </ext>
    </extLst>
  </connection>
  <connection id="8" xr16:uid="{CD576097-B467-4CAC-A4A8-4C269D95EDB8}" name="Query - DateTable" description="Connection to the 'DateTable' query in the workbook." type="100" refreshedVersion="8" minRefreshableVersion="5">
    <extLst>
      <ext xmlns:x15="http://schemas.microsoft.com/office/spreadsheetml/2010/11/main" uri="{DE250136-89BD-433C-8126-D09CA5730AF9}">
        <x15:connection id="fb91f2b2-0d6b-4e31-8576-2d2ef7d21a37">
          <x15:oledbPr connection="Provider=Microsoft.Mashup.OleDb.1;Data Source=$Workbook$;Location=DateTable;Extended Properties=&quot;&quot;">
            <x15:dbTables>
              <x15:dbTable name="DateTable"/>
            </x15:dbTables>
          </x15:oledbPr>
        </x15:connection>
      </ext>
    </extLst>
  </connection>
  <connection id="9" xr16:uid="{12ECD967-F56B-4D62-ACC6-E107E9C8638F}" keepAlive="1" name="Query - General(1)" description="Connection to the 'General' query in the workbook." type="5" refreshedVersion="8" background="1" saveData="1">
    <dbPr connection="Provider=Microsoft.Mashup.OleDb.1;Data Source=$Workbook$;Location=General;Extended Properties=&quot;&quot;" command="SELECT * FROM [General]"/>
  </connection>
  <connection id="10" xr16:uid="{EA0272DE-9702-4729-A7B6-3D58D283D206}" name="Query - Projects" description="Connection to the 'Projects' query in the workbook." type="100" refreshedVersion="8" minRefreshableVersion="5">
    <extLst>
      <ext xmlns:x15="http://schemas.microsoft.com/office/spreadsheetml/2010/11/main" uri="{DE250136-89BD-433C-8126-D09CA5730AF9}">
        <x15:connection id="7078746d-2ffa-40d4-ae0a-761be63ede86">
          <x15:oledbPr connection="Provider=Microsoft.Mashup.OleDb.1;Data Source=$Workbook$;Location=Projects;Extended Properties=&quot;&quot;">
            <x15:dbTables>
              <x15:dbTable name="Projects"/>
            </x15:dbTables>
          </x15:oledbPr>
        </x15:connection>
      </ext>
    </extLst>
  </connection>
  <connection id="11" xr16:uid="{EA6A66AD-3C0B-4ED9-AFBD-F07AF3A51F17}" name="Query - Projects-Branches" description="Connection to the 'Projects-Branches' query in the workbook." type="100" refreshedVersion="8" minRefreshableVersion="5">
    <extLst>
      <ext xmlns:x15="http://schemas.microsoft.com/office/spreadsheetml/2010/11/main" uri="{DE250136-89BD-433C-8126-D09CA5730AF9}">
        <x15:connection id="6257f076-ddd8-4aaf-addd-6eec27d2253b">
          <x15:oledbPr connection="Provider=Microsoft.Mashup.OleDb.1;Data Source=$Workbook$;Location=Projects-Branches;Extended Properties=&quot;&quot;">
            <x15:dbTables>
              <x15:dbTable name="Projects-Branches"/>
            </x15:dbTables>
          </x15:oledbPr>
        </x15:connection>
      </ext>
    </extLst>
  </connection>
  <connection id="12" xr16:uid="{787FB1CB-5152-46F0-B066-C0D4DB29FDD9}" name="Query - Scans" description="Connection to the 'Scans' query in the workbook." type="100" refreshedVersion="8" minRefreshableVersion="5">
    <extLst>
      <ext xmlns:x15="http://schemas.microsoft.com/office/spreadsheetml/2010/11/main" uri="{DE250136-89BD-433C-8126-D09CA5730AF9}">
        <x15:connection id="5c1d90f8-f087-443b-8cf2-528ec9e837f8">
          <x15:oledbPr connection="Provider=Microsoft.Mashup.OleDb.1;Data Source=$Workbook$;Location=Scans;Extended Properties=&quot;&quot;">
            <x15:dbTables>
              <x15:dbTable name="Scans"/>
            </x15:dbTables>
          </x15:oledbPr>
        </x15:connection>
      </ext>
    </extLst>
  </connection>
  <connection id="13" xr16:uid="{0AC6E69C-5818-4770-9AAA-65632C8AFC2A}" keepAlive="1" name="Query - SeverityCounts" description="Connection to the 'SeverityCounts' query in the workbook." type="5" refreshedVersion="0" background="1">
    <dbPr connection="Provider=Microsoft.Mashup.OleDb.1;Data Source=$Workbook$;Location=SeverityCounts;Extended Properties=&quot;&quot;" command="SELECT * FROM [SeverityCounts]"/>
  </connection>
  <connection id="14" xr16:uid="{541C5170-59A2-4F8B-908E-CC4DE1B69A3D}" name="Query - StateCounts(1)" description="Connection to the 'StateCounts' query in the workbook." type="100" refreshedVersion="8" minRefreshableVersion="5">
    <extLst>
      <ext xmlns:x15="http://schemas.microsoft.com/office/spreadsheetml/2010/11/main" uri="{DE250136-89BD-433C-8126-D09CA5730AF9}">
        <x15:connection id="96b2baf0-e5ad-4ee8-8f9b-ce906621f391">
          <x15:oledbPr connection="Provider=Microsoft.Mashup.OleDb.1;Data Source=$Workbook$;Location=StateCounts;Extended Properties=&quot;&quot;">
            <x15:dbTables>
              <x15:dbTable name="StateCounts"/>
            </x15:dbTables>
          </x15:oledbPr>
        </x15:connection>
      </ext>
    </extLst>
  </connection>
  <connection id="15" xr16:uid="{49777660-C638-42B3-99E5-23F4F3054EB8}" name="Query - Statuses" description="Connection to the 'Statuses' query in the workbook." type="100" refreshedVersion="8" minRefreshableVersion="5">
    <extLst>
      <ext xmlns:x15="http://schemas.microsoft.com/office/spreadsheetml/2010/11/main" uri="{DE250136-89BD-433C-8126-D09CA5730AF9}">
        <x15:connection id="0a9b43d9-e998-435e-be71-71081d681086">
          <x15:oledbPr connection="Provider=Microsoft.Mashup.OleDb.1;Data Source=$Workbook$;Location=Statuses;Extended Properties=&quot;&quot;">
            <x15:dbTables>
              <x15:dbTable name="Statuses"/>
            </x15:dbTables>
          </x15:oledbPr>
        </x15:connection>
      </ext>
    </extLst>
  </connection>
  <connection id="16" xr16:uid="{8CC58C5A-1BDB-4B87-9680-8016E7FFA6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7" xr16:uid="{A435D988-CBC7-4A88-B796-66B27B1C68DC}" name="WorksheetConnection_CxOne Report.xlsx!ApplicationsTable" type="102" refreshedVersion="8" minRefreshableVersion="5">
    <extLst>
      <ext xmlns:x15="http://schemas.microsoft.com/office/spreadsheetml/2010/11/main" uri="{DE250136-89BD-433C-8126-D09CA5730AF9}">
        <x15:connection id="ApplicationsTable">
          <x15:rangePr sourceName="_xlcn.WorksheetConnection_CxOneReport.xlsxApplicationsTable1"/>
        </x15:connection>
      </ext>
    </extLst>
  </connection>
</connections>
</file>

<file path=xl/sharedStrings.xml><?xml version="1.0" encoding="utf-8"?>
<sst xmlns="http://schemas.openxmlformats.org/spreadsheetml/2006/main" count="12316" uniqueCount="271">
  <si>
    <t>DATA_PATH</t>
  </si>
  <si>
    <t>APPLICATIONS</t>
  </si>
  <si>
    <t>applications.csv</t>
  </si>
  <si>
    <t>ApplicationID</t>
  </si>
  <si>
    <t>ApplicationName</t>
  </si>
  <si>
    <t>Description</t>
  </si>
  <si>
    <t>CreatedAt</t>
  </si>
  <si>
    <t>UpdatedAt</t>
  </si>
  <si>
    <t>Criticality</t>
  </si>
  <si>
    <t>PROJECTS</t>
  </si>
  <si>
    <t>projects.csv</t>
  </si>
  <si>
    <t>ProjectID</t>
  </si>
  <si>
    <t>ProjectName</t>
  </si>
  <si>
    <t>MainBranch</t>
  </si>
  <si>
    <t>Origin</t>
  </si>
  <si>
    <t>PrivatePackage</t>
  </si>
  <si>
    <t># of Projects</t>
  </si>
  <si>
    <t>Projects</t>
  </si>
  <si>
    <t>Applications</t>
  </si>
  <si>
    <t>SCANS</t>
  </si>
  <si>
    <t>scans.csv</t>
  </si>
  <si>
    <t>ScanID</t>
  </si>
  <si>
    <t>ProjectId</t>
  </si>
  <si>
    <t>Status</t>
  </si>
  <si>
    <t>Branch</t>
  </si>
  <si>
    <t>Loc</t>
  </si>
  <si>
    <t>Engines</t>
  </si>
  <si>
    <t>SourceOrigin</t>
  </si>
  <si>
    <t>Sast</t>
  </si>
  <si>
    <t>Sca</t>
  </si>
  <si>
    <t>Kics</t>
  </si>
  <si>
    <t>Containers</t>
  </si>
  <si>
    <t>Api</t>
  </si>
  <si>
    <t>Number of Scans</t>
  </si>
  <si>
    <t>Projects Scanned</t>
  </si>
  <si>
    <t>Failed Scans</t>
  </si>
  <si>
    <t>Completed Scans</t>
  </si>
  <si>
    <t>Partial Scans</t>
  </si>
  <si>
    <t>Scans</t>
  </si>
  <si>
    <t>Count</t>
  </si>
  <si>
    <t>%</t>
  </si>
  <si>
    <t>Total_Vulnerabilties</t>
  </si>
  <si>
    <t>Total_Critical</t>
  </si>
  <si>
    <t>Total_High</t>
  </si>
  <si>
    <t>Total_Medium</t>
  </si>
  <si>
    <t>Total_Low</t>
  </si>
  <si>
    <t>Total_Info</t>
  </si>
  <si>
    <t>StartDate</t>
  </si>
  <si>
    <t>EndDate</t>
  </si>
  <si>
    <t>Runtime</t>
  </si>
  <si>
    <t>SourceType</t>
  </si>
  <si>
    <t># Scans</t>
  </si>
  <si>
    <t>Scan Results / Severity</t>
  </si>
  <si>
    <t>Average</t>
  </si>
  <si>
    <t>Max</t>
  </si>
  <si>
    <t>Total</t>
  </si>
  <si>
    <t>Critical</t>
  </si>
  <si>
    <t>High</t>
  </si>
  <si>
    <t>Medium</t>
  </si>
  <si>
    <t>Low</t>
  </si>
  <si>
    <t>Informational</t>
  </si>
  <si>
    <t>LOC per Scan</t>
  </si>
  <si>
    <t>Scan Duration</t>
  </si>
  <si>
    <t>Metrics</t>
  </si>
  <si>
    <t>SAST</t>
  </si>
  <si>
    <t>SCA</t>
  </si>
  <si>
    <t>KICS</t>
  </si>
  <si>
    <t>API</t>
  </si>
  <si>
    <t>HourRequested</t>
  </si>
  <si>
    <t>Hour of Day</t>
  </si>
  <si>
    <t># Brnch</t>
  </si>
  <si>
    <t># Apps</t>
  </si>
  <si>
    <t>Days</t>
  </si>
  <si>
    <t>Weeks</t>
  </si>
  <si>
    <t>Avg Scans per Week</t>
  </si>
  <si>
    <t>Avg Scans per Day</t>
  </si>
  <si>
    <t>Avg Scans per Weekday</t>
  </si>
  <si>
    <t>Average Scans per Weekend Day</t>
  </si>
  <si>
    <t>Max Daily Scans Submitted</t>
  </si>
  <si>
    <t>Max Date of Scans</t>
  </si>
  <si>
    <t>ScanDate</t>
  </si>
  <si>
    <t>Scan Submission Summary</t>
  </si>
  <si>
    <t>Value</t>
  </si>
  <si>
    <t>LOC</t>
  </si>
  <si>
    <t># of Scans</t>
  </si>
  <si>
    <t>% Scans</t>
  </si>
  <si>
    <t>LOC Range</t>
  </si>
  <si>
    <t>to</t>
  </si>
  <si>
    <t>% of Scans</t>
  </si>
  <si>
    <t>Avg Scan Time</t>
  </si>
  <si>
    <t>0-20K</t>
  </si>
  <si>
    <t>20K-50K</t>
  </si>
  <si>
    <t>50K-100K</t>
  </si>
  <si>
    <t>100K-250K</t>
  </si>
  <si>
    <t>250K-500K</t>
  </si>
  <si>
    <t>500K-1M</t>
  </si>
  <si>
    <t>1M-2M</t>
  </si>
  <si>
    <t>2M-3M</t>
  </si>
  <si>
    <t>3M-5M</t>
  </si>
  <si>
    <t>5M-7M</t>
  </si>
  <si>
    <t>7M-10M</t>
  </si>
  <si>
    <t>10M-100M</t>
  </si>
  <si>
    <t>Initiator</t>
  </si>
  <si>
    <t>Sast_Total_Vulnerabilties</t>
  </si>
  <si>
    <t>Sast_Critical</t>
  </si>
  <si>
    <t>Sast_High</t>
  </si>
  <si>
    <t>Sast_Medium</t>
  </si>
  <si>
    <t>Sast_Low</t>
  </si>
  <si>
    <t>Sast_Info</t>
  </si>
  <si>
    <t>Kics_Total_Vulnerabilties</t>
  </si>
  <si>
    <t>Kics_Critical</t>
  </si>
  <si>
    <t>Kics_High</t>
  </si>
  <si>
    <t>Kics_Medium</t>
  </si>
  <si>
    <t>Kics_Low</t>
  </si>
  <si>
    <t>Kics_Info</t>
  </si>
  <si>
    <t>Sca_Total_Vulnerabilties</t>
  </si>
  <si>
    <t>Sca_Critical</t>
  </si>
  <si>
    <t>Sca_High</t>
  </si>
  <si>
    <t>Sca_Medium</t>
  </si>
  <si>
    <t>Sca_Low</t>
  </si>
  <si>
    <t>Sca_Info</t>
  </si>
  <si>
    <t>Packages_Total_Vulnerabilties</t>
  </si>
  <si>
    <t>Packages_Critical</t>
  </si>
  <si>
    <t>Packages_High</t>
  </si>
  <si>
    <t>Packages_Medium</t>
  </si>
  <si>
    <t>Packages_Low</t>
  </si>
  <si>
    <t>Packages_Info</t>
  </si>
  <si>
    <t>Api_Total_Vulnerabilties</t>
  </si>
  <si>
    <t>Api_Critical</t>
  </si>
  <si>
    <t>Api_High</t>
  </si>
  <si>
    <t>Api_Medium</t>
  </si>
  <si>
    <t>Api_Low</t>
  </si>
  <si>
    <t>Api_Info</t>
  </si>
  <si>
    <t>Containers_Total_Vulnerabilties</t>
  </si>
  <si>
    <t>Containers_Critical</t>
  </si>
  <si>
    <t>Containers_High</t>
  </si>
  <si>
    <t>Containers_Medium</t>
  </si>
  <si>
    <t>Containers_Low</t>
  </si>
  <si>
    <t>Containers_Info</t>
  </si>
  <si>
    <t>STATUSES</t>
  </si>
  <si>
    <t>statuses.csv</t>
  </si>
  <si>
    <t>Engine</t>
  </si>
  <si>
    <t>Avg Runtime</t>
  </si>
  <si>
    <t>Max Runtime</t>
  </si>
  <si>
    <t>Min Runtime</t>
  </si>
  <si>
    <t>Severity</t>
  </si>
  <si>
    <t>Packages</t>
  </si>
  <si>
    <t>Info</t>
  </si>
  <si>
    <t>RiskScore</t>
  </si>
  <si>
    <t>RiskSeverity</t>
  </si>
  <si>
    <t>GENERAL</t>
  </si>
  <si>
    <t>general.csv</t>
  </si>
  <si>
    <t>Detail</t>
  </si>
  <si>
    <t>N/A</t>
  </si>
  <si>
    <t>NOTE: Only shows scans where LOC is available</t>
  </si>
  <si>
    <t>Totals</t>
  </si>
  <si>
    <t>Status Overall</t>
  </si>
  <si>
    <t>Status Counts By Engine</t>
  </si>
  <si>
    <t>Parameter</t>
  </si>
  <si>
    <t>Message</t>
  </si>
  <si>
    <t>FOUND</t>
  </si>
  <si>
    <t>General CSV File</t>
  </si>
  <si>
    <t>Applications CSV File</t>
  </si>
  <si>
    <t>Projects CSV File</t>
  </si>
  <si>
    <t>Scans CSV File</t>
  </si>
  <si>
    <t>Statuses CSV File</t>
  </si>
  <si>
    <t>Checkmarx One Report</t>
  </si>
  <si>
    <t>Version</t>
  </si>
  <si>
    <t>File path for CSV files</t>
  </si>
  <si>
    <t>Date</t>
  </si>
  <si>
    <t>Instructions</t>
  </si>
  <si>
    <t>1. Run the powershell script "CxOne-Report.ps1" to generate the file "data.zip"
2. Extract the CSV files to single folder
3. Update the value of DATA_PATH to the location of the extracted files
4. Select Refresh All from the Data tab of this workbook</t>
  </si>
  <si>
    <t>Day of Week</t>
  </si>
  <si>
    <t>SSCS</t>
  </si>
  <si>
    <t>SSCS_Total_Vulnerabilties</t>
  </si>
  <si>
    <t>SSCS_Critical</t>
  </si>
  <si>
    <t>SSCS_High</t>
  </si>
  <si>
    <t>SSCS_Medium</t>
  </si>
  <si>
    <t>SSCS_Low</t>
  </si>
  <si>
    <t>SSCS_Info</t>
  </si>
  <si>
    <t>Comments</t>
  </si>
  <si>
    <t>Original Version</t>
  </si>
  <si>
    <t>Changed Secrets to SSCS to reflect data</t>
  </si>
  <si>
    <t>(blank)</t>
  </si>
  <si>
    <t>Add formula to Scans table to calculate latest scan</t>
  </si>
  <si>
    <t>Updated queries to handle multiline error messages and modified scan time formulas to only count completed scans</t>
  </si>
  <si>
    <t>severityCounts.csv</t>
  </si>
  <si>
    <t>Severity Counts CSV File</t>
  </si>
  <si>
    <t>Apex</t>
  </si>
  <si>
    <t>ASP</t>
  </si>
  <si>
    <t>COBOL</t>
  </si>
  <si>
    <t>CPP</t>
  </si>
  <si>
    <t>CSharp</t>
  </si>
  <si>
    <t>Dart</t>
  </si>
  <si>
    <t>Go</t>
  </si>
  <si>
    <t>Groovy</t>
  </si>
  <si>
    <t>Java</t>
  </si>
  <si>
    <t>JavaScript</t>
  </si>
  <si>
    <t>Kotlin</t>
  </si>
  <si>
    <t>Lua</t>
  </si>
  <si>
    <t>Objc</t>
  </si>
  <si>
    <t>Perl</t>
  </si>
  <si>
    <t>PHP</t>
  </si>
  <si>
    <t>PLSQL</t>
  </si>
  <si>
    <t>Python</t>
  </si>
  <si>
    <t>RPG</t>
  </si>
  <si>
    <t>Ruby</t>
  </si>
  <si>
    <t>Rust</t>
  </si>
  <si>
    <t>Scala</t>
  </si>
  <si>
    <t>Swift</t>
  </si>
  <si>
    <t>Typescript</t>
  </si>
  <si>
    <t>VB6</t>
  </si>
  <si>
    <t>VbNet</t>
  </si>
  <si>
    <t>VbScript</t>
  </si>
  <si>
    <t>Unknown</t>
  </si>
  <si>
    <t>Cobol</t>
  </si>
  <si>
    <t>SAST Languages Scanned</t>
  </si>
  <si>
    <t>SEVERITYCOUNTS</t>
  </si>
  <si>
    <t>STATECOUNTS</t>
  </si>
  <si>
    <t>stateCounts.csv</t>
  </si>
  <si>
    <t>Total_Confirmed</t>
  </si>
  <si>
    <t>Total_ToVerify</t>
  </si>
  <si>
    <t>Total_Urgent</t>
  </si>
  <si>
    <t>Total_NotExploitable</t>
  </si>
  <si>
    <t>Total_ProposedNotExploitable</t>
  </si>
  <si>
    <t>Sast_Confirmed</t>
  </si>
  <si>
    <t>Sast_ToVerify</t>
  </si>
  <si>
    <t>Sast_NotExploitable</t>
  </si>
  <si>
    <t>Sast_ProposedNotExploitable</t>
  </si>
  <si>
    <t>Kics_Confirmed</t>
  </si>
  <si>
    <t>Kics_ToVerify</t>
  </si>
  <si>
    <t>Kics_Urgent</t>
  </si>
  <si>
    <t>Kics_NotExploitable</t>
  </si>
  <si>
    <t>Kics_ProposedNotExploitable</t>
  </si>
  <si>
    <t>Sca_Confirmed</t>
  </si>
  <si>
    <t>Sca_ToVerify</t>
  </si>
  <si>
    <t>Sca_Urgent</t>
  </si>
  <si>
    <t>Sca_NotExploitable</t>
  </si>
  <si>
    <t>Sca_ProposedNotExploitable</t>
  </si>
  <si>
    <t>Packages_Confirmed</t>
  </si>
  <si>
    <t>Packages_ToVerify</t>
  </si>
  <si>
    <t>Packages_Urgent</t>
  </si>
  <si>
    <t>Packages_NotExploitable</t>
  </si>
  <si>
    <t>Packages_ProposedNotExploitable</t>
  </si>
  <si>
    <t>Api_Confirmed</t>
  </si>
  <si>
    <t>Api_ToVerify</t>
  </si>
  <si>
    <t>Api_Urgent</t>
  </si>
  <si>
    <t>Api_NotExploitable</t>
  </si>
  <si>
    <t>Api_ProposedNotExploitable</t>
  </si>
  <si>
    <t>SSCS_Confirmed</t>
  </si>
  <si>
    <t>SSCS_ToVerify</t>
  </si>
  <si>
    <t>SSCS_Urgent</t>
  </si>
  <si>
    <t>SSCS_NotExploitable</t>
  </si>
  <si>
    <t>SSCS_ProposedNotExploitable</t>
  </si>
  <si>
    <t>Containers_Confirmed</t>
  </si>
  <si>
    <t>Containers_ToVerify</t>
  </si>
  <si>
    <t>Containers_Urgent</t>
  </si>
  <si>
    <t>Containers_NotExploitable</t>
  </si>
  <si>
    <t>Containers_ProposedNotExploitable</t>
  </si>
  <si>
    <t>Column1</t>
  </si>
  <si>
    <t>_1</t>
  </si>
  <si>
    <t>Added State Counts and Languages Scanned (SAST Scans only)</t>
  </si>
  <si>
    <t/>
  </si>
  <si>
    <t>C:\Temp</t>
  </si>
  <si>
    <t>State Counts CSV File</t>
  </si>
  <si>
    <t>Source Type/Origin</t>
  </si>
  <si>
    <t>(Blank)</t>
  </si>
  <si>
    <t>Added scan Origin to pivot table and forced table General_1 to over write</t>
  </si>
  <si>
    <t>IsLatestByProject</t>
  </si>
  <si>
    <t>IsLatestByProjectBranch</t>
  </si>
  <si>
    <t>Scan Scan date to date format, added latest scan fields using power query and moved tables to allow for additional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</si>
</sst>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\.hh:mm:ss"/>
    <numFmt numFmtId="165" formatCode="hh:mm:ss"/>
    <numFmt numFmtId="166" formatCode="_(* #,##0_);_(* \(#,##0\);_(* &quot;-&quot;??_);_(@_)"/>
    <numFmt numFmtId="167" formatCode="mmmm\ dd\,\ yyyy"/>
    <numFmt numFmtId="168" formatCode="yyyy\-mm\-dd"/>
    <numFmt numFmtId="169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5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3" borderId="0" xfId="0" applyFill="1"/>
    <xf numFmtId="0" fontId="7" fillId="3" borderId="0" xfId="0" applyFont="1" applyFill="1"/>
    <xf numFmtId="3" fontId="7" fillId="3" borderId="0" xfId="0" applyNumberFormat="1" applyFont="1" applyFill="1"/>
    <xf numFmtId="21" fontId="7" fillId="3" borderId="0" xfId="0" applyNumberFormat="1" applyFont="1" applyFill="1"/>
    <xf numFmtId="0" fontId="0" fillId="0" borderId="0" xfId="0" applyAlignment="1">
      <alignment horizontal="center"/>
    </xf>
    <xf numFmtId="3" fontId="0" fillId="3" borderId="7" xfId="0" applyNumberFormat="1" applyFill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9" fontId="8" fillId="3" borderId="1" xfId="1" applyFont="1" applyFill="1" applyBorder="1" applyAlignment="1">
      <alignment horizontal="center"/>
    </xf>
    <xf numFmtId="0" fontId="8" fillId="3" borderId="0" xfId="0" applyFont="1" applyFill="1"/>
    <xf numFmtId="166" fontId="8" fillId="3" borderId="0" xfId="2" applyNumberFormat="1" applyFont="1" applyFill="1" applyBorder="1"/>
    <xf numFmtId="0" fontId="2" fillId="3" borderId="7" xfId="0" applyFont="1" applyFill="1" applyBorder="1"/>
    <xf numFmtId="0" fontId="0" fillId="3" borderId="16" xfId="0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3" fontId="0" fillId="3" borderId="19" xfId="0" applyNumberFormat="1" applyFill="1" applyBorder="1" applyAlignment="1">
      <alignment horizontal="center"/>
    </xf>
    <xf numFmtId="3" fontId="4" fillId="3" borderId="21" xfId="1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3" fontId="4" fillId="3" borderId="22" xfId="1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9" fontId="0" fillId="3" borderId="3" xfId="1" applyFont="1" applyFill="1" applyBorder="1" applyAlignment="1">
      <alignment horizontal="center"/>
    </xf>
    <xf numFmtId="0" fontId="2" fillId="3" borderId="4" xfId="0" applyFont="1" applyFill="1" applyBorder="1"/>
    <xf numFmtId="0" fontId="0" fillId="3" borderId="23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9" fontId="0" fillId="3" borderId="5" xfId="1" applyFont="1" applyFill="1" applyBorder="1" applyAlignment="1">
      <alignment horizontal="center"/>
    </xf>
    <xf numFmtId="0" fontId="2" fillId="3" borderId="18" xfId="0" applyFont="1" applyFill="1" applyBorder="1"/>
    <xf numFmtId="3" fontId="0" fillId="3" borderId="20" xfId="0" applyNumberFormat="1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3" fontId="0" fillId="3" borderId="16" xfId="0" applyNumberFormat="1" applyFill="1" applyBorder="1" applyAlignment="1">
      <alignment horizontal="center"/>
    </xf>
    <xf numFmtId="165" fontId="0" fillId="3" borderId="17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3" borderId="0" xfId="0" applyFont="1" applyFill="1"/>
    <xf numFmtId="3" fontId="8" fillId="3" borderId="0" xfId="0" applyNumberFormat="1" applyFont="1" applyFill="1"/>
    <xf numFmtId="0" fontId="9" fillId="3" borderId="24" xfId="0" applyFont="1" applyFill="1" applyBorder="1"/>
    <xf numFmtId="0" fontId="9" fillId="3" borderId="25" xfId="0" applyFont="1" applyFill="1" applyBorder="1"/>
    <xf numFmtId="166" fontId="8" fillId="3" borderId="2" xfId="2" applyNumberFormat="1" applyFont="1" applyFill="1" applyBorder="1"/>
    <xf numFmtId="21" fontId="8" fillId="3" borderId="3" xfId="0" applyNumberFormat="1" applyFont="1" applyFill="1" applyBorder="1" applyAlignment="1">
      <alignment horizontal="center"/>
    </xf>
    <xf numFmtId="166" fontId="8" fillId="3" borderId="4" xfId="2" applyNumberFormat="1" applyFont="1" applyFill="1" applyBorder="1"/>
    <xf numFmtId="0" fontId="8" fillId="3" borderId="6" xfId="0" applyFont="1" applyFill="1" applyBorder="1" applyAlignment="1">
      <alignment horizontal="center"/>
    </xf>
    <xf numFmtId="9" fontId="8" fillId="3" borderId="6" xfId="1" applyFont="1" applyFill="1" applyBorder="1" applyAlignment="1">
      <alignment horizontal="center"/>
    </xf>
    <xf numFmtId="21" fontId="8" fillId="3" borderId="5" xfId="0" applyNumberFormat="1" applyFont="1" applyFill="1" applyBorder="1" applyAlignment="1">
      <alignment horizontal="center"/>
    </xf>
    <xf numFmtId="3" fontId="8" fillId="3" borderId="14" xfId="2" applyNumberFormat="1" applyFont="1" applyFill="1" applyBorder="1" applyAlignment="1">
      <alignment horizontal="center"/>
    </xf>
    <xf numFmtId="3" fontId="8" fillId="3" borderId="17" xfId="2" applyNumberFormat="1" applyFont="1" applyFill="1" applyBorder="1" applyAlignment="1">
      <alignment horizontal="center"/>
    </xf>
    <xf numFmtId="166" fontId="8" fillId="3" borderId="3" xfId="2" applyNumberFormat="1" applyFont="1" applyFill="1" applyBorder="1"/>
    <xf numFmtId="166" fontId="8" fillId="3" borderId="5" xfId="2" applyNumberFormat="1" applyFont="1" applyFill="1" applyBorder="1"/>
    <xf numFmtId="3" fontId="9" fillId="3" borderId="12" xfId="2" applyNumberFormat="1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2" fillId="5" borderId="9" xfId="0" applyFont="1" applyFill="1" applyBorder="1"/>
    <xf numFmtId="2" fontId="0" fillId="0" borderId="10" xfId="0" applyNumberFormat="1" applyBorder="1" applyAlignment="1">
      <alignment horizontal="left"/>
    </xf>
    <xf numFmtId="167" fontId="0" fillId="0" borderId="11" xfId="0" applyNumberFormat="1" applyBorder="1" applyAlignment="1">
      <alignment horizontal="center"/>
    </xf>
    <xf numFmtId="0" fontId="0" fillId="6" borderId="31" xfId="0" applyFill="1" applyBorder="1"/>
    <xf numFmtId="0" fontId="0" fillId="6" borderId="33" xfId="0" applyFill="1" applyBorder="1"/>
    <xf numFmtId="0" fontId="0" fillId="6" borderId="35" xfId="0" applyFill="1" applyBorder="1"/>
    <xf numFmtId="0" fontId="0" fillId="6" borderId="37" xfId="0" applyFill="1" applyBorder="1"/>
    <xf numFmtId="0" fontId="0" fillId="6" borderId="36" xfId="0" applyFill="1" applyBorder="1"/>
    <xf numFmtId="0" fontId="0" fillId="6" borderId="32" xfId="0" applyFill="1" applyBorder="1"/>
    <xf numFmtId="0" fontId="0" fillId="6" borderId="34" xfId="0" applyFill="1" applyBorder="1"/>
    <xf numFmtId="0" fontId="0" fillId="6" borderId="0" xfId="0" applyFill="1"/>
    <xf numFmtId="0" fontId="13" fillId="6" borderId="0" xfId="0" applyFont="1" applyFill="1" applyAlignment="1">
      <alignment horizontal="center"/>
    </xf>
    <xf numFmtId="0" fontId="0" fillId="0" borderId="0" xfId="0" applyProtection="1">
      <protection locked="0"/>
    </xf>
    <xf numFmtId="0" fontId="12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/>
    </xf>
    <xf numFmtId="0" fontId="2" fillId="0" borderId="39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0" fillId="0" borderId="13" xfId="0" applyBorder="1"/>
    <xf numFmtId="168" fontId="0" fillId="0" borderId="0" xfId="0" applyNumberFormat="1"/>
    <xf numFmtId="169" fontId="0" fillId="3" borderId="20" xfId="1" applyNumberFormat="1" applyFont="1" applyFill="1" applyBorder="1" applyAlignment="1">
      <alignment horizontal="center"/>
    </xf>
    <xf numFmtId="169" fontId="0" fillId="3" borderId="14" xfId="1" applyNumberFormat="1" applyFont="1" applyFill="1" applyBorder="1" applyAlignment="1">
      <alignment horizontal="center"/>
    </xf>
    <xf numFmtId="169" fontId="0" fillId="3" borderId="17" xfId="1" applyNumberFormat="1" applyFont="1" applyFill="1" applyBorder="1" applyAlignment="1">
      <alignment horizontal="center"/>
    </xf>
    <xf numFmtId="0" fontId="0" fillId="0" borderId="40" xfId="0" applyBorder="1"/>
    <xf numFmtId="0" fontId="0" fillId="0" borderId="9" xfId="0" applyBorder="1"/>
    <xf numFmtId="0" fontId="0" fillId="0" borderId="9" xfId="0" pivotButton="1" applyBorder="1"/>
    <xf numFmtId="10" fontId="0" fillId="0" borderId="5" xfId="0" applyNumberFormat="1" applyBorder="1" applyAlignment="1">
      <alignment horizontal="center"/>
    </xf>
    <xf numFmtId="0" fontId="6" fillId="3" borderId="12" xfId="0" applyFont="1" applyFill="1" applyBorder="1"/>
    <xf numFmtId="0" fontId="6" fillId="3" borderId="13" xfId="0" applyFont="1" applyFill="1" applyBorder="1"/>
    <xf numFmtId="0" fontId="6" fillId="3" borderId="9" xfId="0" applyFont="1" applyFill="1" applyBorder="1"/>
    <xf numFmtId="0" fontId="6" fillId="3" borderId="15" xfId="0" applyFont="1" applyFill="1" applyBorder="1"/>
    <xf numFmtId="2" fontId="0" fillId="0" borderId="0" xfId="0" applyNumberFormat="1"/>
    <xf numFmtId="0" fontId="0" fillId="3" borderId="0" xfId="0" applyFill="1" applyAlignment="1">
      <alignment horizontal="center"/>
    </xf>
    <xf numFmtId="166" fontId="4" fillId="0" borderId="1" xfId="2" applyNumberFormat="1" applyFont="1" applyFill="1" applyBorder="1" applyAlignment="1">
      <alignment horizontal="right"/>
    </xf>
    <xf numFmtId="9" fontId="4" fillId="0" borderId="1" xfId="1" applyFont="1" applyFill="1" applyBorder="1" applyAlignment="1">
      <alignment horizontal="center"/>
    </xf>
    <xf numFmtId="9" fontId="0" fillId="3" borderId="0" xfId="0" applyNumberFormat="1" applyFill="1"/>
    <xf numFmtId="0" fontId="10" fillId="0" borderId="1" xfId="0" applyFont="1" applyBorder="1" applyAlignment="1">
      <alignment horizontal="left" vertical="center" wrapText="1"/>
    </xf>
    <xf numFmtId="0" fontId="0" fillId="0" borderId="0" xfId="0" pivotButton="1"/>
    <xf numFmtId="0" fontId="2" fillId="0" borderId="25" xfId="0" applyFont="1" applyBorder="1" applyAlignment="1">
      <alignment horizontal="left"/>
    </xf>
    <xf numFmtId="0" fontId="8" fillId="3" borderId="26" xfId="0" applyFont="1" applyFill="1" applyBorder="1"/>
    <xf numFmtId="0" fontId="9" fillId="3" borderId="12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3" borderId="9" xfId="0" applyFill="1" applyBorder="1"/>
    <xf numFmtId="0" fontId="0" fillId="3" borderId="18" xfId="0" applyFill="1" applyBorder="1" applyAlignment="1">
      <alignment horizontal="center"/>
    </xf>
    <xf numFmtId="9" fontId="0" fillId="3" borderId="19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35" xfId="0" applyFill="1" applyBorder="1" applyAlignment="1">
      <alignment horizontal="left" indent="1"/>
    </xf>
    <xf numFmtId="0" fontId="0" fillId="3" borderId="9" xfId="0" applyFill="1" applyBorder="1" applyAlignment="1">
      <alignment horizontal="left"/>
    </xf>
    <xf numFmtId="0" fontId="0" fillId="3" borderId="26" xfId="0" applyFill="1" applyBorder="1"/>
    <xf numFmtId="0" fontId="0" fillId="3" borderId="12" xfId="0" applyFill="1" applyBorder="1" applyAlignment="1">
      <alignment horizontal="center"/>
    </xf>
    <xf numFmtId="0" fontId="10" fillId="2" borderId="39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2" fillId="3" borderId="0" xfId="0" applyFont="1" applyFill="1"/>
    <xf numFmtId="168" fontId="0" fillId="3" borderId="0" xfId="0" applyNumberFormat="1" applyFill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5" fillId="2" borderId="2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0" fontId="5" fillId="7" borderId="26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317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yyyy\-mm\-dd"/>
    </dxf>
    <dxf>
      <numFmt numFmtId="168" formatCode="yyyy\-mm\-dd"/>
    </dxf>
    <dxf>
      <numFmt numFmtId="0" formatCode="General"/>
    </dxf>
    <dxf>
      <numFmt numFmtId="0" formatCode="General"/>
    </dxf>
    <dxf>
      <numFmt numFmtId="164" formatCode="d\.hh:mm:ss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/mm/yyyy\ h:mm"/>
    </dxf>
    <dxf>
      <numFmt numFmtId="27" formatCode="d/mm/yyyy\ h:mm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/>
        <right/>
        <top/>
        <bottom/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top/>
        <bottom/>
      </border>
    </dxf>
    <dxf>
      <border>
        <lef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</border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b/>
        <sz val="12"/>
      </font>
      <fill>
        <patternFill patternType="solid">
          <fgColor indexed="64"/>
          <bgColor theme="0"/>
        </patternFill>
      </fill>
    </dxf>
    <dxf>
      <font>
        <sz val="14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hh:mm:ss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yyyy\-mm\-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0"/>
        </patternFill>
      </fill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/>
        <color auto="1"/>
      </font>
      <fill>
        <patternFill>
          <fgColor theme="4" tint="0.79998168889431442"/>
          <bgColor theme="4" tint="0.79998168889431442"/>
        </patternFill>
      </fill>
      <alignment horizontal="left" vertical="center" wrapText="1"/>
    </dxf>
    <dxf>
      <fill>
        <patternFill>
          <bgColor theme="7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3" formatCode="0%"/>
    </dxf>
    <dxf>
      <numFmt numFmtId="14" formatCode="0.00%"/>
    </dxf>
    <dxf>
      <alignment horizontal="center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theme="4" tint="0.79998168889431442"/>
        </patternFill>
      </fill>
    </dxf>
    <dxf>
      <fill>
        <patternFill>
          <f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fgColor theme="4" tint="0.79998168889431442"/>
        </patternFill>
      </fill>
      <alignment horizontal="center"/>
    </dxf>
    <dxf>
      <fill>
        <patternFill>
          <fgColor theme="4" tint="0.79998168889431442"/>
        </patternFill>
      </fill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thin">
          <color indexed="64"/>
        </right>
      </border>
    </dxf>
    <dxf>
      <alignment horizontal="left"/>
    </dxf>
    <dxf>
      <font>
        <b/>
        <color auto="1"/>
      </font>
      <fill>
        <patternFill>
          <fgColor theme="4" tint="0.79998168889431442"/>
          <bgColor theme="4" tint="0.79998168889431442"/>
        </patternFill>
      </fill>
      <alignment horizontal="center" vertical="center" wrapText="1"/>
    </dxf>
    <dxf>
      <font>
        <b/>
        <color auto="1"/>
      </font>
      <fill>
        <patternFill>
          <fgColor theme="4" tint="0.79998168889431442"/>
          <bgColor theme="4" tint="0.79998168889431442"/>
        </patternFill>
      </fill>
      <alignment horizontal="center" vertical="center" wrapText="1"/>
    </dxf>
    <dxf>
      <fill>
        <patternFill>
          <bgColor theme="0"/>
        </patternFill>
      </fill>
    </dxf>
    <dxf>
      <border>
        <right style="thin">
          <color indexed="64"/>
        </right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ont>
        <b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theme="4" tint="0.79998168889431442"/>
        </patternFill>
      </fill>
    </dxf>
    <dxf>
      <fill>
        <patternFill>
          <f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</border>
    </dxf>
    <dxf>
      <fill>
        <patternFill>
          <fgColor theme="4" tint="0.79998168889431442"/>
        </patternFill>
      </fill>
      <alignment horizontal="center"/>
    </dxf>
    <dxf>
      <fill>
        <patternFill>
          <fgColor theme="4" tint="0.79998168889431442"/>
        </patternFill>
      </fill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b val="0"/>
      </font>
    </dxf>
    <dxf>
      <border>
        <right style="thin">
          <color indexed="64"/>
        </right>
      </border>
    </dxf>
    <dxf>
      <font>
        <b/>
        <color auto="1"/>
      </font>
      <fill>
        <patternFill>
          <fgColor theme="4" tint="0.79998168889431442"/>
          <bgColor theme="4" tint="0.79998168889431442"/>
        </patternFill>
      </fill>
      <alignment vertical="center" wrapText="1"/>
    </dxf>
    <dxf>
      <font>
        <b/>
        <color auto="1"/>
      </font>
      <fill>
        <patternFill>
          <fgColor theme="4" tint="0.79998168889431442"/>
          <bgColor theme="4" tint="0.79998168889431442"/>
        </patternFill>
      </fill>
      <alignment horizontal="left" vertical="center" wrapText="1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pivotTable" Target="pivotTables/pivotTable1.xml"/><Relationship Id="rId39" Type="http://schemas.openxmlformats.org/officeDocument/2006/relationships/customXml" Target="../customXml/item2.xml"/><Relationship Id="rId21" Type="http://schemas.openxmlformats.org/officeDocument/2006/relationships/pivotCacheDefinition" Target="pivotCache/pivotCacheDefinition9.xml"/><Relationship Id="rId34" Type="http://schemas.openxmlformats.org/officeDocument/2006/relationships/styles" Target="styles.xml"/><Relationship Id="rId42" Type="http://schemas.openxmlformats.org/officeDocument/2006/relationships/customXml" Target="../customXml/item5.xml"/><Relationship Id="rId47" Type="http://schemas.openxmlformats.org/officeDocument/2006/relationships/customXml" Target="../customXml/item10.xml"/><Relationship Id="rId50" Type="http://schemas.openxmlformats.org/officeDocument/2006/relationships/customXml" Target="../customXml/item13.xml"/><Relationship Id="rId55" Type="http://schemas.openxmlformats.org/officeDocument/2006/relationships/customXml" Target="../customXml/item18.xml"/><Relationship Id="rId63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pivotTable" Target="pivotTables/pivotTable4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45" Type="http://schemas.openxmlformats.org/officeDocument/2006/relationships/customXml" Target="../customXml/item8.xml"/><Relationship Id="rId53" Type="http://schemas.openxmlformats.org/officeDocument/2006/relationships/customXml" Target="../customXml/item16.xml"/><Relationship Id="rId58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4.xml"/><Relationship Id="rId1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Table" Target="pivotTables/pivotTable2.xml"/><Relationship Id="rId30" Type="http://schemas.openxmlformats.org/officeDocument/2006/relationships/pivotTable" Target="pivotTables/pivotTable5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6.xml"/><Relationship Id="rId48" Type="http://schemas.openxmlformats.org/officeDocument/2006/relationships/customXml" Target="../customXml/item11.xml"/><Relationship Id="rId56" Type="http://schemas.openxmlformats.org/officeDocument/2006/relationships/customXml" Target="../customXml/item19.xml"/><Relationship Id="rId64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46" Type="http://schemas.openxmlformats.org/officeDocument/2006/relationships/customXml" Target="../customXml/item9.xml"/><Relationship Id="rId59" Type="http://schemas.openxmlformats.org/officeDocument/2006/relationships/customXml" Target="../customXml/item22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4.xml"/><Relationship Id="rId54" Type="http://schemas.openxmlformats.org/officeDocument/2006/relationships/customXml" Target="../customXml/item17.xml"/><Relationship Id="rId62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Table" Target="pivotTables/pivotTable3.xml"/><Relationship Id="rId36" Type="http://schemas.openxmlformats.org/officeDocument/2006/relationships/powerPivotData" Target="model/item.data"/><Relationship Id="rId49" Type="http://schemas.openxmlformats.org/officeDocument/2006/relationships/customXml" Target="../customXml/item12.xml"/><Relationship Id="rId57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31" Type="http://schemas.openxmlformats.org/officeDocument/2006/relationships/pivotTable" Target="pivotTables/pivotTable6.xml"/><Relationship Id="rId44" Type="http://schemas.openxmlformats.org/officeDocument/2006/relationships/customXml" Target="../customXml/item7.xml"/><Relationship Id="rId52" Type="http://schemas.openxmlformats.org/officeDocument/2006/relationships/customXml" Target="../customXml/item15.xml"/><Relationship Id="rId60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AU" sz="2000" b="1">
                <a:solidFill>
                  <a:srgbClr val="002060"/>
                </a:solidFill>
              </a:rPr>
              <a:t>Avg Scan</a:t>
            </a:r>
            <a:r>
              <a:rPr lang="en-AU" sz="2000" b="1" baseline="0">
                <a:solidFill>
                  <a:srgbClr val="002060"/>
                </a:solidFill>
              </a:rPr>
              <a:t> Time by LOC Range</a:t>
            </a:r>
            <a:endParaRPr lang="en-AU" sz="20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Scan Time'!$J$2</c:f>
              <c:strCache>
                <c:ptCount val="1"/>
                <c:pt idx="0">
                  <c:v># of Scans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Scan Time'!$I$3:$I$14</c:f>
              <c:strCache>
                <c:ptCount val="12"/>
                <c:pt idx="0">
                  <c:v>0-20K</c:v>
                </c:pt>
                <c:pt idx="1">
                  <c:v>20K-50K</c:v>
                </c:pt>
                <c:pt idx="2">
                  <c:v>50K-100K</c:v>
                </c:pt>
                <c:pt idx="3">
                  <c:v>100K-250K</c:v>
                </c:pt>
                <c:pt idx="4">
                  <c:v>250K-500K</c:v>
                </c:pt>
                <c:pt idx="5">
                  <c:v>500K-1M</c:v>
                </c:pt>
                <c:pt idx="6">
                  <c:v>1M-2M</c:v>
                </c:pt>
                <c:pt idx="7">
                  <c:v>2M-3M</c:v>
                </c:pt>
                <c:pt idx="8">
                  <c:v>3M-5M</c:v>
                </c:pt>
                <c:pt idx="9">
                  <c:v>5M-7M</c:v>
                </c:pt>
                <c:pt idx="10">
                  <c:v>7M-10M</c:v>
                </c:pt>
                <c:pt idx="11">
                  <c:v>10M-100M</c:v>
                </c:pt>
              </c:strCache>
            </c:strRef>
          </c:cat>
          <c:val>
            <c:numRef>
              <c:f>'Avg Scan Time'!$J$3:$J$14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8-4DDA-AB04-C2E9C61E8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488672"/>
        <c:axId val="2091470432"/>
      </c:barChart>
      <c:lineChart>
        <c:grouping val="standard"/>
        <c:varyColors val="0"/>
        <c:ser>
          <c:idx val="1"/>
          <c:order val="1"/>
          <c:tx>
            <c:strRef>
              <c:f>'Avg Scan Time'!$K$2</c:f>
              <c:strCache>
                <c:ptCount val="1"/>
                <c:pt idx="0">
                  <c:v>Avg Scan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Scan Time'!$I$3:$I$14</c:f>
              <c:strCache>
                <c:ptCount val="12"/>
                <c:pt idx="0">
                  <c:v>0-20K</c:v>
                </c:pt>
                <c:pt idx="1">
                  <c:v>20K-50K</c:v>
                </c:pt>
                <c:pt idx="2">
                  <c:v>50K-100K</c:v>
                </c:pt>
                <c:pt idx="3">
                  <c:v>100K-250K</c:v>
                </c:pt>
                <c:pt idx="4">
                  <c:v>250K-500K</c:v>
                </c:pt>
                <c:pt idx="5">
                  <c:v>500K-1M</c:v>
                </c:pt>
                <c:pt idx="6">
                  <c:v>1M-2M</c:v>
                </c:pt>
                <c:pt idx="7">
                  <c:v>2M-3M</c:v>
                </c:pt>
                <c:pt idx="8">
                  <c:v>3M-5M</c:v>
                </c:pt>
                <c:pt idx="9">
                  <c:v>5M-7M</c:v>
                </c:pt>
                <c:pt idx="10">
                  <c:v>7M-10M</c:v>
                </c:pt>
                <c:pt idx="11">
                  <c:v>10M-100M</c:v>
                </c:pt>
              </c:strCache>
            </c:strRef>
          </c:cat>
          <c:val>
            <c:numRef>
              <c:f>'Avg Scan Time'!$K$3:$K$14</c:f>
              <c:numCache>
                <c:formatCode>h:mm:ss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8-4DDA-AB04-C2E9C61E8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379200"/>
        <c:axId val="1946387840"/>
      </c:lineChart>
      <c:catAx>
        <c:axId val="20914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70432"/>
        <c:crosses val="autoZero"/>
        <c:auto val="1"/>
        <c:lblAlgn val="ctr"/>
        <c:lblOffset val="100"/>
        <c:noMultiLvlLbl val="0"/>
      </c:catAx>
      <c:valAx>
        <c:axId val="20914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88672"/>
        <c:crosses val="autoZero"/>
        <c:crossBetween val="between"/>
      </c:valAx>
      <c:valAx>
        <c:axId val="1946387840"/>
        <c:scaling>
          <c:orientation val="minMax"/>
        </c:scaling>
        <c:delete val="0"/>
        <c:axPos val="r"/>
        <c:numFmt formatCode="h:mm:ss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379200"/>
        <c:crosses val="max"/>
        <c:crossBetween val="between"/>
      </c:valAx>
      <c:catAx>
        <c:axId val="1946379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6387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tx1"/>
                </a:solidFill>
              </a:rPr>
              <a:t>Scans by Month</a:t>
            </a:r>
          </a:p>
        </c:rich>
      </c:tx>
      <c:layout>
        <c:manualLayout>
          <c:xMode val="edge"/>
          <c:yMode val="edge"/>
          <c:x val="0.45642833265398114"/>
          <c:y val="4.881524380218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1372623"/>
        <c:axId val="531374543"/>
      </c:barChart>
      <c:catAx>
        <c:axId val="531372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45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313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26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Report.xlsx]PivotChartTable5</c15:name>
        <c15:fmtId val="8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tx1"/>
                </a:solidFill>
              </a:rPr>
              <a:t>Scans</a:t>
            </a:r>
            <a:r>
              <a:rPr lang="en-AU" b="1" baseline="0">
                <a:solidFill>
                  <a:schemeClr val="tx1"/>
                </a:solidFill>
              </a:rPr>
              <a:t> by Day</a:t>
            </a:r>
            <a:endParaRPr lang="en-AU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5642833265398114"/>
          <c:y val="4.881524380218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ScanID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(blank)</c:v>
              </c:pt>
            </c:strLit>
          </c:cat>
          <c:val>
            <c:numLit>
              <c:formatCode>General</c:formatCode>
              <c:ptCount val="1"/>
            </c:numLit>
          </c:val>
          <c:extLst>
            <c:ext xmlns:c16="http://schemas.microsoft.com/office/drawing/2014/chart" uri="{C3380CC4-5D6E-409C-BE32-E72D297353CC}">
              <c16:uniqueId val="{00000000-CD50-4EB4-93AB-C33372AE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1372623"/>
        <c:axId val="531374543"/>
      </c:barChart>
      <c:lineChart>
        <c:grouping val="standard"/>
        <c:varyColors val="0"/>
        <c:ser>
          <c:idx val="1"/>
          <c:order val="1"/>
          <c:tx>
            <c:v>Sum of Loc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(blank)</c:v>
              </c:pt>
            </c:strLit>
          </c:cat>
          <c:val>
            <c:numLit>
              <c:formatCode>General</c:formatCode>
              <c:ptCount val="1"/>
            </c:numLit>
          </c:val>
          <c:smooth val="0"/>
          <c:extLst>
            <c:ext xmlns:c16="http://schemas.microsoft.com/office/drawing/2014/chart" uri="{C3380CC4-5D6E-409C-BE32-E72D297353CC}">
              <c16:uniqueId val="{00000001-CD50-4EB4-93AB-C33372AE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070320"/>
        <c:axId val="783072240"/>
      </c:lineChart>
      <c:catAx>
        <c:axId val="531372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45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313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26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valAx>
        <c:axId val="783072240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70320"/>
        <c:crosses val="max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catAx>
        <c:axId val="78307032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7830722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Report.xlsx]PivotChartTable6</c15:name>
        <c15:fmtId val="1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tx1"/>
                </a:solidFill>
              </a:rPr>
              <a:t>Scans</a:t>
            </a:r>
            <a:r>
              <a:rPr lang="en-AU" b="1" baseline="0">
                <a:solidFill>
                  <a:schemeClr val="tx1"/>
                </a:solidFill>
              </a:rPr>
              <a:t> by Day of Week</a:t>
            </a:r>
            <a:endParaRPr lang="en-AU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5642833265398114"/>
          <c:y val="4.881524380218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1372623"/>
        <c:axId val="531374543"/>
      </c:barChart>
      <c:catAx>
        <c:axId val="531372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45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313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3726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Report.xlsx]PivotChartTable7</c15:name>
        <c15:fmtId val="1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rgbClr val="002060"/>
                </a:solidFill>
              </a:rPr>
              <a:t>Status Totals by Engine</a:t>
            </a:r>
          </a:p>
        </c:rich>
      </c:tx>
      <c:layout>
        <c:manualLayout>
          <c:xMode val="edge"/>
          <c:yMode val="edge"/>
          <c:x val="0.37780581563898369"/>
          <c:y val="1.3862293234364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04508976"/>
        <c:axId val="2004507056"/>
      </c:barChart>
      <c:catAx>
        <c:axId val="200450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5070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045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5089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rgbClr val="002060"/>
                </a:solidFill>
              </a:rPr>
              <a:t>Scans</a:t>
            </a:r>
            <a:r>
              <a:rPr lang="en-AU" baseline="0">
                <a:solidFill>
                  <a:srgbClr val="002060"/>
                </a:solidFill>
              </a:rPr>
              <a:t> by Engine</a:t>
            </a:r>
            <a:endParaRPr lang="en-AU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45408629317018828"/>
          <c:y val="4.0486488484714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00932031"/>
        <c:axId val="1400932991"/>
      </c:barChart>
      <c:catAx>
        <c:axId val="1400932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3299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40093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32031"/>
        <c:crosses val="autoZero"/>
        <c:crossBetween val="between"/>
        <c:extLst>
          <c:ext xmlns:c15="http://schemas.microsoft.com/office/drawing/2012/chart" uri="{F40574EE-89B7-4290-83BB-5DA773EAF853}">
            <c15:numFmt c:formatCode="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rgbClr val="002060"/>
                </a:solidFill>
              </a:rPr>
              <a:t>Runtime per Engine</a:t>
            </a:r>
          </a:p>
        </c:rich>
      </c:tx>
      <c:layout>
        <c:manualLayout>
          <c:xMode val="edge"/>
          <c:yMode val="edge"/>
          <c:x val="0.40529739718504221"/>
          <c:y val="3.8436618016890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97051139011495"/>
          <c:y val="0.164210676594296"/>
          <c:w val="0.70658589949058259"/>
          <c:h val="0.60064002459943555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0995616"/>
        <c:axId val="1880995136"/>
      </c:barChart>
      <c:catAx>
        <c:axId val="1880995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9513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809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Avg Runtime</a:t>
                </a:r>
              </a:p>
            </c:rich>
          </c:tx>
          <c:layout>
            <c:manualLayout>
              <c:xMode val="edge"/>
              <c:yMode val="edge"/>
              <c:x val="7.6609626784440221E-2"/>
              <c:y val="0.40808706443075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95616"/>
        <c:crosses val="autoZero"/>
        <c:crossBetween val="between"/>
        <c:extLst>
          <c:ext xmlns:c15="http://schemas.microsoft.com/office/drawing/2012/chart" uri="{F40574EE-89B7-4290-83BB-5DA773EAF853}">
            <c15:numFmt c:formatCode="hh:mm:ss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[CxOne Report.xlsx]PivotChartTable2</c15:name>
        <c15:fmtId val="15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[CxOne Report.xlsx]Engines!PivotTable1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Status Totals Overall</a:t>
            </a:r>
          </a:p>
        </c:rich>
      </c:tx>
      <c:layout>
        <c:manualLayout>
          <c:xMode val="edge"/>
          <c:yMode val="edge"/>
          <c:x val="0.36327272727272725"/>
          <c:y val="6.1160440051376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07320757567175"/>
              <c:y val="-9.66241134751773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707320757567175"/>
              <c:y val="-9.66241134751773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084523979957047"/>
          <c:y val="0.3562101971296141"/>
          <c:w val="0.24430522548317821"/>
          <c:h val="0.57177818730105534"/>
        </c:manualLayout>
      </c:layout>
      <c:pieChart>
        <c:varyColors val="1"/>
        <c:ser>
          <c:idx val="0"/>
          <c:order val="0"/>
          <c:tx>
            <c:strRef>
              <c:f>Engines!$M$3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42-4F02-9000-7B8781FC0E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142-4F02-9000-7B8781FC0E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39-4F20-9542-068C4658B196}"/>
              </c:ext>
            </c:extLst>
          </c:dPt>
          <c:dLbls>
            <c:dLbl>
              <c:idx val="0"/>
              <c:layout>
                <c:manualLayout>
                  <c:x val="0.15707320757567175"/>
                  <c:y val="-9.66241134751773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42-4F02-9000-7B8781FC0E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Engines!$L$4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Engines!$M$4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142-4F02-9000-7B8781FC0E0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/>
              <a:t>Average</a:t>
            </a:r>
            <a:r>
              <a:rPr lang="en-AU" sz="2000" baseline="0"/>
              <a:t> </a:t>
            </a:r>
            <a:r>
              <a:rPr lang="en-AU" sz="2000"/>
              <a:t>Vulnerability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Vulnerabilities!$B$5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(Vulnerabilities!$E$2:$E$3,Vulnerabilities!$G$2:$G$3,Vulnerabilities!$I$2:$I$3,Vulnerabilities!$K$2:$K$3,Vulnerabilities!$M$2:$M$3,Vulnerabilities!$O$2:$O$3,Vulnerabilities!$Q$2:$Q$3)</c:f>
              <c:multiLvlStrCache>
                <c:ptCount val="7"/>
                <c:lvl>
                  <c:pt idx="0">
                    <c:v>Average</c:v>
                  </c:pt>
                  <c:pt idx="1">
                    <c:v>Average</c:v>
                  </c:pt>
                  <c:pt idx="2">
                    <c:v>Average</c:v>
                  </c:pt>
                  <c:pt idx="3">
                    <c:v>Average</c:v>
                  </c:pt>
                  <c:pt idx="4">
                    <c:v>Average</c:v>
                  </c:pt>
                  <c:pt idx="5">
                    <c:v>Average</c:v>
                  </c:pt>
                  <c:pt idx="6">
                    <c:v>Average</c:v>
                  </c:pt>
                </c:lvl>
                <c:lvl>
                  <c:pt idx="0">
                    <c:v>SAST</c:v>
                  </c:pt>
                  <c:pt idx="1">
                    <c:v>SCA</c:v>
                  </c:pt>
                  <c:pt idx="2">
                    <c:v>Packages</c:v>
                  </c:pt>
                  <c:pt idx="3">
                    <c:v>KICS</c:v>
                  </c:pt>
                  <c:pt idx="4">
                    <c:v>API</c:v>
                  </c:pt>
                  <c:pt idx="5">
                    <c:v>SSCS</c:v>
                  </c:pt>
                  <c:pt idx="6">
                    <c:v>Containers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Vulnerabilities!$C$5:$R$5</c15:sqref>
                  </c15:fullRef>
                </c:ext>
              </c:extLst>
              <c:f>(Vulnerabilities!$E$5,Vulnerabilities!$G$5,Vulnerabilities!$I$5,Vulnerabilities!$K$5,Vulnerabilities!$M$5,Vulnerabilities!$O$5,Vulnerabilities!$Q$5)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A-442C-845B-49FC4F819173}"/>
            </c:ext>
          </c:extLst>
        </c:ser>
        <c:ser>
          <c:idx val="2"/>
          <c:order val="2"/>
          <c:tx>
            <c:strRef>
              <c:f>Vulnerabilities!$B$6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(Vulnerabilities!$E$2:$E$3,Vulnerabilities!$G$2:$G$3,Vulnerabilities!$I$2:$I$3,Vulnerabilities!$K$2:$K$3,Vulnerabilities!$M$2:$M$3,Vulnerabilities!$O$2:$O$3,Vulnerabilities!$Q$2:$Q$3)</c:f>
              <c:multiLvlStrCache>
                <c:ptCount val="7"/>
                <c:lvl>
                  <c:pt idx="0">
                    <c:v>Average</c:v>
                  </c:pt>
                  <c:pt idx="1">
                    <c:v>Average</c:v>
                  </c:pt>
                  <c:pt idx="2">
                    <c:v>Average</c:v>
                  </c:pt>
                  <c:pt idx="3">
                    <c:v>Average</c:v>
                  </c:pt>
                  <c:pt idx="4">
                    <c:v>Average</c:v>
                  </c:pt>
                  <c:pt idx="5">
                    <c:v>Average</c:v>
                  </c:pt>
                  <c:pt idx="6">
                    <c:v>Average</c:v>
                  </c:pt>
                </c:lvl>
                <c:lvl>
                  <c:pt idx="0">
                    <c:v>SAST</c:v>
                  </c:pt>
                  <c:pt idx="1">
                    <c:v>SCA</c:v>
                  </c:pt>
                  <c:pt idx="2">
                    <c:v>Packages</c:v>
                  </c:pt>
                  <c:pt idx="3">
                    <c:v>KICS</c:v>
                  </c:pt>
                  <c:pt idx="4">
                    <c:v>API</c:v>
                  </c:pt>
                  <c:pt idx="5">
                    <c:v>SSCS</c:v>
                  </c:pt>
                  <c:pt idx="6">
                    <c:v>Containers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Vulnerabilities!$C$6:$R$6</c15:sqref>
                  </c15:fullRef>
                </c:ext>
              </c:extLst>
              <c:f>(Vulnerabilities!$E$6,Vulnerabilities!$G$6,Vulnerabilities!$I$6,Vulnerabilities!$K$6,Vulnerabilities!$M$6,Vulnerabilities!$O$6,Vulnerabilities!$Q$6)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A-442C-845B-49FC4F819173}"/>
            </c:ext>
          </c:extLst>
        </c:ser>
        <c:ser>
          <c:idx val="3"/>
          <c:order val="3"/>
          <c:tx>
            <c:strRef>
              <c:f>Vulnerabilities!$B$7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(Vulnerabilities!$E$2:$E$3,Vulnerabilities!$G$2:$G$3,Vulnerabilities!$I$2:$I$3,Vulnerabilities!$K$2:$K$3,Vulnerabilities!$M$2:$M$3,Vulnerabilities!$O$2:$O$3,Vulnerabilities!$Q$2:$Q$3)</c:f>
              <c:multiLvlStrCache>
                <c:ptCount val="7"/>
                <c:lvl>
                  <c:pt idx="0">
                    <c:v>Average</c:v>
                  </c:pt>
                  <c:pt idx="1">
                    <c:v>Average</c:v>
                  </c:pt>
                  <c:pt idx="2">
                    <c:v>Average</c:v>
                  </c:pt>
                  <c:pt idx="3">
                    <c:v>Average</c:v>
                  </c:pt>
                  <c:pt idx="4">
                    <c:v>Average</c:v>
                  </c:pt>
                  <c:pt idx="5">
                    <c:v>Average</c:v>
                  </c:pt>
                  <c:pt idx="6">
                    <c:v>Average</c:v>
                  </c:pt>
                </c:lvl>
                <c:lvl>
                  <c:pt idx="0">
                    <c:v>SAST</c:v>
                  </c:pt>
                  <c:pt idx="1">
                    <c:v>SCA</c:v>
                  </c:pt>
                  <c:pt idx="2">
                    <c:v>Packages</c:v>
                  </c:pt>
                  <c:pt idx="3">
                    <c:v>KICS</c:v>
                  </c:pt>
                  <c:pt idx="4">
                    <c:v>API</c:v>
                  </c:pt>
                  <c:pt idx="5">
                    <c:v>SSCS</c:v>
                  </c:pt>
                  <c:pt idx="6">
                    <c:v>Containers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Vulnerabilities!$C$7:$R$7</c15:sqref>
                  </c15:fullRef>
                </c:ext>
              </c:extLst>
              <c:f>(Vulnerabilities!$E$7,Vulnerabilities!$G$7,Vulnerabilities!$I$7,Vulnerabilities!$K$7,Vulnerabilities!$M$7,Vulnerabilities!$O$7,Vulnerabilities!$Q$7)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A-442C-845B-49FC4F819173}"/>
            </c:ext>
          </c:extLst>
        </c:ser>
        <c:ser>
          <c:idx val="4"/>
          <c:order val="4"/>
          <c:tx>
            <c:strRef>
              <c:f>Vulnerabilities!$B$8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(Vulnerabilities!$E$2:$E$3,Vulnerabilities!$G$2:$G$3,Vulnerabilities!$I$2:$I$3,Vulnerabilities!$K$2:$K$3,Vulnerabilities!$M$2:$M$3,Vulnerabilities!$O$2:$O$3,Vulnerabilities!$Q$2:$Q$3)</c:f>
              <c:multiLvlStrCache>
                <c:ptCount val="7"/>
                <c:lvl>
                  <c:pt idx="0">
                    <c:v>Average</c:v>
                  </c:pt>
                  <c:pt idx="1">
                    <c:v>Average</c:v>
                  </c:pt>
                  <c:pt idx="2">
                    <c:v>Average</c:v>
                  </c:pt>
                  <c:pt idx="3">
                    <c:v>Average</c:v>
                  </c:pt>
                  <c:pt idx="4">
                    <c:v>Average</c:v>
                  </c:pt>
                  <c:pt idx="5">
                    <c:v>Average</c:v>
                  </c:pt>
                  <c:pt idx="6">
                    <c:v>Average</c:v>
                  </c:pt>
                </c:lvl>
                <c:lvl>
                  <c:pt idx="0">
                    <c:v>SAST</c:v>
                  </c:pt>
                  <c:pt idx="1">
                    <c:v>SCA</c:v>
                  </c:pt>
                  <c:pt idx="2">
                    <c:v>Packages</c:v>
                  </c:pt>
                  <c:pt idx="3">
                    <c:v>KICS</c:v>
                  </c:pt>
                  <c:pt idx="4">
                    <c:v>API</c:v>
                  </c:pt>
                  <c:pt idx="5">
                    <c:v>SSCS</c:v>
                  </c:pt>
                  <c:pt idx="6">
                    <c:v>Containers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Vulnerabilities!$C$8:$R$8</c15:sqref>
                  </c15:fullRef>
                </c:ext>
              </c:extLst>
              <c:f>(Vulnerabilities!$E$8,Vulnerabilities!$G$8,Vulnerabilities!$I$8,Vulnerabilities!$K$8,Vulnerabilities!$M$8,Vulnerabilities!$O$8,Vulnerabilities!$Q$8)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6A-442C-845B-49FC4F819173}"/>
            </c:ext>
          </c:extLst>
        </c:ser>
        <c:ser>
          <c:idx val="5"/>
          <c:order val="5"/>
          <c:tx>
            <c:strRef>
              <c:f>Vulnerabilities!$B$9</c:f>
              <c:strCache>
                <c:ptCount val="1"/>
                <c:pt idx="0">
                  <c:v>Info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(Vulnerabilities!$E$2:$E$3,Vulnerabilities!$G$2:$G$3,Vulnerabilities!$I$2:$I$3,Vulnerabilities!$K$2:$K$3,Vulnerabilities!$M$2:$M$3,Vulnerabilities!$O$2:$O$3,Vulnerabilities!$Q$2:$Q$3)</c:f>
              <c:multiLvlStrCache>
                <c:ptCount val="7"/>
                <c:lvl>
                  <c:pt idx="0">
                    <c:v>Average</c:v>
                  </c:pt>
                  <c:pt idx="1">
                    <c:v>Average</c:v>
                  </c:pt>
                  <c:pt idx="2">
                    <c:v>Average</c:v>
                  </c:pt>
                  <c:pt idx="3">
                    <c:v>Average</c:v>
                  </c:pt>
                  <c:pt idx="4">
                    <c:v>Average</c:v>
                  </c:pt>
                  <c:pt idx="5">
                    <c:v>Average</c:v>
                  </c:pt>
                  <c:pt idx="6">
                    <c:v>Average</c:v>
                  </c:pt>
                </c:lvl>
                <c:lvl>
                  <c:pt idx="0">
                    <c:v>SAST</c:v>
                  </c:pt>
                  <c:pt idx="1">
                    <c:v>SCA</c:v>
                  </c:pt>
                  <c:pt idx="2">
                    <c:v>Packages</c:v>
                  </c:pt>
                  <c:pt idx="3">
                    <c:v>KICS</c:v>
                  </c:pt>
                  <c:pt idx="4">
                    <c:v>API</c:v>
                  </c:pt>
                  <c:pt idx="5">
                    <c:v>SSCS</c:v>
                  </c:pt>
                  <c:pt idx="6">
                    <c:v>Containers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Vulnerabilities!$C$9:$R$9</c15:sqref>
                  </c15:fullRef>
                </c:ext>
              </c:extLst>
              <c:f>(Vulnerabilities!$E$9,Vulnerabilities!$G$9,Vulnerabilities!$I$9,Vulnerabilities!$K$9,Vulnerabilities!$M$9,Vulnerabilities!$O$9,Vulnerabilities!$Q$9)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6A-442C-845B-49FC4F81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16567071"/>
        <c:axId val="31656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Vulnerabilities!$B$4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Vulnerabilities!$C$2:$R$3</c15:sqref>
                        </c15:fullRef>
                        <c15:formulaRef>
                          <c15:sqref>(Vulnerabilities!$E$2:$E$3,Vulnerabilities!$G$2:$G$3,Vulnerabilities!$I$2:$I$3,Vulnerabilities!$K$2:$K$3,Vulnerabilities!$M$2:$M$3,Vulnerabilities!$O$2:$O$3,Vulnerabilities!$Q$2:$Q$3)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Average</c:v>
                        </c:pt>
                        <c:pt idx="1">
                          <c:v>Average</c:v>
                        </c:pt>
                        <c:pt idx="2">
                          <c:v>Average</c:v>
                        </c:pt>
                        <c:pt idx="3">
                          <c:v>Average</c:v>
                        </c:pt>
                        <c:pt idx="4">
                          <c:v>Average</c:v>
                        </c:pt>
                        <c:pt idx="5">
                          <c:v>Average</c:v>
                        </c:pt>
                        <c:pt idx="6">
                          <c:v>Average</c:v>
                        </c:pt>
                      </c:lvl>
                      <c:lvl>
                        <c:pt idx="0">
                          <c:v>SAST</c:v>
                        </c:pt>
                        <c:pt idx="1">
                          <c:v>SCA</c:v>
                        </c:pt>
                        <c:pt idx="2">
                          <c:v>Packages</c:v>
                        </c:pt>
                        <c:pt idx="3">
                          <c:v>KICS</c:v>
                        </c:pt>
                        <c:pt idx="4">
                          <c:v>API</c:v>
                        </c:pt>
                        <c:pt idx="5">
                          <c:v>SSCS</c:v>
                        </c:pt>
                        <c:pt idx="6">
                          <c:v>Containers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Vulnerabilities!$C$4:$R$4</c15:sqref>
                        </c15:fullRef>
                        <c15:formulaRef>
                          <c15:sqref>(Vulnerabilities!$E$4,Vulnerabilities!$G$4,Vulnerabilities!$I$4,Vulnerabilities!$K$4,Vulnerabilities!$M$4,Vulnerabilities!$O$4,Vulnerabilities!$Q$4)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56A-442C-845B-49FC4F819173}"/>
                  </c:ext>
                </c:extLst>
              </c15:ser>
            </c15:filteredBarSeries>
          </c:ext>
        </c:extLst>
      </c:barChart>
      <c:catAx>
        <c:axId val="3165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64191"/>
        <c:crosses val="autoZero"/>
        <c:auto val="1"/>
        <c:lblAlgn val="ctr"/>
        <c:lblOffset val="100"/>
        <c:noMultiLvlLbl val="0"/>
      </c:catAx>
      <c:valAx>
        <c:axId val="3165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/>
              <a:t>Max</a:t>
            </a:r>
            <a:r>
              <a:rPr lang="en-AU" sz="2000" baseline="0"/>
              <a:t> </a:t>
            </a:r>
            <a:r>
              <a:rPr lang="en-AU" sz="2000"/>
              <a:t>Vulnerability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Vulnerabilities!$B$5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(Vulnerabilities!$F$2:$F$3,Vulnerabilities!$H$2:$H$3,Vulnerabilities!$J$2:$J$3,Vulnerabilities!$L$2:$L$3,Vulnerabilities!$N$2:$N$3,Vulnerabilities!$P$2:$P$3,Vulnerabilities!$R$2:$R$3)</c:f>
              <c:multiLvlStrCache>
                <c:ptCount val="7"/>
                <c:lvl>
                  <c:pt idx="0">
                    <c:v>Max</c:v>
                  </c:pt>
                  <c:pt idx="1">
                    <c:v>Max</c:v>
                  </c:pt>
                  <c:pt idx="2">
                    <c:v>Max</c:v>
                  </c:pt>
                  <c:pt idx="3">
                    <c:v>Max</c:v>
                  </c:pt>
                  <c:pt idx="4">
                    <c:v>Max</c:v>
                  </c:pt>
                  <c:pt idx="5">
                    <c:v>Max</c:v>
                  </c:pt>
                  <c:pt idx="6">
                    <c:v>Max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Vulnerabilities!$C$5:$R$5</c15:sqref>
                  </c15:fullRef>
                </c:ext>
              </c:extLst>
              <c:f>(Vulnerabilities!$F$5,Vulnerabilities!$H$5,Vulnerabilities!$J$5,Vulnerabilities!$L$5,Vulnerabilities!$N$5,Vulnerabilities!$P$5,Vulnerabilities!$R$5)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2-4887-8C7F-6E64E3B9E2D2}"/>
            </c:ext>
          </c:extLst>
        </c:ser>
        <c:ser>
          <c:idx val="2"/>
          <c:order val="2"/>
          <c:tx>
            <c:strRef>
              <c:f>Vulnerabilities!$B$6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(Vulnerabilities!$F$2:$F$3,Vulnerabilities!$H$2:$H$3,Vulnerabilities!$J$2:$J$3,Vulnerabilities!$L$2:$L$3,Vulnerabilities!$N$2:$N$3,Vulnerabilities!$P$2:$P$3,Vulnerabilities!$R$2:$R$3)</c:f>
              <c:multiLvlStrCache>
                <c:ptCount val="7"/>
                <c:lvl>
                  <c:pt idx="0">
                    <c:v>Max</c:v>
                  </c:pt>
                  <c:pt idx="1">
                    <c:v>Max</c:v>
                  </c:pt>
                  <c:pt idx="2">
                    <c:v>Max</c:v>
                  </c:pt>
                  <c:pt idx="3">
                    <c:v>Max</c:v>
                  </c:pt>
                  <c:pt idx="4">
                    <c:v>Max</c:v>
                  </c:pt>
                  <c:pt idx="5">
                    <c:v>Max</c:v>
                  </c:pt>
                  <c:pt idx="6">
                    <c:v>Max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Vulnerabilities!$C$6:$R$6</c15:sqref>
                  </c15:fullRef>
                </c:ext>
              </c:extLst>
              <c:f>(Vulnerabilities!$F$6,Vulnerabilities!$H$6,Vulnerabilities!$J$6,Vulnerabilities!$L$6,Vulnerabilities!$N$6,Vulnerabilities!$P$6,Vulnerabilities!$R$6)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2-4887-8C7F-6E64E3B9E2D2}"/>
            </c:ext>
          </c:extLst>
        </c:ser>
        <c:ser>
          <c:idx val="3"/>
          <c:order val="3"/>
          <c:tx>
            <c:strRef>
              <c:f>Vulnerabilities!$B$7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(Vulnerabilities!$F$2:$F$3,Vulnerabilities!$H$2:$H$3,Vulnerabilities!$J$2:$J$3,Vulnerabilities!$L$2:$L$3,Vulnerabilities!$N$2:$N$3,Vulnerabilities!$P$2:$P$3,Vulnerabilities!$R$2:$R$3)</c:f>
              <c:multiLvlStrCache>
                <c:ptCount val="7"/>
                <c:lvl>
                  <c:pt idx="0">
                    <c:v>Max</c:v>
                  </c:pt>
                  <c:pt idx="1">
                    <c:v>Max</c:v>
                  </c:pt>
                  <c:pt idx="2">
                    <c:v>Max</c:v>
                  </c:pt>
                  <c:pt idx="3">
                    <c:v>Max</c:v>
                  </c:pt>
                  <c:pt idx="4">
                    <c:v>Max</c:v>
                  </c:pt>
                  <c:pt idx="5">
                    <c:v>Max</c:v>
                  </c:pt>
                  <c:pt idx="6">
                    <c:v>Max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Vulnerabilities!$C$7:$R$7</c15:sqref>
                  </c15:fullRef>
                </c:ext>
              </c:extLst>
              <c:f>(Vulnerabilities!$F$7,Vulnerabilities!$H$7,Vulnerabilities!$J$7,Vulnerabilities!$L$7,Vulnerabilities!$N$7,Vulnerabilities!$P$7,Vulnerabilities!$R$7)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22-4887-8C7F-6E64E3B9E2D2}"/>
            </c:ext>
          </c:extLst>
        </c:ser>
        <c:ser>
          <c:idx val="4"/>
          <c:order val="4"/>
          <c:tx>
            <c:strRef>
              <c:f>Vulnerabilities!$B$8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(Vulnerabilities!$F$2:$F$3,Vulnerabilities!$H$2:$H$3,Vulnerabilities!$J$2:$J$3,Vulnerabilities!$L$2:$L$3,Vulnerabilities!$N$2:$N$3,Vulnerabilities!$P$2:$P$3,Vulnerabilities!$R$2:$R$3)</c:f>
              <c:multiLvlStrCache>
                <c:ptCount val="7"/>
                <c:lvl>
                  <c:pt idx="0">
                    <c:v>Max</c:v>
                  </c:pt>
                  <c:pt idx="1">
                    <c:v>Max</c:v>
                  </c:pt>
                  <c:pt idx="2">
                    <c:v>Max</c:v>
                  </c:pt>
                  <c:pt idx="3">
                    <c:v>Max</c:v>
                  </c:pt>
                  <c:pt idx="4">
                    <c:v>Max</c:v>
                  </c:pt>
                  <c:pt idx="5">
                    <c:v>Max</c:v>
                  </c:pt>
                  <c:pt idx="6">
                    <c:v>Max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Vulnerabilities!$C$8:$R$8</c15:sqref>
                  </c15:fullRef>
                </c:ext>
              </c:extLst>
              <c:f>(Vulnerabilities!$F$8,Vulnerabilities!$H$8,Vulnerabilities!$J$8,Vulnerabilities!$L$8,Vulnerabilities!$N$8,Vulnerabilities!$P$8,Vulnerabilities!$R$8)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22-4887-8C7F-6E64E3B9E2D2}"/>
            </c:ext>
          </c:extLst>
        </c:ser>
        <c:ser>
          <c:idx val="5"/>
          <c:order val="5"/>
          <c:tx>
            <c:strRef>
              <c:f>Vulnerabilities!$B$9</c:f>
              <c:strCache>
                <c:ptCount val="1"/>
                <c:pt idx="0">
                  <c:v>Info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Vulnerabilities!$C$2:$R$3</c15:sqref>
                  </c15:fullRef>
                </c:ext>
              </c:extLst>
              <c:f>(Vulnerabilities!$F$2:$F$3,Vulnerabilities!$H$2:$H$3,Vulnerabilities!$J$2:$J$3,Vulnerabilities!$L$2:$L$3,Vulnerabilities!$N$2:$N$3,Vulnerabilities!$P$2:$P$3,Vulnerabilities!$R$2:$R$3)</c:f>
              <c:multiLvlStrCache>
                <c:ptCount val="7"/>
                <c:lvl>
                  <c:pt idx="0">
                    <c:v>Max</c:v>
                  </c:pt>
                  <c:pt idx="1">
                    <c:v>Max</c:v>
                  </c:pt>
                  <c:pt idx="2">
                    <c:v>Max</c:v>
                  </c:pt>
                  <c:pt idx="3">
                    <c:v>Max</c:v>
                  </c:pt>
                  <c:pt idx="4">
                    <c:v>Max</c:v>
                  </c:pt>
                  <c:pt idx="5">
                    <c:v>Max</c:v>
                  </c:pt>
                  <c:pt idx="6">
                    <c:v>Max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Vulnerabilities!$C$9:$R$9</c15:sqref>
                  </c15:fullRef>
                </c:ext>
              </c:extLst>
              <c:f>(Vulnerabilities!$F$9,Vulnerabilities!$H$9,Vulnerabilities!$J$9,Vulnerabilities!$L$9,Vulnerabilities!$N$9,Vulnerabilities!$P$9,Vulnerabilities!$R$9)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22-4887-8C7F-6E64E3B9E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16567071"/>
        <c:axId val="31656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Vulnerabilities!$B$4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Vulnerabilities!$C$2:$R$3</c15:sqref>
                        </c15:fullRef>
                        <c15:formulaRef>
                          <c15:sqref>(Vulnerabilities!$F$2:$F$3,Vulnerabilities!$H$2:$H$3,Vulnerabilities!$J$2:$J$3,Vulnerabilities!$L$2:$L$3,Vulnerabilities!$N$2:$N$3,Vulnerabilities!$P$2:$P$3,Vulnerabilities!$R$2:$R$3)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Max</c:v>
                        </c:pt>
                        <c:pt idx="1">
                          <c:v>Max</c:v>
                        </c:pt>
                        <c:pt idx="2">
                          <c:v>Max</c:v>
                        </c:pt>
                        <c:pt idx="3">
                          <c:v>Max</c:v>
                        </c:pt>
                        <c:pt idx="4">
                          <c:v>Max</c:v>
                        </c:pt>
                        <c:pt idx="5">
                          <c:v>Max</c:v>
                        </c:pt>
                        <c:pt idx="6">
                          <c:v>Max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Vulnerabilities!$C$4:$R$4</c15:sqref>
                        </c15:fullRef>
                        <c15:formulaRef>
                          <c15:sqref>(Vulnerabilities!$F$4,Vulnerabilities!$H$4,Vulnerabilities!$J$4,Vulnerabilities!$L$4,Vulnerabilities!$N$4,Vulnerabilities!$P$4,Vulnerabilities!$R$4)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C22-4887-8C7F-6E64E3B9E2D2}"/>
                  </c:ext>
                </c:extLst>
              </c15:ser>
            </c15:filteredBarSeries>
          </c:ext>
        </c:extLst>
      </c:barChart>
      <c:catAx>
        <c:axId val="3165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64191"/>
        <c:crosses val="autoZero"/>
        <c:auto val="1"/>
        <c:lblAlgn val="ctr"/>
        <c:lblOffset val="100"/>
        <c:noMultiLvlLbl val="0"/>
      </c:catAx>
      <c:valAx>
        <c:axId val="3165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5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95249</xdr:rowOff>
    </xdr:from>
    <xdr:to>
      <xdr:col>7</xdr:col>
      <xdr:colOff>57150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B6EE7-E653-72AB-4C90-D7ADAC9DF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0.41261</cdr:x>
      <cdr:y>0.84699</cdr:y>
    </cdr:from>
    <cdr:to>
      <cdr:x>0.5444</cdr:x>
      <cdr:y>0.91006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076704-DFB4-742C-B094-ED9245D87C62}"/>
            </a:ext>
          </a:extLst>
        </cdr:cNvPr>
        <cdr:cNvSpPr txBox="1"/>
      </cdr:nvSpPr>
      <cdr:spPr>
        <a:xfrm xmlns:a="http://schemas.openxmlformats.org/drawingml/2006/main">
          <a:off x="2165470" y="3114074"/>
          <a:ext cx="691670" cy="231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AU" sz="1100" kern="1200"/>
            <a:t>LOC Range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18</xdr:row>
      <xdr:rowOff>9526</xdr:rowOff>
    </xdr:from>
    <xdr:to>
      <xdr:col>27</xdr:col>
      <xdr:colOff>552450</xdr:colOff>
      <xdr:row>35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F81BF-A725-4F1A-B629-9B18FA931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0</xdr:row>
      <xdr:rowOff>66675</xdr:rowOff>
    </xdr:from>
    <xdr:to>
      <xdr:col>27</xdr:col>
      <xdr:colOff>581025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EC1D32-747F-4868-92DC-9F6245AC7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36</xdr:row>
      <xdr:rowOff>38100</xdr:rowOff>
    </xdr:from>
    <xdr:to>
      <xdr:col>27</xdr:col>
      <xdr:colOff>533400</xdr:colOff>
      <xdr:row>53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D29209-5BAE-4083-9A30-373203C00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23</xdr:row>
      <xdr:rowOff>190498</xdr:rowOff>
    </xdr:from>
    <xdr:to>
      <xdr:col>7</xdr:col>
      <xdr:colOff>1348</xdr:colOff>
      <xdr:row>35</xdr:row>
      <xdr:rowOff>143698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50A5F1-5BD5-E814-123E-A5083E266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36</xdr:row>
      <xdr:rowOff>19050</xdr:rowOff>
    </xdr:from>
    <xdr:to>
      <xdr:col>17</xdr:col>
      <xdr:colOff>409575</xdr:colOff>
      <xdr:row>53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674CB9-2FE9-CB97-2ADD-4CC73F25F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</xdr:colOff>
      <xdr:row>12</xdr:row>
      <xdr:rowOff>9525</xdr:rowOff>
    </xdr:from>
    <xdr:to>
      <xdr:col>17</xdr:col>
      <xdr:colOff>400050</xdr:colOff>
      <xdr:row>35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D89412-26B3-A182-AAEF-47F575384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12</xdr:row>
      <xdr:rowOff>9525</xdr:rowOff>
    </xdr:from>
    <xdr:to>
      <xdr:col>7</xdr:col>
      <xdr:colOff>0</xdr:colOff>
      <xdr:row>23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1A08E7-4092-E912-E808-79B608DB7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161923</xdr:rowOff>
    </xdr:from>
    <xdr:to>
      <xdr:col>9</xdr:col>
      <xdr:colOff>314325</xdr:colOff>
      <xdr:row>28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5FE7A7-1381-BFEB-9F07-3B369CF89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9</xdr:row>
      <xdr:rowOff>161925</xdr:rowOff>
    </xdr:from>
    <xdr:to>
      <xdr:col>17</xdr:col>
      <xdr:colOff>847725</xdr:colOff>
      <xdr:row>28</xdr:row>
      <xdr:rowOff>57152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A8804A-414A-4B11-97A8-4829E14EC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73263888" backgroundQuery="1" createdVersion="8" refreshedVersion="8" minRefreshableVersion="3" recordCount="0" supportSubquery="1" supportAdvancedDrill="1" xr:uid="{8DE96FC1-F017-4D26-B662-FC8072EE612F}">
  <cacheSource type="external" connectionId="16"/>
  <cacheFields count="4">
    <cacheField name="[Projects].[ProjectName].[ProjectName]" caption="ProjectName" numFmtId="0" hierarchy="26" level="1">
      <sharedItems containsBlank="1" count="4168" longText="1">
        <s v="_ ContentGovernance_ AI Factory Platform"/>
        <s v="1803 - Eligibility and Entitlement - Remaining Limits_CE-Discount_Bupa.CE.DiscountAPI.Automation.Test.Build"/>
        <s v="1803 - Eligibility and Entitlement - Remaining Limits_CE-Discount_Bupa.EnE.Discount.Api.Build.and.Deploy"/>
        <s v="1803 - Eligibility and Entitlement - Remaining Limits_CE-Discount_Bupa.EnE.DiscountAPI.Test.Build"/>
        <s v="1803 - Eligibility and Entitlement - Remaining Limits_CE-Discount_CE-Discount-API"/>
        <s v="1803 - Eligibility and Entitlement - Remaining Limits_CE-Discount_CE-Discount-API-Test"/>
        <s v="1803 - Eligibility and Entitlement - Remaining Limits_CE-Experience_Bupa.CE.Experience.Automation.Test.Build"/>
        <s v="1803 - Eligibility and Entitlement - Remaining Limits_CE-Experience_CE-Experience-API"/>
        <s v="1803 - Eligibility and Entitlement - Remaining Limits_CE-Experience_CE-Experience-FA"/>
        <s v="1803 - Eligibility and Entitlement - Remaining Limits_CE-Experience_ENE-Customer.Entitlement.Experience-FA"/>
        <s v="1803 - Eligibility and Entitlement - Remaining Limits_CE-Experience_ENE-CustomerExperience-API"/>
        <s v="1803 - Eligibility and Entitlement - Remaining Limits_CE-HAMEE_Bupa.Customer.Entitlement.Hamee.Api.Build"/>
        <s v="1803 - Eligibility and Entitlement - Remaining Limits_CE-HospitalandMedical_Bupa.CE.HospitalandMedical.Automation.Test.Build"/>
        <s v="1803 - Eligibility and Entitlement - Remaining Limits_CE-HospitalandMedical_Bupa.CE.HospitalandMedical.Integration.Test.Build"/>
        <s v="1803 - Eligibility and Entitlement - Remaining Limits_CE-HospitalandMedical_CE-HAMEE-API"/>
        <s v="1803 - Eligibility and Entitlement - Remaining Limits_CE-HospitalandMedical_CE-HAMEE-FA"/>
        <s v="1803 - Eligibility and Entitlement - Remaining Limits_CE-Portal_Bupa.CE.Portal.Automation.Test.Build"/>
        <s v="1803 - Eligibility and Entitlement - Remaining Limits_CE-Portal_CE-Portal"/>
        <s v="1803 - Eligibility and Entitlement - Remaining Limits_CE-Portal_ENE-CustomerEntitlementPortal"/>
        <s v="1803 - Eligibility and Entitlement - Remaining Limits_ENEAPP_Bupa.Ene.Api.Build"/>
        <s v="1803 - Eligibility and Entitlement - Remaining Limits_ENEAPP_Bupa.Ene.Func.Build"/>
        <s v="1803 - Eligibility and Entitlement - Remaining Limits_ENEAPP_Bupa.Ene.IntegrationPointAutomationTests"/>
        <s v="1803 - Eligibility and Entitlement - Remaining Limits_ENEAutoTest_Bupa.Ene.Api.Build"/>
        <s v="1803 - Eligibility and Entitlement - Remaining Limits_ENEAutoTest_Regression - Bupa.EnE.Automation.Test.Run"/>
        <s v="1803 - Eligibility and Entitlement - Remaining Limits_ENE-CustomerEntitlementPortal_ENE-CustomerEntitlementPortal"/>
        <s v="1803 - Eligibility and Entitlement - Remaining Limits_ENE-CustomerExperience_ENE-CustomerExperience-API"/>
        <s v="1803 - Eligibility and Entitlement - Remaining Limits_EnE-Discount_Bupa.EnE.DiscountAPI.Test.Build"/>
        <s v="AI Factory Platform_AIFactory.APIM.Functions_AIFactory-fa-BuildandDeploy"/>
        <s v="AI Factory Platform_AILifecycle-Management_AIFactoryPlatform_ai-lifecycle-management"/>
        <s v="AI Factory Platform_AILifecycle-Management_AIFactoryPlatform_AILifecycle-Management_AIFactoryPlatform_ai-lifecycle-management"/>
        <s v="AI Factory Platform_AILifecycle-Management_AIFactoryPlatform_AILifecycle-Management_ai-lifecycle-management-frontend"/>
        <s v="AI Factory Platform_AILifecycle-Management_AILifecycleManagement"/>
        <s v="AI Factory Platform_AILifecycle-Management_Bupa.Experience.Api.Template"/>
        <s v="AI Factory Platform_baixa_functions_baixa_functions"/>
        <s v="AI Factory Platform_baixa-admin-orchestrator_baixa-admin-orchestrator"/>
        <s v="AI Factory Platform_baixa-api_baixa-api"/>
        <s v="AI Factory Platform_baixa-sharepoint-connector_baixa-sharepoint-connector"/>
        <s v="AI Factory Platform_Bupa.AIFactoryAnalyticsFunctions.Xapi.Hybrid_AIFactoryAnalyticsFunctions"/>
        <s v="AI Factory Platform_Bupa.ClaimsDomainMcp.Xapi.Sync_claimsdomainmcp"/>
        <s v="AI Factory Platform_Bupa.IdpSqlIngestion.Xapi.Async_idpsqlingestion"/>
        <s v="AI Factory Platform_Bupa.McpPoc.Xapi.Sync_McpPoc"/>
        <s v="AI Factory Platform_Bupa.McpPoc.Xapi.Sync_mcppoc_api"/>
        <s v="AI Factory Platform_Bupa.McpPoc.Xapi.Sync_mcppoc-api"/>
        <s v="AI Factory Platform_Bupa.ModelEvaluation.Xapi.Sync_ModelEvaluation"/>
        <s v="AI Factory Platform_Bupa.NotificationsAIFactory.Xapi.Hybrid_AI Factory Platform_Bupa.NotificationsAIFactory.Xapi.Hybrid_AI Factory Platform_NotificationsAIFactory_NotificationsAIFactory_notifications-ai-factory"/>
        <s v="AI Factory Platform_Bupa.NotificationsAIFactory.Xapi.Hybrid_AI Factory Platform_Bupa.NotificationsAIFactory.Xapi.Hybrid_NotificationsAIFactory"/>
        <s v="AI Factory Platform_Bupa.NotificationsAIFactory.Xapi.Hybrid_AI Factory Platform_NotificationsAIFactory_NotificationsAIFactory_notifications-ai-factory"/>
        <s v="AI Factory Platform_Bupa.NotificationsAIFactory.Xapi.Hybrid_AI Factory Platform_NotificationsAIFactory_NotificationsAIFactory_notifications-ai-factory-api"/>
        <s v="AI Factory Platform_Bupa.NotificationsAIFactory.Xapi.Hybrid_AI Factory Platform_NotificationsAIFactory_NotificationsAIFactory_notifications-ai-factory-function"/>
        <s v="AI Factory Platform_Bupa.NotificationsAIFactory.Xapi.Hybrid_NotificationsAIFactory"/>
        <s v="AI Factory Platform_Bupa.PaceEnEMCP.Xapi.Sync_PaceEnEMCP"/>
        <s v="AI Factory Platform_Bupa.ProvidersDomainMcp.Xapi.Sync_providersdomainmcp"/>
        <s v="AI Factory Platform_Bupa.ReferenceDomainMcp.Xapi.Sync_referencedomainmcp"/>
        <s v="AI Factory Platform_Bupa.SearchIndexSummarizer.Xapi.Async_searchindexsummarizer"/>
        <s v="AI Factory Platform_Bupa.SkillsMCP.Xapi.Sync_SkillsMCP"/>
        <s v="AI Factory Platform_Bupa.SQLServerMCP.Xapi.Sync_sqlservermcp"/>
        <s v="AI Factory Platform_BupaTestTool_BupaTestTool"/>
        <s v="AI Factory Platform_ContentGovernance_AI Factory Platform_ContentGovernance_AIFactoryPlatform_content-governance"/>
        <s v="AI Factory Platform_ContentGovernance_AI Factory Platform_ContentGovernance_AIFactoryPlatform_content-governance-api"/>
        <s v="AI Factory Platform_ContentGovernance_AI Factory-content-governance"/>
        <s v="AI Factory Platform_ContentGovernance_AIFactoryPlatform_content-governance"/>
        <s v="AI Factory Platform_ContentGovernance_AIFactoryPlatform_ContentGovernance_AIFactoryPlatform-content-governance"/>
        <s v="AI Factory Platform_ContentGovernance_Bupa.Experience.Api.Template"/>
        <s v="AI Factory Platform_ContentGovernance_ContentGovernance"/>
        <s v="AI Factory Platform_ContentGovernance_contentgovernance_api"/>
        <s v="AI Factory Platform_CopilotMetricsDashboard_CopilotMetricsDashboard"/>
        <s v="AI Factory Platform_flux-content-generation_Nexus"/>
        <s v="AI Factory Platform_flux-content-generation-api_flux-content-generation-api"/>
        <s v="AI Factory Platform_HugoQueryAssistant_HugoQueryAssistant"/>
        <s v="AI Factory Platform_Nexus_Nexus"/>
        <s v="AI Factory Platform_Nexus-Analytics-Dashboard_Nexus-Analytics-Dashboard"/>
        <s v="AI Factory Platform_nexus-api_nexus-api"/>
        <s v="API Platform_Bupa.Api.Framework.Std_Bupa.Api.Helper"/>
        <s v="API Platform_comms-delivery-domain_Comms-Delivery-Data-DB"/>
        <s v="API Platform_comms-delivery-domain_Comms-Delivery-EnqueueProc-FA"/>
        <s v="API Platform_Communications_Bupa-EmailProcessor-Func-Build"/>
        <s v="API Platform_Communications_Communications-API-AKS"/>
        <s v="API Platform_customer-service-apis_Customer-Services-APIs-Tests"/>
        <s v="API Platform_customer-service-apis_Customer-Services-Claims-APIM-API-Build"/>
        <s v="API Platform_customer-service-apis_Customer-Services-Customer-APIM-API-Build"/>
        <s v="API Platform_customer-service-apis_Customer-Services-Epicor-APIM-API-Build"/>
        <s v="API Platform_customer-service-apis_Customer-Services-Optical-APIM-API-Build"/>
        <s v="API Platform_customer-service-apis_Customer-Services-Workday-APIM-API-Build"/>
        <s v="API Platform_events-api_Events-API-Tests"/>
        <s v="API Platform_memberships-core-api_Memberships-APIM-API-Build"/>
        <s v="API Platform_memberships-core-api_Memberships-API-Tests"/>
        <s v="API Platform_messaging-api_Messaging-Data-DB-Build"/>
        <s v="API Platform_notification-api_Notification-API-Build"/>
        <s v="API Platform_notification-api_test"/>
        <s v="API Platform_sales-product_Sales-APIs-Tests"/>
        <s v="API Platform_sales-product_Sales-Data-DB-Build"/>
        <s v="API Platform_sales-product_Sales-DLQ-Processor-FA-Build"/>
        <s v="API Platform_sales-product_Sales-HI-Calculators-APIM-API-Build"/>
        <s v="API Platform_sales-product_Sales-Leads-APIM-API-Build"/>
        <s v="API Platform_sales-product_Sales-Leads-FA-Build"/>
        <s v="API Platform_sales-product_Sales-Leads-FA-V2-Build"/>
        <s v="API Platform_sales-product_Sales-Leads-FA-V3-Build"/>
        <s v="API Platform_sales-product_Sales-Leads-FA-V4-Build"/>
        <s v="API Platform_sales-product_Sales-Orders-APIM-API-Build"/>
        <s v="API Platform_sales-product_Sales-Orders-FA-Build"/>
        <s v="API Platform_sales-product_Sales-Orders-Ste-FA-Build"/>
        <s v="API Platform_sales-product_Sales-Orders-Ste-FA-V5-Build"/>
        <s v="API Platform_sales-product_Sales-Products-APIM-API-Build"/>
        <s v="Api_Bupa.CC.ObjectMapping.Api"/>
        <s v="appDefBupaTest/AppDefTest/Checkmarx-test-repository"/>
        <s v="appDefBupaTest/AppDefTest/goldenshield-onboarding-automation-poc"/>
        <s v="Application Defence_Bupa.Blua.BluaGS.XApi_BluaGS"/>
        <s v="Application Defence_Bupa.bluags.Xapi.Hybrid_bluags"/>
        <s v="Application Defence_goldenshield-exemptions-gitops"/>
        <s v="Application Defence_goldenshield-securitycheck"/>
        <s v="Application Defence_GS_BluaU-Web_Blua-Web"/>
        <s v="Application Defence_GS_BluaU-Web_GS_BluaU-Web"/>
        <s v="Application Defence_GS_BluaU-Web_none"/>
        <s v="Application Defence_GS_Bupa.Blua.Api_Blua-API-Build (AKS)"/>
        <s v="Application Defence_GS_HI.API.Customer_Blua-Web"/>
        <s v="Application Defence_GS_HI.API.Customer_HI.API.Customer"/>
        <s v="Application Defence_GS_sbomtest_juice-shop"/>
        <s v="Application Security Automations_ApplicationSecurityTemplates_AppSec BAU_FortifySCA_TestProj"/>
        <s v="Application Security Automations_ApplicationSecurityTemplates_test"/>
        <s v="Application Security Automations_ApplicationSecurityTemplates_test2"/>
        <s v="Application Security Automations_Checkmarx-validationRepo_TestProject"/>
        <s v="Application Security Automations_Checkmarx-validationRepo_TP"/>
        <s v="AppSec BAU_FortifySCA_TestProj"/>
        <s v="AppSec BAU_Nexus Automation_bupaaunz/AppSec BAU/Nexus Automation"/>
        <s v="ASA-App"/>
        <s v="ASA-ExperienceApi"/>
        <s v="BDP Operations_AIOps-Code_aiops"/>
        <s v="BDP Operations_bupa-bdp4-core-infra-australia-east_bupa-bdp4-core-infra-australia-east"/>
        <s v="BDP Operations_dataops-bdp4-databricks-operation-tool_dataops-bdp4-databricks-operation-tool"/>
        <s v="BDP Operations_dataops-bdp4-infra_dataops-bdp4-infra"/>
        <s v="BDP Operations_dataops-bdp4-infra-databricks_dataops-bdp4-infra-databricks"/>
        <s v="Blua.BluaMobile.OnboardingContent.Api_Blua.BluaMobile.OnboardingContent.Api_onboardingcontentAPI"/>
        <s v="Blua_ repo01_ template01"/>
        <s v="Blua_Blua.Mobile.Api_Blua.Mobile.Api"/>
        <s v="Blua_blua-mobile-android-app_au.com.bupa.blua"/>
        <s v="Blua_blua-mobile-android-app_mybupa-mobile-android-app"/>
        <s v="Blua_Blua-Mobile-iac_Bupa.Blua.mobile.Iac"/>
        <s v="Blua_blua-mobile-ios-app_blua-mobile-ios-ci"/>
        <s v="Blua_BluaMobileNz_ BluaMobileNz"/>
        <s v="Blua_BluaMobileNz_BluaMobileNz"/>
        <s v="Blua_BluaUtils_Bupa.Blua.Api.Common.Model"/>
        <s v="Blua_BluaUtils_Bupa.Blua.Api.Common.Utilities"/>
        <s v="Blua_BluaU-Web_BluaU-Storybook"/>
        <s v="Blua_BluaU-Web_Blua-Web"/>
        <s v="Blua_Bupa.AgedCare.Xapi.Sync_AgedCare"/>
        <s v="Blua_Bupa.AgedCare.Xapi.Sync_Bupa.Experience.Api.Template"/>
        <s v="Blua_Bupa.app10023.Xapi.Hybrid_app10023"/>
        <s v="Blua_Bupa.app10023.Xapi.Hybrid_Bupa.Experience.Api.Template"/>
        <s v="Blua_Bupa.app10024.Xapi.Hybrid_app10024"/>
        <s v="Blua_Bupa.app10025.Xapi.Hybrid_app10025"/>
        <s v="Blua_Bupa.app10025.Xapi.Hybrid_Bupa.Experience.Api.Template"/>
        <s v="Blua_Bupa.app10026666.Xapi.Hybrid_app10026666"/>
        <s v="Blua_Bupa.app10026666.Xapi.Hybrid_Bupa.Experience.Api.Template"/>
        <s v="Blua_Bupa.app1006123.Xapi.Hybrid_app1006123"/>
        <s v="Blua_Bupa.app1006123.Xapi.Hybrid_Bupa.Experience.Api.Template"/>
        <s v="Blua_Bupa.app1006234.Xapi.Async_app1006234"/>
        <s v="Blua_Bupa.app1006234.Xapi.Async_Bupa.Experience.Api.Template"/>
        <s v="Blua_Bupa.app1008123.Xapi.Async_app1008123"/>
        <s v="Blua_Bupa.app1008123.Xapi.Async_Bupa.Experience.Api.Template"/>
        <s v="Blua_Bupa.app1008234.Xapi.Async_app1008234"/>
        <s v="Blua_Bupa.app1008234.Xapi.Async_Bupa.Experience.Api.Template"/>
        <s v="Blua_Bupa.app1015123.Xapi.Async_app1015123"/>
        <s v="Blua_Bupa.app1015123.Xapi.Async_Bupa.Experience.Api.Template"/>
        <s v="Blua_Bupa.app1015123.Xapi.Hybrid_app1015123"/>
        <s v="Blua_Bupa.app1015123.Xapi.Hybrid_Bupa.Experience.Api.Template"/>
        <s v="Blua_Bupa.app1015234.Xapi.Async_app1015234"/>
        <s v="Blua_Bupa.app1015234.Xapi.Async_Bupa.Experience.Api.Template"/>
        <s v="Blua_Bupa.appprod1234.Xapi.Hybrid_appprod1234"/>
        <s v="Blua_Bupa.appprod1234.Xapi.Hybrid_Bupa.Experience.Api.Template"/>
        <s v="Blua_Bupa.appprod345.Xapi.Hybrid_appprod345"/>
        <s v="Blua_Bupa.appprod345.Xapi.Hybrid_Bupa.Experience.Api.Template"/>
        <s v="Blua_Bupa.asyncApp1.Xapi.Async_asyncApp1"/>
        <s v="Blua_Bupa.asyncApp1.Xapi.Async_Bupa.Experience.Api.Template"/>
        <s v="Blua_Bupa.Blua.AIAutonomousAgents_AgentFramework"/>
        <s v="Blua_Bupa.Blua.Api_Blua-API-Build (AKS)"/>
        <s v="Blua_Bupa.Blua.Api_Bupa.CC.Patient.Api"/>
        <s v="Blua_Bupa.Blua.Apps_Blua-Web"/>
        <s v="Blua_Bupa.Blua.AV.Scanner_Bupa.Blua.AV.Scanner"/>
        <s v="Blua_Bupa.Blua.BluaACSNZ.XApi.Hybrid_BluaACSNZ"/>
        <s v="Blua_Bupa.Blua.BluaGS.XApi_BluaGS"/>
        <s v="Blua_Bupa.Blua.Config.Api_Bupa.Blua.Config.Api"/>
        <s v="Blua_Bupa.Blua.Config.Api_Bupa.BVC.Config.Api"/>
        <s v="Blua_Bupa.Blua.CrewDesigner_crew-designer"/>
        <s v="Blua_Bupa.Blua.DataAccess.AuditLogger_AuditL"/>
        <s v="Blua_Bupa.Blua.DataAccess.AuditLogger_Bupa.Blua.DataAccess.AuditLogger"/>
        <s v="Blua_Bupa.Blua.DataAccess.AuditLogger_Bupa.Experience.Api.Template"/>
        <s v="Blua_Bupa.Blua.DataAccess.AuditLogger_PWallDA"/>
        <s v="Blua_Bupa.Blua.DataAccess.AuditLogger_p-wall-da-fa"/>
        <s v="Blua_Bupa.Blua.Documents.Api_&lt;checkmarx Project Name here&gt;"/>
        <s v="Blua_Bupa.Blua.Documents.Api_Bupa.Blua.Documents.Api"/>
        <s v="Blua_Bupa.Blua.Functions_Bupa.Blua.Functions"/>
        <s v="Blua_Bupa.Blua.HealthAssistant.DomainApi_Bupa.Blua.HealthAssistant.DomainApi"/>
        <s v="Blua_Bupa.Blua.HealthEngagement.DomainApi_Bupa.Blua.HealthEngagement.DomainApi"/>
        <s v="Blua_Bupa.Blua.HealthEngagement.EONXRewardsProcessor_Bupa.Blua.HealthEngagement.EONXRewardsProcessor"/>
        <s v="Blua_Bupa.Blua.HealthEngagement.NotificationHandler_Bupa.Blua.HealthEngagement.NotificationHandler"/>
        <s v="Blua_Bupa.Blua.HealthEngagement.Wearables.uAPI_Bupa.Blua.HealthEngagement.EONXRewardsProcessor"/>
        <s v="Blua_Bupa.Blua.HealthEngagement.Wearables.uAPI_Bupa.Blua.HealthEngagement.Wearables.uAPI"/>
        <s v="Blua_Bupa.Blua.HealthEngagement.WearableUpload_Bupa.Blua.HealthEngagement.wearableupload"/>
        <s v="Blua_Bupa.Blua.Int.Api_Blua.Int.Api"/>
        <s v="Blua_Bupa.Blua.Int.Api_Blua-Int-API-Build(AKS)"/>
        <s v="Blua_Bupa.Blua.MockServer_Bupa.Blua.MockServer"/>
        <s v="Blua_Bupa.Blua.OnlineDoctors.xAPI_OnlineDoctors"/>
        <s v="Blua_Bupa.Blua.Partners_Bupa.Blua.Partners"/>
        <s v="Blua_Bupa.Blua.Partners_Bupa.Blua.Partners.ValidatePR"/>
        <s v="Blua_Bupa.Blua.PatientWallet.XApi_Bupa.Experience.Api.Template"/>
        <s v="Blua_Bupa.Blua.PatientWallet.XApi_PatientWallet"/>
        <s v="Blua_Bupa.Blua.Shared_Bupa.Blua.Shared.Models-Nuget"/>
        <s v="Blua_Bupa.Blua.SitecoreExtractor_Bupa.Blua.SitecoreExtractor"/>
        <s v="Blua_Bupa.BluaMobile.Account.Api_AccountAPI"/>
        <s v="Blua_Bupa.BluaMobile.AccountApi.Hybrid_Account"/>
        <s v="Blua_Bupa.BluaMobile.AppProductTree_bmaproducttree"/>
        <s v="Blua_Bupa.BluaMobile.Config.Api_Bupa.Blua.mobile.Config.Api"/>
        <s v="Blua_Bupa.BluaMobile.Firebase.Functions_Bupa.BluaMobile.Firebase.Functions"/>
        <s v="Blua_Bupa.BluaMobile.Firebase.Functions_FirebaseFunctions"/>
        <s v="Blua_Bupa.BluaMobile.HealthCare.Api_healthcareAPI"/>
        <s v="Blua_Bupa.BluaMobile.HealthEngagement.Api_HealthEngagementAPI"/>
        <s v="Blua_Bupa.BluaMobile.HealthTools.Api_HealthToolsApi"/>
        <s v="Blua_Bupa.BluaMobile.JourneyState.Api_JourneyStateAPI"/>
        <s v="Blua_Bupa.BluaMobile.OnboardingContent.Api_OnboardingContentApi"/>
        <s v="Blua_Bupa.BluaMobile.PushNotification.Api_PushNotificationApi"/>
        <s v="Blua_Bupa.BluaMobile.Wearables.Api_Bupa.Blua.mobile.wearables.Api"/>
        <s v="Blua_Bupa.BluaMobile.Wearables.Api_WearablesApi"/>
        <s v="Blua_Bupa.BVC.ApiGateway_Bupa.BVC.ApiGateway"/>
        <s v="Blua_Bupa.BVC.ApiGateway_Bupa.BVC.ApiGateway-Webaggregator"/>
        <s v="Blua_Bupa.Bvc.Membership.Processor_Bupa.Bvc.Membership.Processor"/>
        <s v="Blua_Bupa.ExperienceAPI.Template.BaseAPI_blua.demo.xAPI"/>
        <s v="Blua_Bupa.HealthAssistant.Xapi.Hybrid_HealthAssistant"/>
        <s v="Blua_Bupa.KennyApp1.DomainApi.Async_Bupa.Experience.Api.Template"/>
        <s v="Blua_Bupa.KennyApp1.DomainApi.Async_KennyApp1"/>
        <s v="Blua_Bupa.KennyApp2.Xapi.Hybrid_Bupa.Experience.Api.Template"/>
        <s v="Blua_Bupa.KennyApp2.Xapi.Hybrid_KennyApp2"/>
        <s v="Blua_Bupa.MBuddy1.DomainApi.Async_Bupa.Experience.Api.Template"/>
        <s v="Blua_Bupa.MBuddy1.DomainApi.Async_MBuddy1"/>
        <s v="Blua_Bupa.Mbuddy2.Xapi.Hybrid_Bupa.Experience.Api.Template"/>
        <s v="Blua_Bupa.Mbuddy2.Xapi.Hybrid_Mbuddy2"/>
        <s v="Blua_Bupa.mentorb123.DomainApi.Async_Bupa.Experience.Api.Template"/>
        <s v="Blua_Bupa.mentorb123.DomainApi.Async_mentorb123"/>
        <s v="Blua_Bupa.mentoring-buddy.DomainApi.Sync_Bupa.Experience.Api.Template"/>
        <s v="Blua_Bupa.mentoring-buddy.DomainApi.Sync_mentoring-buddy"/>
        <s v="Blua_Bupa.Resident.DomainApi.Hybrid_Bupa.Experience.Api.Template"/>
        <s v="Blua_Bupa.Resident.DomainApi.Hybrid_Resident"/>
        <s v="Blua_Bupa.VCareMessaging.Xapi.Sync_VCareMessaging"/>
        <s v="Blua_bupa-blua-mobile-framework-android_bupa.blua.mobile.framework.android"/>
        <s v="Blua_bupa-blua-mobile-framework-ios_CI"/>
        <s v="Blua_mobile-design-system-android_MobileDesignSystem_Android"/>
        <s v="Blua_mobile-design-system-android_mobile-design-system-android"/>
        <s v="Blua_mobile-design-system-ios_MobileDesignSystem_iOS"/>
        <s v="Blua_mobile-design-system-ios_mobile-design-system-ios"/>
        <s v="Blua_repo01_Bupa.Experience.Api.Template"/>
        <s v="Blua_repo02_Bupa.Experience.Api.Template"/>
        <s v="Blua_repo02_template092502"/>
        <s v="Blua_repo03_ template03"/>
        <s v="Blua_repo03_Bupa.Experience.Api.Template"/>
        <s v="Blua_repo04_Bupa.Experience.Api.Template"/>
        <s v="Blua_repo04_template092504"/>
        <s v="Blua_repo092904_Bupa.Experience.Api.Template"/>
        <s v="Blua_repo092904_template092904"/>
        <s v="Blua_repo2902_Bupa.Experience.Api.Template"/>
        <s v="Blua_repo2902_template2902"/>
        <s v="BlueKey AVA API"/>
        <s v="BlueKey AVA BFF"/>
        <s v="BMVS_Bupa.BMVS.Pathology.Automation.Delivery.FunctionApp_BMVS_Pathology_Automation"/>
        <s v="BMVS_Bupa.BMVS.Pathology.Automation.Delivery.FunctionApp_Bupa.BMVS.Pathology.Automation.Delivery.FunctionApp"/>
        <s v="BMVS_Bupa.BMVS.Pathology.Automation.ExtractData.FunctionApp_BMVS_Pathology.Automation.ExtractData.FunctionApp"/>
        <s v="BMVS_Bupa.BMVS.Pathology.Automation.ExtractData.FunctionApp_Bupa.BMVS.Pathology.Automation.ExtractData.FunctionApp"/>
        <s v="BMVS_Bupa.BMVS.Pathology.Automation.ExtractData.FunctionApp_Bupa.BMVS_Pathology.Automation.ExtractData.FunctionApp"/>
        <s v="BMVS_Bupa.BMVS.Pathology.Automation.Status.FunctionApp_BMVS.Pathology.Automation"/>
        <s v="BMVS_Bupa.BMVS.Pathology.Automation.Status.FunctionApp_Bupa.BMVS.Pathology.Automation.Status.FunctionApp"/>
        <s v="BMVS_Bupa.BMVS.Pathology.Automation_BMVS.Pathology.Automation"/>
        <s v="BMVS_Bupa.BMVS.Pathology.Automation_BMVS_Pathology_Automation"/>
        <s v="Boss_Boss_boss"/>
        <s v="Boss_Boss_Boss-G11-DEV"/>
        <s v="BT_BT_Bupa.Api.BFF.BT.CRM"/>
        <s v="Bupa Design System_bupa-design-system_Publish npm packages"/>
        <s v="Bupa Design System_bupa-design-system_RDS-Storybook"/>
        <s v="Bupa Design System_bupa-design-system_Validate-bupa-design-system"/>
        <s v="Bupa Design System_rds-cdn_RdsCDN"/>
        <s v="Bupa ID_bupa-ui-audit_BlueKey Audit"/>
        <s v="Bupa ID_bupa-ui-csa_BlueKey CSA Web"/>
        <s v="Bupa ID_bupa-ui-csa_bupa-ui-csa-api"/>
        <s v="Bupa ID_bupa-ui-customer-service_BlueKey CSA"/>
        <s v="Bupa ID_bupa-ui-data_BlueKey-data-build"/>
        <s v="Bupa ID_bupa-ui-event-publisher_BlueKey Event Publisher"/>
        <s v="Bupa ID_bupa-ui-hub_BlueKey Hub"/>
        <s v="Bupa ID_bupa-ui-legacy-auth_BlueKey-legacy-auth-build"/>
        <s v="Bupa ID_bupa-ui-security_BlueKey-security-build"/>
        <s v="Bupa ID_bupa-ui-telemetry_BlueKey-telemetry-build"/>
        <s v="Bupa ID_bupa-ui-test-relying-party_Bupa.UniversalIdentity.Hub.RelyingParty"/>
        <s v="Bupa ID_bupa-ui-user-profile_BlueKey User Profile"/>
        <s v="Bupa.Blua.HealthEngagement.Wearables.uAPI_Bupa.Blua.HealthEngagement.Wearables.uAPI_Bupa.Blua.HealthEngagement.Wearables.uAPI"/>
        <s v="BupaAPAC.BluaMobile.Account.Api_Vulcan"/>
        <s v="bupaaunz/01348 CT Data Extraction from Legacy System/ApolloDataRepairFramework"/>
        <s v="bupaaunz/01348 CT Data Extraction from Legacy System/ApolloDevGIT"/>
        <s v="bupaaunz/01348 CT Data Extraction from Legacy System/ApolloSoln"/>
        <s v="bupaaunz/01348 CT Data Extraction from Legacy System/TestImportFolderFromTFVC"/>
        <s v="bupaaunz/1803 - Eligibility and Entitlement - Remaining Limits/CE-API"/>
        <s v="bupaaunz/1803 - Eligibility and Entitlement - Remaining Limits/ENEAPP"/>
        <s v="bupaaunz/1803 - Eligibility and Entitlement - Remaining Limits/ENEAutoTest"/>
        <s v="bupaaunz/Actuary/act-azureml"/>
        <s v="bupaaunz/Actuary/act-databricks"/>
        <s v="bupaaunz/Actuary/Actuary"/>
        <s v="bupaaunz/AI Factory Platform/AI Factory Platform"/>
        <s v="bupaaunz/AI Factory Platform/ai-demo-lab"/>
        <s v="bupaaunz/AI Factory Platform/AIFactory.APIM.Functions"/>
        <s v="bupaaunz/AI Factory Platform/AIFactory_TestAutomation"/>
        <s v="bupaaunz/AI Factory Platform/aifactory-analytics"/>
        <s v="bupaaunz/AI Factory Platform/ai-factory-litellm-proxy"/>
        <s v="bupaaunz/AI Factory Platform/aifactory-notification-templates"/>
        <s v="bupaaunz/AI Factory Platform/aifactory-user-management-api"/>
        <s v="bupaaunz/AI Factory Platform/aihub-emails-agent"/>
        <s v="bupaaunz/AI Factory Platform/aihub-skills"/>
        <s v="bupaaunz/AI Factory Platform/AILifecycle-Management"/>
        <s v="bupaaunz/AI Factory Platform/AI-test-framework"/>
        <s v="bupaaunz/AI Factory Platform/aws-bedrock-guardrails"/>
        <s v="bupaaunz/AI Factory Platform/azure-ad-user-management"/>
        <s v="bupaaunz/AI Factory Platform/baixa_functions"/>
        <s v="bupaaunz/AI Factory Platform/baixa-admin-orchestrator"/>
        <s v="bupaaunz/AI Factory Platform/baixa-api"/>
        <s v="bupaaunz/AI Factory Platform/baixa-data-indexing"/>
        <s v="bupaaunz/AI Factory Platform/baixa-metadata-updater"/>
        <s v="bupaaunz/AI Factory Platform/baixa-sharepoint-connector"/>
        <s v="bupaaunz/AI Factory Platform/BUGS-AI-Prototype"/>
        <s v="bupaaunz/AI Factory Platform/Bupa.AgentBuddy.WebApp.Sync"/>
        <s v="bupaaunz/AI Factory Platform/Bupa.AgentBuddyRouter.Agent.Sync"/>
        <s v="bupaaunz/AI Factory Platform/Bupa.AIFactoryAnalyticsFunctions.Xapi.Hybrid"/>
        <s v="bupaaunz/AI Factory Platform/Bupa.ClaimsDomainMcp.Xapi.Sync"/>
        <s v="bupaaunz/AI Factory Platform/Bupa.Extras.Agent.Sync"/>
        <s v="bupaaunz/AI Factory Platform/Bupa.IdpSqlIngestion.Xapi.Async"/>
        <s v="bupaaunz/AI Factory Platform/Bupa.McpPoc.Xapi.Sync"/>
        <s v="bupaaunz/AI Factory Platform/Bupa.MembershipSummary.Agent.Sync"/>
        <s v="bupaaunz/AI Factory Platform/Bupa.ModelEvaluation.Xapi.Sync"/>
        <s v="bupaaunz/AI Factory Platform/Bupa.NotificationsAIFactory.Xapi.Hybrid"/>
        <s v="bupaaunz/AI Factory Platform/Bupa.PaceEnEMCP.Xapi.Sync"/>
        <s v="bupaaunz/AI Factory Platform/Bupa.ProvidersDomainMcp.Xapi.Sync"/>
        <s v="bupaaunz/AI Factory Platform/Bupa.ReferenceDomainMcp.Xapi.Sync"/>
        <s v="bupaaunz/AI Factory Platform/Bupa.SearchIndexSummarizer.Xapi.Async"/>
        <s v="bupaaunz/AI Factory Platform/Bupa.SkillsMCP.Xapi.Sync"/>
        <s v="bupaaunz/AI Factory Platform/Bupa.SQLServerMCP.Xapi.Sync"/>
        <s v="bupaaunz/AI Factory Platform/BupaTestAssistant"/>
        <s v="bupaaunz/AI Factory Platform/ContentGovernance"/>
        <s v="bupaaunz/AI Factory Platform/flux-content-generation"/>
        <s v="bupaaunz/AI Factory Platform/flux-content-generation-api"/>
        <s v="bupaaunz/AI Factory Platform/Microsoft Agent Framework"/>
        <s v="bupaaunz/AI Factory Platform/Nexus"/>
        <s v="bupaaunz/AI Factory Platform/nexus-api"/>
        <s v="bupaaunz/AI Factory Platform/Remediation"/>
        <s v="bupaaunz/AI Factory Platform/WebScraping"/>
        <s v="bupaaunz/AKS_Experiment/Blueprint"/>
        <s v="bupaaunz/AKS_Experiment/DotnetSampleProject"/>
        <s v="bupaaunz/AKS_Experiment/sqlidentity"/>
        <s v="bupaaunz/API Platform/apigee-aspnetcore-demo"/>
        <s v="bupaaunz/API Platform/apigee-reports"/>
        <s v="bupaaunz/API Platform/apiplatform-common"/>
        <s v="bupaaunz/API Platform/api-swaggers"/>
        <s v="bupaaunz/API Platform/Bupa.Api.Framework.Std"/>
        <s v="bupaaunz/API Platform/comms-delivery-domain"/>
        <s v="bupaaunz/API Platform/customer-service-apis"/>
        <s v="bupaaunz/API Platform/devops"/>
        <s v="bupaaunz/API Platform/DevOps-POC"/>
        <s v="bupaaunz/API Platform/memberships-core-api"/>
        <s v="bupaaunz/API Platform/notification-api"/>
        <s v="bupaaunz/API Platform/partnerproducts-api"/>
        <s v="bupaaunz/API Platform/payments-api"/>
        <s v="bupaaunz/API Platform/POC_Hicaps"/>
        <s v="bupaaunz/API Platform/sales-product"/>
        <s v="bupaaunz/Application Defence/appdef-pentest-decision-helper-app"/>
        <s v="bupaaunz/Application Defence/appsec-radar"/>
        <s v="bupaaunz/Application Defence/Bupa.Blua.BluaGS.XApi"/>
        <s v="bupaaunz/Application Defence/Bupa.bluags.Xapi.Hybrid"/>
        <s v="bupaaunz/Application Defence/deprecated-goldenshield-securitygate"/>
        <s v="bupaaunz/Application Defence/github-copilot-testing"/>
        <s v="bupaaunz/Application Defence/goldenshield-cd-debug"/>
        <s v="bupaaunz/Application Defence/goldenshield-example-spin-up-repo-demo"/>
        <s v="bupaaunz/Application Defence/goldenshield-example-spin-up-repo-demo-1"/>
        <s v="bupaaunz/Application Defence/goldenshield-exemptions"/>
        <s v="bupaaunz/Application Defence/goldenshield-exemptions-devonly"/>
        <s v="bupaaunz/Application Defence/goldenshield-exemptions-gitops"/>
        <s v="bupaaunz/Application Defence/goldenshield-onboarding-automation"/>
        <s v="bupaaunz/Application Defence/goldenshield-securitycheck"/>
        <s v="bupaaunz/Application Defence/goldenshield-showcase-repo-A"/>
        <s v="bupaaunz/Application Defence/goldenshield-showcase-repo-B"/>
        <s v="bupaaunz/Application Defence/goldenshield-super-unique-name-2"/>
        <s v="bupaaunz/Application Defence/goldenshield-super-unique-name-3"/>
        <s v="bupaaunz/Application Defence/goldenshield-templates"/>
        <s v="bupaaunz/Application Defence/goldenshield-tier-analysis"/>
        <s v="bupaaunz/Application Defence/GS_BluaU-Web"/>
        <s v="bupaaunz/Application Defence/GS_Bupa.Blua.Api"/>
        <s v="bupaaunz/Application Defence/GS_HI.API.Customer"/>
        <s v="bupaaunz/Application Defence/GS_sbomtest"/>
        <s v="bupaaunz/Application Defence/onboarding-repo-poc-11"/>
        <s v="bupaaunz/Application Defence/onboarding-repo-poc-12"/>
        <s v="bupaaunz/Application Defence/snow-tickets"/>
        <s v="bupaaunz/Application Defence/test-repository"/>
        <s v="bupaaunz/Application Security Automations/ApplicationSecurityTemplates"/>
        <s v="bupaaunz/Application Security Automations/Checkmarx-validationRepo"/>
        <s v="bupaaunz/Application Security Automations/SecurityQualityGateTracking"/>
        <s v="bupaaunz/AppSec BAU/ApplicationSecurityTemplates"/>
        <s v="bupaaunz/AppSec BAU/Azure DevOps Reporting"/>
        <s v="bupaaunz/AppSec BAU/CheckMarxAutomation"/>
        <s v="bupaaunz/AppSec BAU/CheckmarxIntegrationScripts"/>
        <s v="bupaaunz/AppSec BAU/FortifySCA"/>
        <s v="bupaaunz/AppSec BAU/JDKInstallation"/>
        <s v="bupaaunz/AppSec BAU/Nexus Automation"/>
        <s v="bupaaunz/AppSec BAU/Sampledotnetcode"/>
        <s v="bupaaunz/AppSec BAU/SonarQube Automations"/>
        <s v="bupaaunz/AppSec BAU/SonarqubeTemplates"/>
        <s v="bupaaunz/AppSec BAU/UnittestingSampleApp"/>
        <s v="bupaaunz/ATAMAI/ADF"/>
        <s v="bupaaunz/ATAMAI/ATAMAI"/>
        <s v="bupaaunz/ATAMAI/coalesce"/>
        <s v="bupaaunz/ATAMAI/dbt_dev"/>
        <s v="bupaaunz/ATAMAI/DOCNZ_DEV"/>
        <s v="bupaaunz/ATAMAI/DOCNZ_PROD"/>
        <s v="bupaaunz/ATAMAI/DOCNZ_TEST"/>
        <s v="bupaaunz/ATAMAI/Power BI Reports"/>
        <s v="bupaaunz/ATAMAI/SNOWFLAKE SCRIPTS"/>
        <s v="bupaaunz/ATAMAI/Snowflake_AI"/>
        <s v="bupaaunz/Automation Library/aez-builder"/>
        <s v="bupaaunz/Automation Library/ans-role-cis-rhel9"/>
        <s v="bupaaunz/Automation Library/Automation Library"/>
        <s v="bupaaunz/Automation Library/central-storage"/>
        <s v="bupaaunz/Automation Library/L2-pattern-mid"/>
        <s v="bupaaunz/Automation Library/pattern-cgo-002-data-collection-rules-azure-monitor"/>
        <s v="bupaaunz/Automation Library/pattern-cgo-003-azure-private-storage-with-blob"/>
        <s v="bupaaunz/Automation Library/pattern-cgo-006-azure-appgateway"/>
        <s v="bupaaunz/Automation Library/pattern-cgo-007-azure-keyvault"/>
        <s v="bupaaunz/Automation Library/pattern-cgo-008-azure-logic-app-standard"/>
        <s v="bupaaunz/Automation Library/pattern-cgo-014-azure-service-bus"/>
        <s v="bupaaunz/Automation Library/pattern-cgo-022-azure-datafactory"/>
        <s v="bupaaunz/Automation Library/pattern-cgo-023-azure-event-hub"/>
        <s v="bupaaunz/Automation Library/pattern-cgo-026-azure-redis-cache"/>
        <s v="bupaaunz/Automation Library/pattern-cgo-030-azure-app-configuration"/>
        <s v="bupaaunz/Automation Library/pattern-cgo-032-azure-cosmos-db"/>
        <s v="bupaaunz/Automation Library/pattern-cgo-033-azure-log-analytics-workspace"/>
        <s v="bupaaunz/Automation Library/pattern-cgo-xxx-azure-eventgrid-topic"/>
        <s v="bupaaunz/Automation Library/pattern-isw-004-windows-server-cluster"/>
        <s v="bupaaunz/Automation Library/pattern-isw-006-single-azure-windows-vm"/>
        <s v="bupaaunz/Automation Library/pattern-isw-007-ha-azure-windows-vm"/>
        <s v="bupaaunz/Automation Library/pattern-isw-010-cross-region-azure-windows-vm"/>
        <s v="bupaaunz/Automation Library/pattern-isw-011-azure-sql-db"/>
        <s v="bupaaunz/Automation Library/pattern-isw-013-single-azure-sql-vm"/>
        <s v="bupaaunz/Automation Library/pattern-isw-014-azure-always-on-sql-vm"/>
        <s v="bupaaunz/Automation Library/pattern-isw-020-azure-single-sql-managed-instance"/>
        <s v="bupaaunz/Automation Library/pattern-isw-021-azure-single-sql-managed-database"/>
        <s v="bupaaunz/Automation Library/pattern-isw-024-azure-mssql-database"/>
        <s v="bupaaunz/Automation Library/pattern-isw-031-single-azure-vm-replicated"/>
        <s v="bupaaunz/Automation Library/pattern-isw-1001-asr-vault-with-policy"/>
        <s v="bupaaunz/Automation Library/pattern-mid-006-single-azure-linux-vm"/>
        <s v="bupaaunz/Automation Library/pattern-mid-007-ha-azure-linux-vm"/>
        <s v="bupaaunz/Automation Library/pattern-mid-010-cross-region-azure-linux-vm"/>
        <s v="bupaaunz/Automation Library/pattern-mid-012-ha-linux-vm"/>
        <s v="bupaaunz/Automation Library/pattern-mid-013-cross-region-linux-vm"/>
        <s v="bupaaunz/Automation Library/powershell-automatedpvt"/>
        <s v="bupaaunz/Automation Library/powershell-dsc-mofgenerator"/>
        <s v="bupaaunz/Automation Library/powershell-dsc-pushconfigs"/>
        <s v="bupaaunz/Automation Library/powershell-pipeline-utilities"/>
        <s v="bupaaunz/Automation Library/powershell-sqlutilities"/>
        <s v="bupaaunz/Automation Library/terraform-alz-app-enablement-zone"/>
        <s v="bupaaunz/Automation Library/terraform-alz-app-enablement-zone-new"/>
        <s v="bupaaunz/Automation Library/terraform-aws-bedrock-guardrail"/>
        <s v="bupaaunz/Automation Library/terraform-aws-dynamodb-table"/>
        <s v="bupaaunz/Automation Library/terraform-aws-tags"/>
        <s v="bupaaunz/Automation Library/terraform-azurerm-amlworkspace"/>
        <s v="bupaaunz/Automation Library/terraform-azurerm-analysissvcs"/>
        <s v="bupaaunz/Automation Library/terraform-azurerm-apim"/>
        <s v="bupaaunz/Automation Library/terraform-azurerm-apim-policy"/>
        <s v="bupaaunz/Automation Library/terraform-azurerm-apim-product"/>
        <s v="bupaaunz/Automation Library/terraform-azurerm-appconfig"/>
        <s v="bupaaunz/Automation Library/terraform-azurerm-appconfig-feature"/>
        <s v="bupaaunz/Automation Library/terraform-azurerm-appconfig-key"/>
        <s v="bupaaunz/Automation Library/terraform-azurerm-appgateway"/>
        <s v="bupaaunz/Automation Library/terraform-azurerm-appinsights"/>
        <s v="bupaaunz/Automation Library/terraform-azurerm-appserviceplan"/>
        <s v="bupaaunz/Automation Library/terraform-azurerm-appsvc"/>
        <s v="bupaaunz/Automation Library/terraform-azurerm-avset"/>
        <s v="bupaaunz/Automation Library/terraform-azurerm-cognitive-services"/>
        <s v="bupaaunz/Automation Library/terraform-azurerm-commservice"/>
        <s v="bupaaunz/Automation Library/terraform-azurerm-containerregistry"/>
        <s v="bupaaunz/Automation Library/terraform-azurerm-cosmosdb"/>
        <s v="bupaaunz/Automation Library/terraform-azurerm-databricks"/>
        <s v="bupaaunz/Automation Library/terraform-azurerm-datafactory"/>
        <s v="bupaaunz/Automation Library/terraform-azurerm-diagnostics"/>
        <s v="bupaaunz/Automation Library/terraform-azurerm-eventgridsystemtopic"/>
        <s v="bupaaunz/Automation Library/terraform-azurerm-eventgridsystemtopicsub"/>
        <s v="bupaaunz/Automation Library/terraform-azurerm-eventgrid-topic"/>
        <s v="bupaaunz/Automation Library/terraform-azurerm-eventhub"/>
        <s v="bupaaunz/Automation Library/terraform-azurerm-eventhubnamespace"/>
        <s v="bupaaunz/Automation Library/terraform-azurerm-fabric-capacity"/>
        <s v="bupaaunz/Automation Library/terraform-azurerm-fileshare"/>
        <s v="bupaaunz/Automation Library/terraform-azurerm-functionapp"/>
        <s v="bupaaunz/Automation Library/terraform-azurerm-healthcare-fhir-service"/>
        <s v="bupaaunz/Automation Library/terraform-azurerm-healthcareworkspace"/>
        <s v="bupaaunz/Automation Library/terraform-azurerm-internal-load-balancer"/>
        <s v="bupaaunz/Automation Library/terraform-azurerm-keyvault"/>
        <s v="bupaaunz/Automation Library/terraform-azurerm-keyvaultaccesspolicy"/>
        <s v="bupaaunz/Automation Library/terraform-azurerm-keyvaultcertificate"/>
        <s v="bupaaunz/Automation Library/terraform-azurerm-keyvaultsecret"/>
        <s v="bupaaunz/Automation Library/terraform-azurerm-kubernetes-cluster"/>
        <s v="bupaaunz/Automation Library/terraform-azurerm-loganalyticsws"/>
        <s v="bupaaunz/Automation Library/terraform-azurerm-logicapp"/>
        <s v="bupaaunz/Automation Library/terraform-azurerm-logicapp-standard"/>
        <s v="bupaaunz/Automation Library/terraform-azurerm-management-lock"/>
        <s v="bupaaunz/Automation Library/terraform-azurerm-monitor-datacollection"/>
        <s v="bupaaunz/Automation Library/terraform-azurerm-monitor-privatelink-scope"/>
        <s v="bupaaunz/Automation Library/terraform-azurerm-network-interface"/>
        <s v="bupaaunz/Automation Library/terraform-azurerm-nsg"/>
        <s v="bupaaunz/Automation Library/terraform-azurerm-nsg-ruleset"/>
        <s v="bupaaunz/Automation Library/terraform-azurerm-privateendpoint"/>
        <s v="bupaaunz/Automation Library/terraform-azurerm-private-link-service"/>
        <s v="bupaaunz/Automation Library/terraform-azurerm-redis"/>
        <s v="bupaaunz/Automation Library/terraform-azurerm-resourcegroup"/>
        <s v="bupaaunz/Automation Library/terraform-azurerm-routetable"/>
        <s v="bupaaunz/Automation Library/terraform-azurerm-search"/>
        <s v="bupaaunz/Automation Library/terraform-azurerm-servicebus"/>
        <s v="bupaaunz/Automation Library/terraform-azurerm-servicebusqueue"/>
        <s v="bupaaunz/Automation Library/terraform-azurerm-sqldb"/>
        <s v="bupaaunz/Automation Library/terraform-azurerm-sql-managed-database"/>
        <s v="bupaaunz/Automation Library/terraform-azurerm-sql-managed-instance"/>
        <s v="bupaaunz/Automation Library/terraform-azurerm-sqlsvr"/>
        <s v="bupaaunz/Automation Library/terraform-azurerm-sqlvm"/>
        <s v="bupaaunz/Automation Library/terraform-azurerm-storage"/>
        <s v="bupaaunz/Automation Library/terraform-azurerm-storagecontainer"/>
        <s v="bupaaunz/Automation Library/terraform-azurerm-storagequeue"/>
        <s v="bupaaunz/Automation Library/terraform-azurerm-subnet"/>
        <s v="bupaaunz/Automation Library/terraform-azurerm-synapse-sqlpool"/>
        <s v="bupaaunz/Automation Library/terraform-azurerm-synapse-ws"/>
        <s v="bupaaunz/Automation Library/terraform-azurerm-tags"/>
        <s v="bupaaunz/Automation Library/terraform-azurerm-user-assigned-identity"/>
        <s v="bupaaunz/Automation Library/terraform-azurerm-virtual-machine-extension"/>
        <s v="bupaaunz/Automation Library/terraform-azurerm-vm-asr-vault"/>
        <s v="bupaaunz/Automation Library/terraform-azurerm-vm-asr-vault-policy"/>
        <s v="bupaaunz/Automation Library/terraform-azurerm-vm-linux"/>
        <s v="bupaaunz/Automation Library/terraform-azurerm-vm-linux-complete"/>
        <s v="bupaaunz/Automation Library/terraform-azurerm-vm-linux-single"/>
        <s v="bupaaunz/Automation Library/terraform-azurerm-vm-managed-disk"/>
        <s v="bupaaunz/Automation Library/terraform-azurerm-vm-replicated"/>
        <s v="bupaaunz/Automation Library/terraform-azurerm-vm-windows-complete"/>
        <s v="bupaaunz/Automation Library/terraform-azurerm-vm-windows-disk-encryption"/>
        <s v="bupaaunz/Automation Library/terraform-azurerm-vm-windows-domain"/>
        <s v="bupaaunz/Automation Library/terraform-databricks-user"/>
        <s v="bupaaunz/AWS Landing Zone/aws-account-management"/>
        <s v="bupaaunz/AWS Landing Zone/aws-billing"/>
        <s v="bupaaunz/AWS Landing Zone/aws-organizations"/>
        <s v="bupaaunz/AWS Landing Zone/aws-security"/>
        <s v="bupaaunz/AWS Landing Zone/aws-standalone-scripts"/>
        <s v="bupaaunz/AWS Landing Zone/aws-vendor-integrations"/>
        <s v="bupaaunz/AWS Landing Zone/pipeline-templates"/>
        <s v="bupaaunz/AWS Landing Zone/terraform-aws-config-rules"/>
        <s v="bupaaunz/AWS Landing Zone/terraform-aws-guardduty"/>
        <s v="bupaaunz/BDP Operations/AIOps-Code"/>
        <s v="bupaaunz/BDP Operations/ai-test-demo"/>
        <s v="bupaaunz/BDP Operations/analytics-pipeline"/>
        <s v="bupaaunz/BDP Operations/BDP Operations"/>
        <s v="bupaaunz/BDP Operations/bupa-bdp4-core-infra-australia-ct"/>
        <s v="bupaaunz/BDP Operations/bupa-bdp4-core-infra-australia-east"/>
        <s v="bupaaunz/BDP Operations/dataops-ado-common-dbricks-util"/>
        <s v="bupaaunz/BDP Operations/dataops-ado-common-workflow"/>
        <s v="bupaaunz/BDP Operations/dataops-ado-demo"/>
        <s v="bupaaunz/BDP Operations/dataops-ado-gen2-ingestion"/>
        <s v="bupaaunz/BDP Operations/dataops-ado-project-registry"/>
        <s v="bupaaunz/BDP Operations/dataops-ado-repo-registry"/>
        <s v="bupaaunz/BDP Operations/dataops-ado-repo-template"/>
        <s v="bupaaunz/BDP Operations/dataops-ado-uni-yml"/>
        <s v="bupaaunz/BDP Operations/dataops-apollo-des-sql-load"/>
        <s v="bupaaunz/BDP Operations/dataops-ataccama-gen2-ingestion"/>
        <s v="bupaaunz/BDP Operations/dataops-attunity-task"/>
        <s v="bupaaunz/BDP Operations/dataops-bdp3-ctlfwk-v1"/>
        <s v="bupaaunz/BDP Operations/dataops-bdp3-ctlfwk-v2"/>
        <s v="bupaaunz/BDP Operations/dataops-bdp3-infra"/>
        <s v="bupaaunz/BDP Operations/dataops-bdp3-infra-databricks"/>
        <s v="bupaaunz/BDP Operations/dataops-bdp3-pt00-data"/>
        <s v="bupaaunz/BDP Operations/dataops-bdp3-shared"/>
        <s v="bupaaunz/BDP Operations/dataops-bdp3-synapse-sqldw"/>
        <s v="bupaaunz/BDP Operations/dataops-bdp3-synapse-v2"/>
        <s v="bupaaunz/BDP Operations/dataops-bdp3-talend"/>
        <s v="bupaaunz/BDP Operations/dataops-bdp4-databricks-operation-tool"/>
        <s v="bupaaunz/BDP Operations/dataops-bdp4-databricks-ucx-tool"/>
        <s v="bupaaunz/BDP Operations/dataops-bdp4-infra"/>
        <s v="bupaaunz/BDP Operations/dataops-bdp4-infra-ct"/>
        <s v="bupaaunz/BDP Operations/dataops-bdp4-infra-databrick-ct"/>
        <s v="bupaaunz/BDP Operations/dataops-bdp4-infra-databricks"/>
        <s v="bupaaunz/BDP Operations/dataops-bdp4-infra-databricks-data"/>
        <s v="bupaaunz/BDP Operations/dataops-bdp4-infra-databricks-data-ct"/>
        <s v="bupaaunz/BDP Operations/dataops-bdp4-mlops-ado-template-mirror"/>
        <s v="bupaaunz/BDP Operations/dataops-core-infra"/>
        <s v="bupaaunz/BDP Operations/dataops-databricks-template"/>
        <s v="bupaaunz/BDP Operations/dataops-param-demo"/>
        <s v="bupaaunz/BDP Operations/dataops-provider-db-ms-cube"/>
        <s v="bupaaunz/BDP Operations/dataops-torch-framework"/>
        <s v="bupaaunz/BDP Operations/dataops-wisteria-etl-framework"/>
        <s v="bupaaunz/BDP Operations/dataops-wisteria-synapse"/>
        <s v="bupaaunz/BDP Operations/data-pipeline-test"/>
        <s v="bupaaunz/BDP Operations/demo-test-platform"/>
        <s v="bupaaunz/BDP Operations/devops-dp-silver"/>
        <s v="bupaaunz/BDP Operations/dp-adf-banz-edp-ad01-df00"/>
        <s v="bupaaunz/BDP Operations/dp-adf-banz-edp-ad01-df50"/>
        <s v="bupaaunz/BDP Operations/dp-adf-data-patterns-3.5"/>
        <s v="bupaaunz/BDP Operations/dp-apollo-complaints"/>
        <s v="bupaaunz/BDP Operations/dp-control-framework-3.5"/>
        <s v="bupaaunz/BDP Operations/dp-databricks-patterns-3.5"/>
        <s v="bupaaunz/BDP Operations/dp-datasrc-ai-demo-test"/>
        <s v="bupaaunz/BDP Operations/dp-datasrc-customer-analytics"/>
        <s v="bupaaunz/BDP Operations/dp-datasrc-dentally"/>
        <s v="bupaaunz/BDP Operations/github-skills-repo"/>
        <s v="bupaaunz/BDP Operations/test-configured-repo-demo"/>
        <s v="bupaaunz/Blua/azure-communication-kit-ios"/>
        <s v="bupaaunz/Blua/azure-communication-ui-library-android"/>
        <s v="bupaaunz/Blua/azure-communication-ui-library-ios"/>
        <s v="bupaaunz/Blua/BAC_API_Performance"/>
        <s v="bupaaunz/Blua/Blua.Blua.DeeplinkTestPage"/>
        <s v="bupaaunz/Blua/Blua.Bupa.TechRoadmap"/>
        <s v="bupaaunz/Blua/Blua.Mobile.Api"/>
        <s v="bupaaunz/Blua/Blua.PartnerApi.HealthSite.Mocks"/>
        <s v="bupaaunz/Blua/Blua_Accounts_xAPI_Performance"/>
        <s v="bupaaunz/Blua/Blua_HealthAssistantAI_xAPI_Performance"/>
        <s v="bupaaunz/Blua/blua-at01-recovery"/>
        <s v="bupaaunz/Blua/blua-iac"/>
        <s v="bupaaunz/Blua/blua-ios-swiftui-navigation-spike"/>
        <s v="bupaaunz/Blua/Blua-LoadRunner-Cloud-Scripts"/>
        <s v="bupaaunz/Blua/blua-mobile-android-app"/>
        <s v="bupaaunz/Blua/Blua-Mobile-iac"/>
        <s v="bupaaunz/Blua/blua-mobile-ios-app"/>
        <s v="bupaaunz/Blua/BluaMobileNz"/>
        <s v="bupaaunz/Blua/BluaMobileNZ-iac"/>
        <s v="bupaaunz/Blua/blua-mobile-POCs"/>
        <s v="bupaaunz/Blua/BluaProjectTemplates"/>
        <s v="bupaaunz/Blua/BluaU-Admin-Web"/>
        <s v="bupaaunz/Blua/BluaUtils"/>
        <s v="bupaaunz/Blua/BluaU-Web"/>
        <s v="bupaaunz/Blua/blua-web-ui-tests"/>
        <s v="bupaaunz/Blua/Bupa.AgedCare.Xapi.Sync"/>
        <s v="bupaaunz/Blua/Bupa.Blua.Addons"/>
        <s v="bupaaunz/Blua/Bupa.Blua.ADFMigration"/>
        <s v="bupaaunz/Blua/Bupa.Blua.Admin"/>
        <s v="bupaaunz/Blua/Bupa.Blua.AI.Boookings"/>
        <s v="bupaaunz/Blua/Bupa.Blua.AI.SystemPrompt"/>
        <s v="bupaaunz/Blua/Bupa.Blua.AIAutonomousAgents"/>
        <s v="bupaaunz/Blua/Bupa.Blua.AV.Scanner"/>
        <s v="bupaaunz/Blua/Bupa.Blua.Availability.Api"/>
        <s v="bupaaunz/Blua/Bupa.Blua.BluaACSNZ.XApi.Hybrid"/>
        <s v="bupaaunz/Blua/Bupa.Blua.BluaGS.XApi"/>
        <s v="bupaaunz/Blua/Bupa.Blua.CaaS.UIAutomation.Tests"/>
        <s v="bupaaunz/Blua/Bupa.Blua.CleanArchitecture"/>
        <s v="bupaaunz/Blua/Bupa.Blua.Comms.Api"/>
        <s v="bupaaunz/Blua/Bupa.Blua.CommunicationServices.Api"/>
        <s v="bupaaunz/Blua/Bupa.Blua.CrewDesigner"/>
        <s v="bupaaunz/Blua/Bupa.Blua.DacadooDataLoader"/>
        <s v="bupaaunz/Blua/Bupa.Blua.DataAccess.AuditLogger"/>
        <s v="bupaaunz/Blua/Bupa.Blua.DataAccess.AuditLogger.Old"/>
        <s v="bupaaunz/Blua/Bupa.Blua.DataTool.AppointmentTypeConverter"/>
        <s v="bupaaunz/Blua/Bupa.Blua.Documents.Api"/>
        <s v="bupaaunz/Blua/Bupa.Blua.Fhir.AppointmentAndScheduling"/>
        <s v="bupaaunz/Blua/Bupa.Blua.Fhir.ServiceProvider"/>
        <s v="bupaaunz/Blua/Bupa.Blua.FhirProxy"/>
        <s v="bupaaunz/Blua/Bupa.Blua.FlowPilot.Data"/>
        <s v="bupaaunz/Blua/Bupa.Blua.Functions"/>
        <s v="bupaaunz/Blua/Bupa.Blua.HealthAssistant.DomainApi"/>
        <s v="bupaaunz/Blua/Bupa.Blua.HealthAssistant.RAG.ADF"/>
        <s v="bupaaunz/Blua/Bupa.Blua.HealthCareData.Api"/>
        <s v="bupaaunz/Blua/Bupa.Blua.HealthEngagement.DomainApi"/>
        <s v="bupaaunz/Blua/Bupa.Blua.HealthEngagement.DomainApi.AutomationTests"/>
        <s v="bupaaunz/Blua/Bupa.Blua.HealthEngagement.DomainMock"/>
        <s v="bupaaunz/Blua/Bupa.Blua.HealthEngagement.EONXRewardsProcessor"/>
        <s v="bupaaunz/Blua/Bupa.Blua.HealthEngagement.NotificationHandler"/>
        <s v="bupaaunz/Blua/Bupa.Blua.HealthEngagement.Wearables.uAPI"/>
        <s v="bupaaunz/Blua/Bupa.Blua.HealthEngagement.WearableUpload"/>
        <s v="bupaaunz/Blua/Bupa.Blua.Int.Adf"/>
        <s v="bupaaunz/Blua/Bupa.Blua.Int.Api"/>
        <s v="bupaaunz/Blua/Bupa.Blua.Int.Db"/>
        <s v="bupaaunz/Blua/Bupa.Blua.Metrics"/>
        <s v="bupaaunz/Blua/Bupa.Blua.Mobile.iOS"/>
        <s v="bupaaunz/Blua/Bupa.Blua.Mobile.Patient.Android"/>
        <s v="bupaaunz/Blua/Bupa.Blua.Mobile.Patient.iOS"/>
        <s v="bupaaunz/Blua/Bupa.Blua.ObjectMapping.Api"/>
        <s v="bupaaunz/Blua/Bupa.Blua.OnlineDoctors.xAPI"/>
        <s v="bupaaunz/Blua/Bupa.Blua.Partners"/>
        <s v="bupaaunz/Blua/Bupa.Blua.PatientWallet.E2E"/>
        <s v="bupaaunz/Blua/Bupa.Blua.PatientWallet.Web"/>
        <s v="bupaaunz/Blua/Bupa.Blua.PatientWallet.XApi"/>
        <s v="bupaaunz/Blua/Bupa.Blua.Profiles.Api"/>
        <s v="bupaaunz/Blua/Bupa.Blua.Providers.Api"/>
        <s v="bupaaunz/Blua/Bupa.Blua.Resident.DomainApi"/>
        <s v="bupaaunz/Blua/Bupa.Blua.Security.Api"/>
        <s v="bupaaunz/Blua/Bupa.Blua.SitecoreExtractor"/>
        <s v="bupaaunz/Blua/Bupa.Blua.TestRun.Api"/>
        <s v="bupaaunz/Blua/Bupa.BluaApp.Tests"/>
        <s v="bupaaunz/Blua/Bupa.BluaMobile.Account.Api"/>
        <s v="bupaaunz/Blua/Bupa.BluaMobile.AccountApi.Hybrid"/>
        <s v="bupaaunz/Blua/Bupa.BluaMobile.AgedCare.Api"/>
        <s v="bupaaunz/Blua/Bupa.BluaMobile.AITooling"/>
        <s v="bupaaunz/Blua/Bupa.BluaMobile.AppProductTree"/>
        <s v="bupaaunz/Blua/Bupa.BluaMobile.Availability.Test"/>
        <s v="bupaaunz/Blua/Bupa.BluaMobile.Config.Api"/>
        <s v="bupaaunz/Blua/Bupa.BluaMobile.Firebase.Functions"/>
        <s v="bupaaunz/Blua/Bupa.BluaMobile.HealthAssistant.Api"/>
        <s v="bupaaunz/Blua/Bupa.BluaMobile.HealthAssistant.Apim.Api"/>
        <s v="bupaaunz/Blua/Bupa.BluaMobile.HealthCare.Api"/>
        <s v="bupaaunz/Blua/Bupa.BluaMobile.HealthEngagement.Api"/>
        <s v="bupaaunz/Blua/Bupa.BluaMobile.JourneyState.Api"/>
        <s v="bupaaunz/Blua/Bupa.BluaMobile.OnboardingContent.Api"/>
        <s v="bupaaunz/Blua/Bupa.BluaMobile.OpenWearablesTest"/>
        <s v="bupaaunz/Blua/Bupa.BluaMobile.PipelineTemplates"/>
        <s v="bupaaunz/Blua/Bupa.BluaMobile.PushNotification.Api"/>
        <s v="bupaaunz/Blua/Bupa.BluaMobile.Wearables.Api"/>
        <s v="bupaaunz/Blua/Bupa.BluaMobile.WebSocketTest"/>
        <s v="bupaaunz/Blua/Bupa.BluaUIAutomation.Tests"/>
        <s v="bupaaunz/Blua/Bupa.HealthAssistant.Xapi.Hybrid"/>
        <s v="bupaaunz/Blua/Bupa.Resident.DomainApi.Hybrid"/>
        <s v="bupaaunz/Blua/Bupa.VCareMessaging.Xapi.Sync"/>
        <s v="bupaaunz/Blua/bupa-blua-bvac-mobile-testautomation-framework"/>
        <s v="bupaaunz/Blua/bupa-blua-mobile-framework-android"/>
        <s v="bupaaunz/Blua/bupa-blua-mobile-framework-ios"/>
        <s v="bupaaunz/Blua/bupa-blua-mobile-testautomation-framework"/>
        <s v="bupaaunz/Blua/bupa-blua-mobile-testx-apitesting"/>
        <s v="bupaaunz/Blua/bupa-blua-mobile-testx-e2e-testing"/>
        <s v="bupaaunz/Blua/bupa-mobile-ios-certificates"/>
        <s v="bupaaunz/Blua/communication-ui-library-ios"/>
        <s v="bupaaunz/Blua/FhirPoc"/>
        <s v="bupaaunz/Blua/hexcrew-design-prototypes"/>
        <s v="bupaaunz/Blua/Integration"/>
        <s v="bupaaunz/Blua/mobile-design-system-android"/>
        <s v="bupaaunz/Blua/repo01"/>
        <s v="bupaaunz/BMVS - Sherlock/banz-sherlock-bmvsdp-ad01-df01"/>
        <s v="bupaaunz/BMVS - Sherlock/BMVS - Sherlock"/>
        <s v="bupaaunz/BMVS - Sherlock/BMVS-Synapse-SQL"/>
        <s v="bupaaunz/BMVS - Sherlock/dataops-bmvs-infra"/>
        <s v="bupaaunz/BMVS/Bupa.BMVS.Pathology.Automation"/>
        <s v="bupaaunz/BMVS/Bupa.BMVS.Pathology.Automation.Delivery.FunctionApp"/>
        <s v="bupaaunz/BMVS/Bupa.BMVS.Pathology.Automation.ExtractData.FunctionApp"/>
        <s v="bupaaunz/BMVS/Bupa.BMVS.Pathology.Automation.Status.FunctionApp"/>
        <s v="bupaaunz/Boss/Cpos_Simulator"/>
        <s v="bupaaunz/Boss/EclipseTestHarnes"/>
        <s v="bupaaunz/BossWebAdmin/BossWebAdmin"/>
        <s v="bupaaunz/Bupa Design System/bupa-design-system"/>
        <s v="bupaaunz/Bupa Design System/design-tokens-poc"/>
        <s v="bupaaunz/Bupa Design System/Figma Tokens"/>
        <s v="bupaaunz/Bupa Design System/poc-colour-token-schema"/>
        <s v="bupaaunz/Bupa Design System/rds-spike"/>
        <s v="bupaaunz/Bupa Design System/test-harness"/>
        <s v="bupaaunz/Bupa ID/BlueKey-IaC"/>
        <s v="bupaaunz/Bupa ID/bupa-ui-admin-task-automation"/>
        <s v="bupaaunz/Bupa ID/bupa-ui-arm-templates"/>
        <s v="bupaaunz/Bupa ID/bupa-ui-audit"/>
        <s v="bupaaunz/Bupa ID/bupa-ui-automation"/>
        <s v="bupaaunz/Bupa ID/bupa-ui-configurations"/>
        <s v="bupaaunz/Bupa ID/bupa-ui-csa"/>
        <s v="bupaaunz/Bupa ID/bupa-ui-customer-service"/>
        <s v="bupaaunz/Bupa ID/bupa-ui-customer-service-api"/>
        <s v="bupaaunz/Bupa ID/bupa-ui-data"/>
        <s v="bupaaunz/Bupa ID/bupa-ui-event-publisher"/>
        <s v="bupaaunz/Bupa ID/bupa-ui-hub"/>
        <s v="bupaaunz/Bupa ID/bupa-ui-legacy-auth"/>
        <s v="bupaaunz/Bupa ID/bupa-ui-policy-visualiser"/>
        <s v="bupaaunz/Bupa ID/bupa-ui-pvt-test-automation"/>
        <s v="bupaaunz/Bupa ID/bupa-ui-reference-apps"/>
        <s v="bupaaunz/Bupa ID/bupa-ui-security"/>
        <s v="bupaaunz/Bupa ID/bupa-ui-storage-files"/>
        <s v="bupaaunz/Bupa ID/bupa-ui-telemetry"/>
        <s v="bupaaunz/Bupa ID/bupa-ui-test-automation"/>
        <s v="bupaaunz/Bupa ID/bupa-ui-test-relying-party"/>
        <s v="bupaaunz/Bupa ID/bupa-ui-tools"/>
        <s v="bupaaunz/Bupa ID/bupa-ui-user-profile"/>
        <s v="bupaaunz/Bupa Medical TeleHealth/BMT"/>
        <s v="bupaaunz/Bupa Medical TeleHealth/Bupa Medical TeleHealth_bkp_SQL2016"/>
        <s v="bupaaunz/Bupa Medical TeleHealth/bupa-optical-vision6-integration"/>
        <s v="bupaaunz/Bupa/CISBenchmark"/>
        <s v="bupaaunz/Bupa/Genesys"/>
        <s v="bupaaunz/BupaApplicationTesting/BCA_PVTRepo"/>
        <s v="bupaaunz/BupaApplicationTesting/BCAPVTRepo"/>
        <s v="bupaaunz/BupaApplicationTesting/ClaimsCalcTestAutomation"/>
        <s v="bupaaunz/BupaApplicationTesting/PMPAndBBCPVTAutomation"/>
        <s v="bupaaunz/BupaApplicationTesting/PVTApolloRegression"/>
        <s v="bupaaunz/BupaApplicationTesting/PVTSuite"/>
        <s v="bupaaunz/BupaAustraliaCollection/BupaAustraliaCollection"/>
        <s v="bupaaunz/BVAC NZ/BVAC NZ"/>
        <s v="bupaaunz/CBO Delivery/Bupa.Vision"/>
        <s v="bupaaunz/Checkmarx Integration Test/Automation"/>
        <s v="bupaaunz/Chief Technology Architect Office/Chief Technology Architect Office"/>
        <s v="bupaaunz/Chief Technology Architect Office/ctao-databricks"/>
        <s v="bupaaunz/CISO/CISO"/>
        <s v="bupaaunz/CISO/datadog-opw"/>
        <s v="bupaaunz/Cloud Modernisation/BDP-Attunity"/>
        <s v="bupaaunz/Cloud Modernisation/IGA-SailPoint-Dev-AppServer"/>
        <s v="bupaaunz/Cloud Modernisation/IGA-SailPoint-Prod-AppServer"/>
        <s v="bupaaunz/Cloud Modernisation/nsg-lab.gary.goh"/>
        <s v="bupaaunz/Cloud Modernisation/Scripts"/>
        <s v="bupaaunz/Cloud Modernisation/Test-Automation-Server"/>
        <s v="bupaaunz/Cloud Modernisation/Wellness-Platform-DMZ-NonDomainJoin"/>
        <s v="bupaaunz/Cloud Modernisation/Wellness-Prod-AppServer"/>
        <s v="bupaaunz/Cloud Modernisation/Wellness-Test-AppServer"/>
        <s v="bupaaunz/CloudPlatform_And_DevOps/DigitalAutomatedTests"/>
        <s v="bupaaunz/Common Platforms/acs-poc"/>
        <s v="bupaaunz/Common Platforms/Automation.CommonPlatform.FindUI"/>
        <s v="bupaaunz/Common Platforms/Automation.CP.Appointment.API"/>
        <s v="bupaaunz/Common Platforms/Automation.CP.FAB.API"/>
        <s v="bupaaunz/Common Platforms/Automation.CP.FAB.UI"/>
        <s v="bupaaunz/Common Platforms/blua-web-auth"/>
        <s v="bupaaunz/Common Platforms/BMICalculatorTask.Mathew"/>
        <s v="bupaaunz/Common Platforms/Bupa.AccountSettings.Xapi.Hybrid"/>
        <s v="bupaaunz/Common Platforms/Bupa.AmazonConnect.IVR.AgentBuddy"/>
        <s v="bupaaunz/Common Platforms/Bupa.AmazonConnect.IVR.SupportingInfrastructure"/>
        <s v="bupaaunz/Common Platforms/Bupa.CaaS.Automate"/>
        <s v="bupaaunz/Common Platforms/Bupa.CommonPlatform.PmpDataProcessor"/>
        <s v="bupaaunz/Common Platforms/Bupa.CommonPlatform.TFAB.InsomniumCollections"/>
        <s v="bupaaunz/Common Platforms/Bupa.CommonPlatforms"/>
        <s v="bupaaunz/Common Platforms/Bupa.CommonPlatforms.Api"/>
        <s v="bupaaunz/Common Platforms/Bupa.CommonPlatforms.Api.Design"/>
        <s v="bupaaunz/Common Platforms/Bupa.CommonPlatforms.Appointment"/>
        <s v="bupaaunz/Common Platforms/Bupa.CommonPlatforms.AvailabilityIndex"/>
        <s v="bupaaunz/Common Platforms/Bupa.CommonPlatforms.AvailabilitySearchApi"/>
        <s v="bupaaunz/Common Platforms/Bupa.CommonPlatforms.AzureButler"/>
        <s v="bupaaunz/Common Platforms/Bupa.CommonPlatforms.BupaDrive"/>
        <s v="bupaaunz/Common Platforms/Bupa.CommonPlatforms.BupaFiles"/>
        <s v="bupaaunz/Common Platforms/Bupa.CommonPlatforms.IaC"/>
        <s v="bupaaunz/Common Platforms/Bupa.CommonPlatforms.IaC.Radar"/>
        <s v="bupaaunz/Common Platforms/Bupa.CommonPlatforms.MockServer"/>
        <s v="bupaaunz/Common Platforms/Bupa.CommonPlatforms.ProviderIndex"/>
        <s v="bupaaunz/Common Platforms/Bupa.CommonPlatforms.Radar.API"/>
        <s v="bupaaunz/Common Platforms/Bupa.CommonPlatforms.Radar.BFF"/>
        <s v="bupaaunz/Common Platforms/Bupa.CommonPlatforms.Shared"/>
        <s v="bupaaunz/Common Platforms/Bupa.CommonPlatforms.Tfab.Adf"/>
        <s v="bupaaunz/Common Platforms/Bupa.CommonPlatforms.TFAB.APICollections"/>
        <s v="bupaaunz/Common Platforms/Bupa.CommonPlatforms.TFAB.AutomationTest.Api"/>
        <s v="bupaaunz/Common Platforms/Bupa.CommonPlatforms.TFAB.AutomationTest.UI"/>
        <s v="bupaaunz/Common Platforms/Bupa.CommonPlatforms.TFAB.BoringProjects"/>
        <s v="bupaaunz/Common Platforms/Bupa.CommonPlatforms.TFAB.BoringProjects.Android.FAP"/>
        <s v="bupaaunz/Common Platforms/Bupa.CommonPlatforms.Tfab.ObjectMapping.Api"/>
        <s v="bupaaunz/Common Platforms/Bupa.CommonPlatforms.Tfab.Shared"/>
        <s v="bupaaunz/Common Platforms/Bupa.CommonPlatforms.TfabBff"/>
        <s v="bupaaunz/Common Platforms/Bupa.CommonPlatforms.ThreatModels"/>
        <s v="bupaaunz/Common Platforms/Bupa.ConsentManagement.Xapi.Hybrid"/>
        <s v="bupaaunz/Common Platforms/Bupa.CP.AccessVerification.Api"/>
        <s v="bupaaunz/Common Platforms/Bupa.CP.AccessVerification.Bff"/>
        <s v="bupaaunz/Common Platforms/Bupa.CP.AccessVerification.Test.Demo"/>
        <s v="bupaaunz/Common Platforms/Bupa.CP.ApolloHekaSync"/>
        <s v="bupaaunz/Common Platforms/Bupa.CP.AVA"/>
        <s v="bupaaunz/Common Platforms/Bupa.CP.BuildTools"/>
        <s v="bupaaunz/Common Platforms/Bupa.CP.CaaSContentAdapter.Experience.API"/>
        <s v="bupaaunz/Common Platforms/Bupa.CP.CommonService.Api"/>
        <s v="bupaaunz/Common Platforms/Bupa.CP.Connect"/>
        <s v="bupaaunz/Common Platforms/Bupa.CP.Consent"/>
        <s v="bupaaunz/Common Platforms/Bupa.CP.Consent.API.TestAutomation"/>
        <s v="bupaaunz/Common Platforms/Bupa.CP.Consent.TestAutomation.Api"/>
        <s v="bupaaunz/Common Platforms/Bupa.CP.Consent.TestAutomation.Ui"/>
        <s v="bupaaunz/Common Platforms/Bupa.CP.DigitalID.Events"/>
        <s v="bupaaunz/Common Platforms/Bupa.CP.ECF"/>
        <s v="bupaaunz/Common Platforms/Bupa.CP.ECR"/>
        <s v="bupaaunz/Common Platforms/Bupa.CP.EEHCP.Agentic.Commons"/>
        <s v="bupaaunz/Common Platforms/Bupa.CP.HealthTool.Api"/>
        <s v="bupaaunz/Common Platforms/Bupa.CP.HealthTool.Experience.Api"/>
        <s v="bupaaunz/Common Platforms/Bupa.CP.McpServers.LocalAid"/>
        <s v="bupaaunz/Common Platforms/Bupa.CP.ServiceHub"/>
        <s v="bupaaunz/Common Platforms/Bupa.EE.Agentic.Harness"/>
        <s v="bupaaunz/Common Platforms/Bupa.IDP.Generic.Experience.Api"/>
        <s v="bupaaunz/Common Platforms/Bupa.NextGen.Amazon.Connect.Config.Backup"/>
        <s v="bupaaunz/Common Platforms/Bupa.NextGen.Amazon.Connect.DevOps"/>
        <s v="bupaaunz/Common Platforms/Bupa.NextGen.Amazon.Connect.Utilities"/>
        <s v="bupaaunz/Common Platforms/Bupa.NextGen.AmazonConnect.ADF-CICD"/>
        <s v="bupaaunz/Common Platforms/Bupa.NextGen.AmazonConnect.BMVS-CICD"/>
        <s v="bupaaunz/Common Platforms/Bupa.NextGen.AmazonConnect.DoNotCallRegister"/>
        <s v="bupaaunz/Common Platforms/Bupa.NextGen.AmazonConnect.QuickSight"/>
        <s v="bupaaunz/Common Platforms/Bupa.NextGen.AmazonConnect.Telehealth.Legacy.Click.Call"/>
        <s v="bupaaunz/Common Platforms/Bupa.NextGen.AmazonConnect.UserOnboarding"/>
        <s v="bupaaunz/Common Platforms/Bupa.NextGen.AmazonConnectApolloConnector"/>
        <s v="bupaaunz/Common Platforms/Bupa.NextGen.AmazonConnectConfiguration"/>
        <s v="bupaaunz/Common Platforms/Bupa.NextGen.AmazonConnectIac"/>
        <s v="bupaaunz/Common Platforms/Bupa.NextGen.AmazonConnectKMS"/>
        <s v="bupaaunz/Common Platforms/Bupa.NextGen.AmazonConnectLambda"/>
        <s v="bupaaunz/Common Platforms/Bupa.NextGen.CCaaS.Experience.API"/>
        <s v="bupaaunz/Common Platforms/Bupa.NextGen.Messaging.Experience.API"/>
        <s v="bupaaunz/Common Platforms/Bupa.NextGenMessagingxApi.Xapi.Hybrid"/>
        <s v="bupaaunz/Common Platforms/CAAS.BMA"/>
        <s v="bupaaunz/Common Platforms/CaaS.Bootstrap.FE"/>
        <s v="bupaaunz/Common Platforms/CAAS.CCM"/>
        <s v="bupaaunz/Common Platforms/CAAS.Config.Api"/>
        <s v="bupaaunz/Common Platforms/CAAS.Consent"/>
        <s v="bupaaunz/Common Platforms/CaaS.FE"/>
        <s v="bupaaunz/Common Platforms/CAAS.HCP"/>
        <s v="bupaaunz/Common Platforms/CaaS.ScheduledPublishing"/>
        <s v="bupaaunz/Common Platforms/caas-layout-accelerator.FE"/>
        <s v="bupaaunz/Common Platforms/CommonPlatforms.FE.Apps"/>
        <s v="bupaaunz/Common Platforms/CP.SC.XMDemo"/>
        <s v="bupaaunz/Common Platforms/CP_SC10.4_XM"/>
        <s v="bupaaunz/Common Platforms/Digi.ID.Automation"/>
        <s v="bupaaunz/Common Platforms/fe-blua-jss"/>
        <s v="bupaaunz/Common Platforms/fe-caas-playground-jss"/>
        <s v="bupaaunz/Common Platforms/fe-healthlink-jss"/>
        <s v="bupaaunz/Common Platforms/FindAndBook.Web"/>
        <s v="bupaaunz/Common Platforms/HealthCare.CP.Automation"/>
        <s v="bupaaunz/Common Platforms/StyleGuide.FE"/>
        <s v="bupaaunz/Common Platforms/TelehealthBEPoc"/>
        <s v="bupaaunz/Common Platforms/Tfab.AI.Hub"/>
        <s v="bupaaunz/Common Platforms/Tfab.FindAProvider.Web"/>
        <s v="bupaaunz/Common Platforms/Tfab.Sandpit"/>
        <s v="bupaaunz/Common Platforms/Tfab.Tooling.ApiDesigner"/>
        <s v="bupaaunz/Common Platforms/Tfab.ToolKit"/>
        <s v="bupaaunz/Common Platforms/TFAP_Performance_Testing"/>
        <s v="bupaaunz/Complaints Reporting/Complaints Reporting"/>
        <s v="bupaaunz/Complaints Reporting/ds-databricks"/>
        <s v="bupaaunz/Connected Care/Bupa.CC.Anonymization"/>
        <s v="bupaaunz/Connected Care/Bupa.CC.AwesomeTest.Api"/>
        <s v="bupaaunz/Connected Care/Bupa.CC.BDP4Export.Adf"/>
        <s v="bupaaunz/Connected Care/Bupa.CC.BP.Agent.InitialLoad.Script"/>
        <s v="bupaaunz/Connected Care/Bupa.CC.BP.CommonLibraries"/>
        <s v="bupaaunz/Connected Care/Bupa.CC.BP.LightAgent"/>
        <s v="bupaaunz/Connected Care/Bupa.CC.BPAgent"/>
        <s v="bupaaunz/Connected Care/Bupa.CC.BPBFAgent.Api"/>
        <s v="bupaaunz/Connected Care/Bupa.CC.Fhir.AncillaryProviderDataProcessor"/>
        <s v="bupaaunz/Connected Care/Bupa.CC.Fhir.AppointmentAndScheduling"/>
        <s v="bupaaunz/Connected Care/Bupa.CC.Fhir.Assets"/>
        <s v="bupaaunz/Connected Care/Bupa.CC.Fhir.Automation"/>
        <s v="bupaaunz/Connected Care/Bupa.CC.Fhir.BpBookingProcessor.LogicApp"/>
        <s v="bupaaunz/Connected Care/Bupa.CC.Fhir.Clinical"/>
        <s v="bupaaunz/Connected Care/Bupa.CC.Fhir.ClinicalCategorization"/>
        <s v="bupaaunz/Connected Care/Bupa.CC.Fhir.Consent"/>
        <s v="bupaaunz/Connected Care/Bupa.CC.Fhir.Diagnostics"/>
        <s v="bupaaunz/Connected Care/Bupa.CC.Fhir.Financial"/>
        <s v="bupaaunz/Connected Care/Bupa.CC.Fhir.Medications"/>
        <s v="bupaaunz/Connected Care/Bupa.CC.Fhir.PatientRegister"/>
        <s v="bupaaunz/Connected Care/Bupa.CC.Fhir.Proxy"/>
        <s v="bupaaunz/Connected Care/Bupa.CC.Fhir.ServiceProvider"/>
        <s v="bupaaunz/Connected Care/Bupa.CC.Functions"/>
        <s v="bupaaunz/Connected Care/Bupa.CC.HCP_HekaIntegrations"/>
        <s v="bupaaunz/Connected Care/Bupa.CC.Healthcare.Poc"/>
        <s v="bupaaunz/Connected Care/Bupa.CC.HealthDashboard"/>
        <s v="bupaaunz/Connected Care/Bupa.CC.HealthDashboard.Automation"/>
        <s v="bupaaunz/Connected Care/Bupa.CC.Heka.AIAssets"/>
        <s v="bupaaunz/Connected Care/Bupa.CC.Heka.Api"/>
        <s v="bupaaunz/Connected Care/Bupa.CC.Heka.CDS"/>
        <s v="bupaaunz/Connected Care/Bupa.CC.Heka.CLI"/>
        <s v="bupaaunz/Connected Care/Bupa.CC.Heka.CommonLibraries"/>
        <s v="bupaaunz/Connected Care/Bupa.CC.Heka.ConversionApi"/>
        <s v="bupaaunz/Connected Care/Bupa.CC.Heka.Crosswalk.Api"/>
        <s v="bupaaunz/Connected Care/Bupa.CC.Heka.DvFhirSync"/>
        <s v="bupaaunz/Connected Care/Bupa.CC.Heka.FhirDvBacklogSync"/>
        <s v="bupaaunz/Connected Care/Bupa.CC.Heka.FhirDvSync"/>
        <s v="bupaaunz/Connected Care/Bupa.CC.Heka.FHIRSync"/>
        <s v="bupaaunz/Connected Care/Bupa.CC.Heka.Integration.NotificationPublisher"/>
        <s v="bupaaunz/Connected Care/Bupa.CC.Heka.Integration.ObjectMappingApi"/>
        <s v="bupaaunz/Connected Care/Bupa.CC.Heka.IntegrationApi"/>
        <s v="bupaaunz/Connected Care/Bupa.CC.Heka.MockServers"/>
        <s v="bupaaunz/Connected Care/Bupa.CC.Heka.Platform"/>
        <s v="bupaaunz/Connected Care/Bupa.CC.Heka.S2SBluekeyIngestor"/>
        <s v="bupaaunz/Connected Care/Bupa.CC.Heka.S2SIntegrationApi"/>
        <s v="bupaaunz/Connected Care/Bupa.CC.Heka.SampleApi"/>
        <s v="bupaaunz/Connected Care/Bupa.CC.Heka.SwissArmyKnife"/>
        <s v="bupaaunz/Connected Care/Bupa.CC.MC4H.CosmosDb"/>
        <s v="bupaaunz/Connected Care/Bupa.CC.MC4H.Functions"/>
        <s v="bupaaunz/Connected Care/Bupa.CC.ObjectMapping.Api"/>
        <s v="bupaaunz/Connected Care/Bupa.CC.Patient"/>
        <s v="bupaaunz/Connected Care/Bupa.CC.Profiles"/>
        <s v="bupaaunz/Connected Care/Bupa.CC.S2S.ObjectMapper.Api"/>
        <s v="bupaaunz/Connected Care/Bupa.CC.Shared"/>
        <s v="bupaaunz/Connected Care/Bupa.ConnectedCare.CLI"/>
        <s v="bupaaunz/Connected Care/Bupa.HealthcareApp.Automation"/>
        <s v="bupaaunz/Connected Care/bupa-blua-automation-digital-id-consent"/>
        <s v="bupaaunz/Connected Care/BVC_E2E_Automation"/>
        <s v="bupaaunz/Connected Care/BVCAutomation"/>
        <s v="bupaaunz/Connected Care/Connected Care"/>
        <s v="bupaaunz/Connected Care/Digi_ID_Automation"/>
        <s v="bupaaunz/Connected Care/Digi_ID_Automation_PVT_Testing"/>
        <s v="bupaaunz/Connected Care/HCP.Crew.Resources"/>
        <s v="bupaaunz/Connected Care/HCP_AI_Code_Generated"/>
        <s v="bupaaunz/Connected Care/HCP_API_Automation"/>
        <s v="bupaaunz/Connected Care/HCP_API_Performance"/>
        <s v="bupaaunz/Connected Care/HCP_API_Templates"/>
        <s v="bupaaunz/Connected Care/Heka.Agent.PoC"/>
        <s v="bupaaunz/Connected Care/HekaAutomationTests"/>
        <s v="bupaaunz/Connected Care/Terraform-IaC"/>
        <s v="bupaaunz/Container Platform Observability/aks-observability"/>
        <s v="bupaaunz/Container Platform/appdynamics-k8s-podcontroller"/>
        <s v="bupaaunz/Container Platform/azure-policy-aks"/>
        <s v="bupaaunz/Container Platform/Blueprints"/>
        <s v="bupaaunz/Container Platform/CaaS.Cluster.Management"/>
        <s v="bupaaunz/Container Platform/calico-cloud-policy"/>
        <s v="bupaaunz/Container Platform/Chainguard"/>
        <s v="bupaaunz/Container Platform/clean-architecture-template"/>
        <s v="bupaaunz/Container Platform/environmentbuilder"/>
        <s v="bupaaunz/Container Platform/function-app-bare-bone"/>
        <s v="bupaaunz/Container Platform/Goldilocks-thanos-poc"/>
        <s v="bupaaunz/Container Platform/grafana-dashboard"/>
        <s v="bupaaunz/Container Platform/Kubernetes"/>
        <s v="bupaaunz/Container Platform/lighthouse"/>
        <s v="bupaaunz/Container Platform/Lighthouse.Func"/>
        <s v="bupaaunz/Container Platform/matt-app-insight-fa"/>
        <s v="bupaaunz/Container Platform/matt-lighthouse"/>
        <s v="bupaaunz/Container Platform/platform-upgrade-precheck"/>
        <s v="bupaaunz/Container Platform/Port_IDP_Scaffolder"/>
        <s v="bupaaunz/Container Platform/redirect-static-app"/>
        <s v="bupaaunz/Container Platform/SentinelLighthouse"/>
        <s v="bupaaunz/Container Platform/sentinel-lighthouse-api"/>
        <s v="bupaaunz/Container Platform/sentinel-lighthouse-api-current"/>
        <s v="bupaaunz/Container Platform/Sync.Domain"/>
        <s v="bupaaunz/Container Platform/Sync.Domain.Api"/>
        <s v="bupaaunz/Container Platform/template_tests"/>
        <s v="bupaaunz/Container Platform/windows-metrics-collector"/>
        <s v="bupaaunz/Container Platform/WorkloadPoc"/>
        <s v="bupaaunz/Countermeasures/azure-sentinel-analytics-rules"/>
        <s v="bupaaunz/Countermeasures/azure-sentinel-playbooks"/>
        <s v="bupaaunz/Countermeasures/prod-azure-sentinel-analytics-rules"/>
        <s v="bupaaunz/Countermeasures/prod-azure-sentinel-playbooks"/>
        <s v="bupaaunz/Crew/Crew"/>
        <s v="bupaaunz/CRM Platform/abs"/>
        <s v="bupaaunz/CRM Platform/attendance-poc"/>
        <s v="bupaaunz/CRM Platform/booking-system"/>
        <s v="bupaaunz/CRM Platform/bots"/>
        <s v="bupaaunz/CRM Platform/bupawellness-website"/>
        <s v="bupaaunz/CRM Platform/clients-information"/>
        <s v="bupaaunz/CRM Platform/c-sat"/>
        <s v="bupaaunz/CRM Platform/c-sat-admin"/>
        <s v="bupaaunz/CRM Platform/dex"/>
        <s v="bupaaunz/CRM Platform/d-rect-admin"/>
        <s v="bupaaunz/CRM Platform/d-rect-api"/>
        <s v="bupaaunz/CRM Platform/d-rect-new"/>
        <s v="bupaaunz/CRM Platform/d-rect-receiver"/>
        <s v="bupaaunz/CRM Platform/empire"/>
        <s v="bupaaunz/CRM Platform/intranet"/>
        <s v="bupaaunz/CRM Platform/jonos"/>
        <s v="bupaaunz/CRM Platform/jonoscore"/>
        <s v="bupaaunz/CRM Platform/jonos-supplier"/>
        <s v="bupaaunz/CRM Platform/jonosui"/>
        <s v="bupaaunz/CRM Platform/landing-pages"/>
        <s v="bupaaunz/CRM Platform/landing-pages-app"/>
        <s v="bupaaunz/CRM Platform/legacy-tools"/>
        <s v="bupaaunz/CRM Platform/media"/>
        <s v="bupaaunz/CRM Platform/nps-reports"/>
        <s v="bupaaunz/CRM Platform/poc-wellness-salesforce-code-snapshot"/>
        <s v="bupaaunz/CRM Platform/product-costs-poc"/>
        <s v="bupaaunz/CRM Platform/report-infograph"/>
        <s v="bupaaunz/CRM Platform/scripts"/>
        <s v="bupaaunz/CRM Platform/test-abe-azure-training"/>
        <s v="bupaaunz/CRM Platform/tools"/>
        <s v="bupaaunz/CRM Platform/vanity-links"/>
        <s v="bupaaunz/CRM Platform/wellness-attendance-poc"/>
        <s v="bupaaunz/CRM Platform/wellness-data-retention-nocode"/>
        <s v="bupaaunz/CRM Platform/wellness-inspect"/>
        <s v="bupaaunz/CRM Platform/wellness-minimal-php-project"/>
        <s v="bupaaunz/CRM Platform/wellness-test-docker-image"/>
        <s v="bupaaunz/CTAO/Bupa.mentoringbuddy.DomainApi.Async"/>
        <s v="bupaaunz/CTAO/CCaaS-integrations-test-automation"/>
        <s v="bupaaunz/CTAO/CCaaS-UI-test-automation"/>
        <s v="bupaaunz/CTAO/CTAO"/>
        <s v="bupaaunz/CTAO/Delivery Reporting"/>
        <s v="bupaaunz/CTAO/DevOps.FunctionApp"/>
        <s v="bupaaunz/CTAO/DGTest"/>
        <s v="bupaaunz/CTAO/engex-api-testing-bdd"/>
        <s v="bupaaunz/CTAO/engex-basic-time-tracker"/>
        <s v="bupaaunz/CTAO/engex-demo"/>
        <s v="bupaaunz/CTAO/engex-karate-spike"/>
        <s v="bupaaunz/CTAO/engineering-ai-tools-prompts-instructions"/>
        <s v="bupaaunz/CTAO/niko-test-repo"/>
        <s v="bupaaunz/CTAO/separate-repo-demo"/>
        <s v="bupaaunz/CTAO/statuspage-webhook-poc"/>
        <s v="bupaaunz/CTAO/technology.home"/>
        <s v="bupaaunz/CTAO/Template"/>
        <s v="bupaaunz/Customer Centric Dashboard/ccd-databricks"/>
        <s v="bupaaunz/Customer Centric Dashboard/Customer Centric Dashboard"/>
        <s v="bupaaunz/Customer Data Analytics/DentalModel"/>
        <s v="bupaaunz/Customer Data Analytics/Find A Provider algorithm test"/>
        <s v="bupaaunz/Customer Data Analytics/Local Catchments"/>
        <s v="bupaaunz/Customer Data Analytics/network_strengths"/>
        <s v="bupaaunz/Customer Engagement and Personalisation/cep-azureml"/>
        <s v="bupaaunz/Customer Engagement and Personalisation/cep-databricks"/>
        <s v="bupaaunz/Customer Engagement and Personalisation/Customer Engagement and Personalisation"/>
        <s v="bupaaunz/Customer Lifetime Value/Corporate Customer Lifetime Value"/>
        <s v="bupaaunz/Customer Lifetime Value/Customer Lifetime Value"/>
        <s v="bupaaunz/Customer Lifetime Value/International Customer Lifetime Value"/>
        <s v="bupaaunz/Customer Listening App/Bupa.CustomerListening.Api"/>
        <s v="bupaaunz/Customer Listening App/Bupa.CustomerListening.Web"/>
        <s v="bupaaunz/Customer Strategy Office/cso-azureml"/>
        <s v="bupaaunz/Customer Strategy Office/cso-databricks"/>
        <s v="bupaaunz/Customer Strategy Office/cso-synapseanalytics"/>
        <s v="bupaaunz/Customer Strategy Office/Customer Strategy Office"/>
        <s v="bupaaunz/Customer Strategy Office/Customer Strategy Office.nagaraj.chandrashekar"/>
        <s v="bupaaunz/Customer Strategy Office/dig-incubation-ai-apps.leon.zhu"/>
        <s v="bupaaunz/Customer Strategy Office/ds1-python-dev1"/>
        <s v="bupaaunz/Customer Strategy Office/ds1-python-prod"/>
        <s v="bupaaunz/Customer Strategy Office/ds1-sas-dev1"/>
        <s v="bupaaunz/Customer Strategy Office/ds1-sas-prod"/>
        <s v="bupaaunz/Customer Strategy Office/ds1-sas-test1"/>
        <s v="bupaaunz/Customer Value Management/ADS Retail"/>
        <s v="bupaaunz/Customer Value Management/Azure_OpenAI"/>
        <s v="bupaaunz/Customer Value Management/Best Channel to Engage"/>
        <s v="bupaaunz/Customer Value Management/Best Time to Call"/>
        <s v="bupaaunz/Customer Value Management/churn_DMCF"/>
        <s v="bupaaunz/Customer Value Management/customer_sentiment_poc"/>
        <s v="bupaaunz/Customer Value Management/cvm_right_cover_fit_phase1"/>
        <s v="bupaaunz/Customer Value Management/cvm-databricks"/>
        <s v="bupaaunz/Customer Value Management/cvm-synapseanalytics"/>
        <s v="bupaaunz/Customer Value Management/CVS"/>
        <s v="bupaaunz/Customer Value Management/Digital Sentiment"/>
        <s v="bupaaunz/Customer Value Management/dropper_model"/>
        <s v="bupaaunz/Customer Value Management/Early Arrears"/>
        <s v="bupaaunz/Customer Value Management/GI Xsell"/>
        <s v="bupaaunz/Customer Value Management/Leads Prioritisation"/>
        <s v="bupaaunz/Customer Value Management/Membership Churn Model"/>
        <s v="bupaaunz/Customer Value Management/transfer-save-models"/>
        <s v="bupaaunz/CyberCX Sentinel/CyberCX Sentinel"/>
        <s v="bupaaunz/Data Analytics and Insights/Aging_Well_Targeting"/>
        <s v="bupaaunz/Data Analytics and Insights/Aging_Well_Telehealth"/>
        <s v="bupaaunz/Data Analytics and Insights/ATC_classifier"/>
        <s v="bupaaunz/Data Analytics and Insights/Bupa_Telehealth_Evaluation"/>
        <s v="bupaaunz/Data Analytics and Insights/Cancer_Care_Choices_Eval"/>
        <s v="bupaaunz/Data Analytics and Insights/CUBE"/>
        <s v="bupaaunz/Data Analytics and Insights/databricks-sharing"/>
        <s v="bupaaunz/Data Analytics and Insights/drg-reference"/>
        <s v="bupaaunz/Data Analytics and Insights/Francis-Test"/>
        <s v="bupaaunz/Data Analytics and Insights/Fraud_Savings_Model"/>
        <s v="bupaaunz/Data Analytics and Insights/Hospital-acquired-complications"/>
        <s v="bupaaunz/Data Analytics and Insights/MBS Rules Extraction"/>
        <s v="bupaaunz/Data Analytics and Insights/MinimumRatesCheck"/>
        <s v="bupaaunz/Data Analytics and Insights/ml-hi-hpci-health-needs-copy"/>
        <s v="bupaaunz/Data Analytics and Insights/MSK_targeting"/>
        <s v="bupaaunz/Data Analytics and Insights/obesity_simulation"/>
        <s v="bupaaunz/Data Analytics and Insights/Overseas Opportunistic Fraud"/>
        <s v="bupaaunz/Data Analytics and Insights/Proj_Fairway_BAU"/>
        <s v="bupaaunz/Data Analytics and Insights/Recruitment Case Study Data"/>
        <s v="bupaaunz/Data Analytics and Insights/SHDS_disease_mapping"/>
        <s v="bupaaunz/Data and Digital/angular2react-tool"/>
        <s v="bupaaunz/Data and Digital/Api.BupaComAu"/>
        <s v="bupaaunz/Data and Digital/Api.DigitalCards"/>
        <s v="bupaaunz/Data and Digital/Api.DigitalCards.Bff"/>
        <s v="bupaaunz/Data and Digital/Api.FindAndBookProvider"/>
        <s v="bupaaunz/Data and Digital/Api.MyBupa"/>
        <s v="bupaaunz/Data and Digital/Api.MyBupa.FabioKnife"/>
        <s v="bupaaunz/Data and Digital/Api.MyBupa.Mobile.Nuget"/>
        <s v="bupaaunz/Data and Digital/Api.Rebate"/>
        <s v="bupaaunz/Data and Digital/Api.Utilities"/>
        <s v="bupaaunz/Data and Digital/Automation_ApplicationPathway_API"/>
        <s v="bupaaunz/Data and Digital/Automation_ApplicationPathway_WebUI"/>
        <s v="bupaaunz/Data and Digital/automation-apigee-apiplatform"/>
        <s v="bupaaunz/Data and Digital/automation-bca-marvellous-webui"/>
        <s v="bupaaunz/Data and Digital/automation-enterpriseAPI"/>
        <s v="bupaaunz/Data and Digital/automation-findaprovider-webui"/>
        <s v="bupaaunz/Data and Digital/automation-mybupa-mobileapi"/>
        <s v="bupaaunz/Data and Digital/automation-mybupa-webapi"/>
        <s v="bupaaunz/Data and Digital/automation-nee-webui"/>
        <s v="bupaaunz/Data and Digital/automation-theblueroom-webui"/>
        <s v="bupaaunz/Data and Digital/BCA_CICD_API_Performance_Testing"/>
        <s v="bupaaunz/Data and Digital/BCA_LoadRunner_Cloud_Scripts"/>
        <s v="bupaaunz/Data and Digital/BCA_Shift_Left_Performance_Testing"/>
        <s v="bupaaunz/Data and Digital/bca-FE"/>
        <s v="bupaaunz/Data and Digital/BDS"/>
        <s v="bupaaunz/Data and Digital/BDSAutomation"/>
        <s v="bupaaunz/Data and Digital/BlueKey_Web_UI_Automation"/>
        <s v="bupaaunz/Data and Digital/BMA.ServiceBus.Poc"/>
        <s v="bupaaunz/Data and Digital/Bupa.Api.Experience.Product"/>
        <s v="bupaaunz/Data and Digital/Bupa.Api.LeadsFunctionApp"/>
        <s v="bupaaunz/Data and Digital/Bupa.ClaimsXapi.Xapi.Sync"/>
        <s v="bupaaunz/Data and Digital/bupa.com.au-reverseproxy"/>
        <s v="bupaaunz/Data and Digital/Bupa.CommonPlatforms.MSS.API"/>
        <s v="bupaaunz/Data and Digital/Bupa.CommonPlatforms.MSS.BFF"/>
        <s v="bupaaunz/Data and Digital/Bupa.CommonPlatforms.MSS.Portal"/>
        <s v="bupaaunz/Data and Digital/Bupa.CoverProductInfo.Xapi.Sync"/>
        <s v="bupaaunz/Data and Digital/Bupa.CP.DigitalID.Automations"/>
        <s v="bupaaunz/Data and Digital/Bupa.DeviceIntegrityUapi.Xapi.Hybrid"/>
        <s v="bupaaunz/Data and Digital/Bupa.Digital.Communication"/>
        <s v="bupaaunz/Data and Digital/Bupa.Digital.DevelopmentEnvironment.Setup"/>
        <s v="bupaaunz/Data and Digital/Bupa.Digital.DevelopmentEnvironment.Traefik"/>
        <s v="bupaaunz/Data and Digital/Bupa.Digital.ProductCatalogue"/>
        <s v="bupaaunz/Data and Digital/Bupa.DPC"/>
        <s v="bupaaunz/Data and Digital/Bupa.HIProducts.Xapi.Hybrid"/>
        <s v="bupaaunz/Data and Digital/Bupa.HSDataRetention.Xapi.Hybrid"/>
        <s v="bupaaunz/Data and Digital/bupa.maintenance"/>
        <s v="bupaaunz/Data and Digital/bupa.mobile.framework.android"/>
        <s v="bupaaunz/Data and Digital/bupa.mobile.framework.ios"/>
        <s v="bupaaunz/Data and Digital/bupa.mobile.framework.ios-packages"/>
        <s v="bupaaunz/Data and Digital/bupa.mobile.framework.xplat"/>
        <s v="bupaaunz/Data and Digital/bupa-com-au"/>
        <s v="bupaaunz/Data and Digital/bupa-com-au-FE"/>
        <s v="bupaaunz/Data and Digital/bupa-digital-dental-bff-api"/>
        <s v="bupaaunz/Data and Digital/bupa-digital-dental-pms-orchestration-api"/>
        <s v="bupaaunz/Data and Digital/bupa-digital-dental-pms-orch-sync-jobs"/>
        <s v="bupaaunz/Data and Digital/bupa-digital-dental-treatmentplan-batch-job"/>
        <s v="bupaaunz/Data and Digital/bupa-digital-dental-treatment-plan-sent-message-handler"/>
        <s v="bupaaunz/Data and Digital/bupa-digital-fe-dental-nx"/>
        <s v="bupaaunz/Data and Digital/bupa-digital-hcc-test-automation"/>
        <s v="bupaaunz/Data and Digital/bupa-digital-hcc-website"/>
        <s v="bupaaunz/Data and Digital/bupa-digital-health-services"/>
        <s v="bupaaunz/Data and Digital/bupa-digital-health-services-customer-api"/>
        <s v="bupaaunz/Data and Digital/bupa-digital-hub"/>
        <s v="bupaaunz/Data and Digital/bupa-digital-mindplace-website"/>
        <s v="bupaaunz/Data and Digital/bupa-digital-nuget-packages"/>
        <s v="bupaaunz/Data and Digital/bupa-env-booking-tool"/>
        <s v="bupaaunz/Data and Digital/CaaS.HealthCheck"/>
        <s v="bupaaunz/Data and Digital/CAASUIAutomation"/>
        <s v="bupaaunz/Data and Digital/Common.ImageConverter"/>
        <s v="bupaaunz/Data and Digital/CustomerChoiceLP"/>
        <s v="bupaaunz/Data and Digital/DataMappingChallenge"/>
        <s v="bupaaunz/Data and Digital/DCNWebUIAutomation"/>
        <s v="bupaaunz/Data and Digital/Dental_And_Optical_Web_UI_Automation"/>
        <s v="bupaaunz/Data and Digital/dental-treatment-IAC"/>
        <s v="bupaaunz/Data and Digital/design-system"/>
        <s v="bupaaunz/Data and Digital/developer-stats"/>
        <s v="bupaaunz/Data and Digital/DevOps"/>
        <s v="bupaaunz/Data and Digital/digi-sales-nextjs"/>
        <s v="bupaaunz/Data and Digital/digi-services-nextjs"/>
        <s v="bupaaunz/Data and Digital/Digital.Common.Api.Apim"/>
        <s v="bupaaunz/Data and Digital/Digital.Common.Framework"/>
        <s v="bupaaunz/Data and Digital/Digital.Common.Repository"/>
        <s v="bupaaunz/Data and Digital/Digital.Common.Scripts"/>
        <s v="bupaaunz/Data and Digital/Digital.EnvironmentDashboard.2.0"/>
        <s v="bupaaunz/Data and Digital/Digital.Experience.Api.Claims"/>
        <s v="bupaaunz/Data and Digital/Digital.Experience.Api.Payment"/>
        <s v="bupaaunz/Data and Digital/Digital.Experience.Api.Phis"/>
        <s v="bupaaunz/Data and Digital/Digital.Experience.Api.PurchaseCover"/>
        <s v="bupaaunz/Data and Digital/Digital.SC.Headless"/>
        <s v="bupaaunz/Data and Digital/Digital.Utility.API.DeviceIntegrity"/>
        <s v="bupaaunz/Data and Digital/Digital.Utility.API.FileManagment"/>
        <s v="bupaaunz/Data and Digital/Digital.Utility.API.Template"/>
        <s v="bupaaunz/Data and Digital/Digital.Utility.FunctionApp.Session"/>
        <s v="bupaaunz/Data and Digital/Digital_Web_UI_Automation"/>
        <s v="bupaaunz/Data and Digital/DigitalAPIAutomation"/>
        <s v="bupaaunz/Data and Digital/DigitalAPIAutomation_BCA"/>
        <s v="bupaaunz/Data and Digital/DigitalAPIAutomation_MyBupaApp"/>
        <s v="bupaaunz/Data and Digital/DigitalAPIAutomation_MyBupaWeb"/>
        <s v="bupaaunz/Data and Digital/digital-application-log-queries"/>
        <s v="bupaaunz/Data and Digital/DigitalBlobStorageFiles"/>
        <s v="bupaaunz/Data and Digital/digital-matt-lighthouse"/>
        <s v="bupaaunz/Data and Digital/digital-sts-v4"/>
        <s v="bupaaunz/Data and Digital/digital-testautomation-framework"/>
        <s v="bupaaunz/Data and Digital/digi-web-build-pipeline-templates"/>
        <s v="bupaaunz/Data and Digital/digi-web-shared-components"/>
        <s v="bupaaunz/Data and Digital/EnvDashbaord"/>
        <s v="bupaaunz/Data and Digital/envoy-poc"/>
        <s v="bupaaunz/Data and Digital/Experience.Api.Configuration"/>
        <s v="bupaaunz/Data and Digital/Experience.Api.NBA"/>
        <s v="bupaaunz/Data and Digital/Experience.Api.Receipt"/>
        <s v="bupaaunz/Data and Digital/Experience.Api.Sample"/>
        <s v="bupaaunz/Data and Digital/Experience.Api.Storage.Files"/>
        <s v="bupaaunz/Data and Digital/Experience.Api.Storage.Sync"/>
        <s v="bupaaunz/Data and Digital/fe-archive"/>
        <s v="bupaaunz/Data and Digital/fe-asset-publish"/>
        <s v="bupaaunz/Data and Digital/fe-bca-jss"/>
        <s v="bupaaunz/Data and Digital/fe-bca-nx"/>
        <s v="bupaaunz/Data and Digital/fe-bca-split-tests"/>
        <s v="bupaaunz/Data and Digital/fe-learning-club"/>
        <s v="bupaaunz/Data and Digital/fe-mybupa"/>
        <s v="bupaaunz/Data and Digital/fe-mybupa-jss"/>
        <s v="bupaaunz/Data and Digital/fe-mybupa-legacy"/>
        <s v="bupaaunz/Data and Digital/find-and-book-fe"/>
        <s v="bupaaunz/Data and Digital/healthlink-FE"/>
        <s v="bupaaunz/Data and Digital/HI.Common.FE.Lighthouse"/>
        <s v="bupaaunz/Data and Digital/HI.MyBupa.Web.AISkills"/>
        <s v="bupaaunz/Data and Digital/HI.Web.AutoTest.Playwright"/>
        <s v="bupaaunz/Data and Digital/HI.Web.MyBupa.AutoTest.Playwright"/>
        <s v="bupaaunz/Data and Digital/HI.Web.MyBupa.ReleaseDashboard"/>
        <s v="bupaaunz/Data and Digital/HI.Web.MyBupa.TestDataDashboard"/>
        <s v="bupaaunz/Data and Digital/hiring-fe"/>
        <s v="bupaaunz/Data and Digital/HS_LoadRunner_Cloud_Scripts"/>
        <s v="bupaaunz/Data and Digital/Inquest"/>
        <s v="bupaaunz/Data and Digital/MobileAppGetBlobBinary"/>
        <s v="bupaaunz/Data and Digital/mobile-build-agent"/>
        <s v="bupaaunz/Data and Digital/mobile-coretech-poc"/>
        <s v="bupaaunz/Data and Digital/mobile-firebase-integrations"/>
        <s v="bupaaunz/Data and Digital/my.bupa.com.au"/>
        <s v="bupaaunz/Data and Digital/My.Bupa.Web.Pipeline.Scripts"/>
        <s v="bupaaunz/Data and Digital/myBupa Mobile App Automation"/>
        <s v="bupaaunz/Data and Digital/MyBupa.Web.AutoTest.Playwright"/>
        <s v="bupaaunz/Data and Digital/myBupa_Loadrunner_Cloud_Scripts"/>
        <s v="bupaaunz/Data and Digital/myBupa_Test_Integration"/>
        <s v="bupaaunz/Data and Digital/myBupaApp_Loadrunner_Cloud_Scripts"/>
        <s v="bupaaunz/Data and Digital/mybupa-mobile-android-app"/>
        <s v="bupaaunz/Data and Digital/mybupa-mobile-ios-app"/>
        <s v="bupaaunz/Data and Digital/mybupa-mobile-ios-plugins-packages"/>
        <s v="bupaaunz/Data and Digital/mybupa-mobile-packages"/>
        <s v="bupaaunz/Data and Digital/mybupa-mobile-pocs"/>
        <s v="bupaaunz/Data and Digital/mybupa-mobile-tools"/>
        <s v="bupaaunz/Data and Digital/MyBupaSearch"/>
        <s v="bupaaunz/Data and Digital/myBupa-xAutomation"/>
        <s v="bupaaunz/Data and Digital/OVC"/>
        <s v="bupaaunz/Data and Digital/Poc.ServiceBusSubscriptions"/>
        <s v="bupaaunz/Data and Digital/Postman"/>
        <s v="bupaaunz/Data and Digital/QSR_Integration"/>
        <s v="bupaaunz/Data and Digital/RDSUIPR"/>
        <s v="bupaaunz/Data and Digital/Repoint and System check"/>
        <s v="bupaaunz/Data and Digital/sentinel-lighthouse-api"/>
        <s v="bupaaunz/Data and Digital/shared-components-FE"/>
        <s v="bupaaunz/Data and Digital/sitecore-package-management-module"/>
        <s v="bupaaunz/Data and Digital/SiteSpect-Preview-Tool"/>
        <s v="bupaaunz/Data and Digital/SolrCloudMaintenance"/>
        <s v="bupaaunz/Data and Digital/Sts"/>
        <s v="bupaaunz/Data and Digital/Tealium"/>
        <s v="bupaaunz/Data and Digital/Thunder.FileStreamBlobPollPoc"/>
        <s v="bupaaunz/Data and Digital/Thunder.Utils"/>
        <s v="bupaaunz/Data and Digital/Thunder.Utils.EnvDash2"/>
        <s v="bupaaunz/Data and Digital/valhalla"/>
        <s v="bupaaunz/Data and Digital/web_accessibility_automation"/>
        <s v="bupaaunz/Data Program/ATP_Claims_Prototypes"/>
        <s v="bupaaunz/Data Program/banz-edp-ad01-df01"/>
        <s v="bupaaunz/Data Program/banz-edp-uplift-ad01-df02"/>
        <s v="bupaaunz/Data Program/bdp3-adf-bupaanz-df10"/>
        <s v="bupaaunz/Data Program/Data Ops Dashboards"/>
        <s v="bupaaunz/Data Program/Data Program"/>
        <s v="bupaaunz/Data Program/dataops-demo"/>
        <s v="bupaaunz/Data Program/dp-adf-bupaanz-edp-mel-ad01-df10"/>
        <s v="bupaaunz/Data Program/dp-adf-bupaanz-edp-mel-ad01-df20"/>
        <s v="bupaaunz/Data Program/dp-adf-bupaanz-edp-mel-ad01-df30"/>
        <s v="bupaaunz/Data Program/dp-adf-bvac-old"/>
        <s v="bupaaunz/Data Program/dp-adf-data-patterns"/>
        <s v="bupaaunz/Data Program/dp-adf-pipeline-generator"/>
        <s v="bupaaunz/Data Program/dp-ado-common-workflow"/>
        <s v="bupaaunz/Data Program/dp-app-car"/>
        <s v="bupaaunz/Data Program/dp-app-cdc-preprocess"/>
        <s v="bupaaunz/Data Program/dp-app-eventhub-json-extract"/>
        <s v="bupaaunz/Data Program/dp-bdp3-databricks-retention"/>
        <s v="bupaaunz/Data Program/dp-bdp4-ai-genie"/>
        <s v="bupaaunz/Data Program/dp-bdp4-deployment-scripts"/>
        <s v="bupaaunz/Data Program/dp-bupaanz-talend-ad01-sqlsvr"/>
        <s v="bupaaunz/Data Program/dp-bupa-edp-mel-ad01-sqlsvr01"/>
        <s v="bupaaunz/Data Program/dp-car-feature-test"/>
        <s v="bupaaunz/Data Program/dp-cep-common-scripts"/>
        <s v="bupaaunz/Data Program/dp-cme"/>
        <s v="bupaaunz/Data Program/dp-common-setup"/>
        <s v="bupaaunz/Data Program/dp-control-framework"/>
        <s v="bupaaunz/Data Program/dp-control-framework-flow"/>
        <s v="bupaaunz/Data Program/dp-custmatchengine"/>
        <s v="bupaaunz/Data Program/dp-dab-bestpractice"/>
        <s v="bupaaunz/Data Program/dp-dab-gen2-spike"/>
        <s v="bupaaunz/Data Program/dp-dab-opr-nps"/>
        <s v="bupaaunz/Data Program/dp-dab-sprinklr"/>
        <s v="bupaaunz/Data Program/dp-databricks-cdc-preprocess"/>
        <s v="bupaaunz/Data Program/dp-databricks-datagovernance-tool"/>
        <s v="bupaaunz/Data Program/dp-databricks-data-patterns"/>
        <s v="bupaaunz/Data Program/dp-databricks-decrypt-udf"/>
        <s v="bupaaunz/Data Program/dp-databricks-logging-py"/>
        <s v="bupaaunz/Data Program/dp-databricks-ops"/>
        <s v="bupaaunz/Data Program/dp-databricks-ops-uplift.daniel.hall"/>
        <s v="bupaaunz/Data Program/dp-databricks-sat"/>
        <s v="bupaaunz/Data Program/dp-databricks-test-py"/>
        <s v="bupaaunz/Data Program/dp-data-classification-pivot"/>
        <s v="bupaaunz/Data Program/dp-data-clone-bdp4"/>
        <s v="bupaaunz/Data Program/dp-data-clone-bdp4-to-bdp3"/>
        <s v="bupaaunz/Data Program/dp-data-clone-utility"/>
        <s v="bupaaunz/Data Program/dp-data-retention-src"/>
        <s v="bupaaunz/Data Program/dp-datarsc-hugo-perseus"/>
        <s v="bupaaunz/Data Program/dp-datasrc-acs"/>
        <s v="bupaaunz/Data Program/dp-datasrc-adobeanalytics-v2"/>
        <s v="bupaaunz/Data Program/dp-datasrc-agenttargetsalesvariable"/>
        <s v="bupaaunz/Data Program/dp-datasrc-amazon"/>
        <s v="bupaaunz/Data Program/dp-datasrc-aop-gi"/>
        <s v="bupaaunz/Data Program/dp-datasrc-apollo-v2"/>
        <s v="bupaaunz/Data Program/dp-datasrc-ataccama"/>
        <s v="bupaaunz/Data Program/dp-datasrc-ataccama-mdm"/>
        <s v="bupaaunz/Data Program/dp-datasrc-ataccama-rdm"/>
        <s v="bupaaunz/Data Program/dp-datasrc-attunityjsons"/>
        <s v="bupaaunz/Data Program/dp-datasrc-avature"/>
        <s v="bupaaunz/Data Program/dp-datasrc-bca"/>
        <s v="bupaaunz/Data Program/dp-datasrc-bestmed"/>
        <s v="bupaaunz/Data Program/dp-datasrc-bestpractice"/>
        <s v="bupaaunz/Data Program/dp-datasrc-bif-v2"/>
        <s v="bupaaunz/Data Program/dp-datasrc-boss"/>
        <s v="bupaaunz/Data Program/dp-datasrc-bosspkg-uplift"/>
        <s v="bupaaunz/Data Program/dp-datasrc-boss-uplift"/>
        <s v="bupaaunz/Data Program/dp-datasrc-bvac"/>
        <s v="bupaaunz/Data Program/dp-datasrc-bvacauhistory"/>
        <s v="bupaaunz/Data Program/dp-datasrc-bvac-fmclarity"/>
        <s v="bupaaunz/Data Program/dp-datasrc-bvac-iauditor"/>
        <s v="bupaaunz/Data Program/dp-datasrc-bvacreference"/>
        <s v="bupaaunz/Data Program/dp-datasrc-bvac-ukgdimensions"/>
        <s v="bupaaunz/Data Program/dp-datasrc-campaignandpartnership"/>
        <s v="bupaaunz/Data Program/dp-datasrc-car-tdl"/>
        <s v="bupaaunz/Data Program/dp-datasrc-cbo-targets"/>
        <s v="bupaaunz/Data Program/dp-datasrc-ccm-cfd"/>
        <s v="bupaaunz/Data Program/dp-datasrc-ccso"/>
        <s v="bupaaunz/Data Program/dp-datasrc-chris21"/>
        <s v="bupaaunz/Data Program/dp-datasrc-chris21-enterprise"/>
        <s v="bupaaunz/Data Program/dp-datasrc-cic"/>
        <s v="bupaaunz/Data Program/dp-datasrc-connexions"/>
        <s v="bupaaunz/Data Program/dp-datasrc-connexion-v2"/>
        <s v="bupaaunz/Data Program/dp-datasrc-coupa"/>
        <s v="bupaaunz/Data Program/dp-datasrc-coupabi"/>
        <s v="bupaaunz/Data Program/dp-datasrc-coupa-risk"/>
        <s v="bupaaunz/Data Program/dp-datasrc-d4w"/>
        <s v="bupaaunz/Data Program/dp-datasrc-dacadoo"/>
        <s v="bupaaunz/Data Program/dp-datasrc-datahub"/>
        <s v="bupaaunz/Data Program/dp-datasrc-data-in-oneclick"/>
        <s v="bupaaunz/Data Program/dp-datasrc-deliverypulse"/>
        <s v="bupaaunz/Data Program/dp-datasrc-deliverysystem"/>
        <s v="bupaaunz/Data Program/dp-datasrc-dental-accountingdm"/>
        <s v="bupaaunz/Data Program/dp-datasrc-dental-btrs"/>
        <s v="bupaaunz/Data Program/dp-datasrc-dental-chris21"/>
        <s v="bupaaunz/Data Program/dp-datasrc-dental-dentalhistory"/>
        <s v="bupaaunz/Data Program/dp-datasrc-dental-dimensions"/>
        <s v="bupaaunz/Data Program/dp-datasrc-dentaldraw"/>
        <s v="bupaaunz/Data Program/dp-datasrc-dental-iauditor"/>
        <s v="bupaaunz/Data Program/dp-datasrc-dentally-v2"/>
        <s v="bupaaunz/Data Program/dp-datasrc-dental-peoplesoft"/>
        <s v="bupaaunz/Data Program/dp-datasrc-dental-userfiles"/>
        <s v="bupaaunz/Data Program/dp-datasrc-eclipse-uplift"/>
        <s v="bupaaunz/Data Program/dp-datasrc-ecr"/>
        <s v="bupaaunz/Data Program/dp-datasrc-eonx"/>
        <s v="bupaaunz/Data Program/dp-datasrc-epicor"/>
        <s v="bupaaunz/Data Program/dp-datasrc-ewfm"/>
        <s v="bupaaunz/Data Program/dp-datasrc-exact"/>
        <s v="bupaaunz/Data Program/dp-datasrc-facilitypayroll"/>
        <s v="bupaaunz/Data Program/dp-datasrc-fhir"/>
        <s v="bupaaunz/Data Program/dp-datasrc-finance"/>
        <s v="bupaaunz/Data Program/dp-datasrc-full-setup-test"/>
        <s v="bupaaunz/Data Program/dp-datasrc-genesys"/>
        <s v="bupaaunz/Data Program/dp-datasrc-genesys-iwd"/>
        <s v="bupaaunz/Data Program/dp-datasrc-genesys-v2"/>
        <s v="bupaaunz/Data Program/dp-datasrc-gengssvoice-v2"/>
        <s v="bupaaunz/Data Program/dp-datasrc-genout-retention"/>
        <s v="bupaaunz/Data Program/dp-datasrc-halobestpractice"/>
        <s v="bupaaunz/Data Program/dp-datasrc-hamee"/>
        <s v="bupaaunz/Data Program/dp-datasrc-hcm-sas"/>
        <s v="bupaaunz/Data Program/dp-datasrc-hcm-sas-to-bdp4"/>
        <s v="bupaaunz/Data Program/dp-datasrc-hihs-ukgdimensions"/>
        <s v="bupaaunz/Data Program/dp-datasrc-hugo"/>
        <s v="bupaaunz/Data Program/dp-datasrc-hugo-uplift"/>
        <s v="bupaaunz/Data Program/dp-datasrc-jarvis-uplift"/>
        <s v="bupaaunz/Data Program/dp-datasrc-leecare"/>
        <s v="bupaaunz/Data Program/dp-datasrc-lrc"/>
        <s v="bupaaunz/Data Program/dp-datasrc-marketinsight-v2"/>
        <s v="bupaaunz/Data Program/dp-datasrc-mdmintechiq"/>
        <s v="bupaaunz/Data Program/dp-datasrc-medallia"/>
        <s v="bupaaunz/Data Program/dp-datasrc-medallia-v0"/>
        <s v="bupaaunz/Data Program/dp-datasrc-mlmodeloutput"/>
        <s v="bupaaunz/Data Program/dp-datasrc-netstock-v2"/>
        <s v="bupaaunz/Data Program/dp-datasrc-nice"/>
        <s v="bupaaunz/Data Program/dp-datasrc-npsreference"/>
        <s v="bupaaunz/Data Program/dp-datasrc-nps-sas-to-gold"/>
        <s v="bupaaunz/Data Program/dp-datasrc-nps-sas-to-silver"/>
        <s v="bupaaunz/Data Program/dp-datasrc-npstarget-v2"/>
        <s v="bupaaunz/Data Program/dp-datasrc-oasis"/>
        <s v="bupaaunz/Data Program/dp-datasrc-obr"/>
        <s v="bupaaunz/Data Program/dp-datasrc-onebupareferral"/>
        <s v="bupaaunz/Data Program/dp-datasrc-open-gi"/>
        <s v="bupaaunz/Data Program/dp-datasrc-ops-vacuum-jobs"/>
        <s v="bupaaunz/Data Program/dp-datasrc-optikam-v2"/>
        <s v="bupaaunz/Data Program/dp-datasrc-optomate-v2"/>
        <s v="bupaaunz/Data Program/dp-datasrc-patterns-test"/>
        <s v="bupaaunz/Data Program/dp-datasrc-pega"/>
        <s v="bupaaunz/Data Program/dp-datasrc-peoplesoft"/>
        <s v="bupaaunz/Data Program/dp-datasrc-petsure"/>
        <s v="bupaaunz/Data Program/dp-datasrc-pim"/>
        <s v="bupaaunz/Data Program/dp-datasrc-pipeline-test-1"/>
        <s v="bupaaunz/Data Program/dp-datasrc-planview"/>
        <s v="bupaaunz/Data Program/dp-datasrc-pmp-v2"/>
        <s v="bupaaunz/Data Program/dp-datasrc-protecht"/>
        <s v="bupaaunz/Data Program/dp-datasrc-rdm-v2"/>
        <s v="bupaaunz/Data Program/dp-datasrc-residentselect"/>
        <s v="bupaaunz/Data Program/dp-datasrc-riskman"/>
        <s v="bupaaunz/Data Program/dp-datasrc-rtm"/>
        <s v="bupaaunz/Data Program/dp-datasrc-sai360"/>
        <s v="bupaaunz/Data Program/dp-datasrc-sales-and-retention-v2"/>
        <s v="bupaaunz/Data Program/dp-datasrc-salesforce"/>
        <s v="bupaaunz/Data Program/dp-datasrc-sas"/>
        <s v="bupaaunz/Data Program/dp-datasrc-sashidatafix"/>
        <s v="bupaaunz/Data Program/dp-datasrc-sasmigration"/>
        <s v="bupaaunz/Data Program/dp-datasrc-sprinklr"/>
        <s v="bupaaunz/Data Program/dp-datasrc-srfoottraffic-v2"/>
        <s v="bupaaunz/Data Program/dp-datasrc-srtargetforecast-v2"/>
        <s v="bupaaunz/Data Program/dp-datasrc-tealium-v2"/>
        <s v="bupaaunz/Data Program/dp-datasrc-test-ai"/>
        <s v="bupaaunz/Data Program/dp-datasrc-ukgdimensions"/>
        <s v="bupaaunz/Data Program/dp-datasrc-vision-v2"/>
        <s v="bupaaunz/Data Program/dp-datasrc-workday"/>
        <s v="bupaaunz/Data Program/dp-datasrc-workday-enterprise"/>
        <s v="bupaaunz/Data Program/dp-datasrc-zoho"/>
        <s v="bupaaunz/Data Program/dp-dbricks-apps-demo"/>
        <s v="bupaaunz/Data Program/dp-dbricks-dab-admin-dashboards"/>
        <s v="bupaaunz/Data Program/dp-dbricks-dab-dataclassification"/>
        <s v="bupaaunz/Data Program/dp-dbricks-dab-datapipeline"/>
        <s v="bupaaunz/Data Program/dp-dbricks-dab-deepclone"/>
        <s v="bupaaunz/Data Program/dp-dbricks-dab-framework"/>
        <s v="bupaaunz/Data Program/dp-dbricks-dab-gen2-bestpracticehcc"/>
        <s v="bupaaunz/Data Program/dp-dbricks-dab-gen2-datapipeline"/>
        <s v="bupaaunz/Data Program/dp-dbricks-dab-gen2-framework"/>
        <s v="bupaaunz/Data Program/dp-dbricks-dab-gen2-ingestion"/>
        <s v="bupaaunz/Data Program/dp-dbricks-dab-retentionengine"/>
        <s v="bupaaunz/Data Program/dp-devops-user-demo"/>
        <s v="bupaaunz/Data Program/dp-dialler-archive-history"/>
        <s v="bupaaunz/Data Program/dp-disaster-recovery"/>
        <s v="bupaaunz/Data Program/dp-drtestrepo"/>
        <s v="bupaaunz/Data Program/dp-feature-cic-claims"/>
        <s v="bupaaunz/Data Program/dp-feature-common"/>
        <s v="bupaaunz/Data Program/dp-feature-eavt"/>
        <s v="bupaaunz/Data Program/dp-feature-featurestore"/>
        <s v="bupaaunz/Data Program/dp-feature-go-to-hospital"/>
        <s v="bupaaunz/Data Program/dp-functionapps-comms-api"/>
        <s v="bupaaunz/Data Program/dp-gold"/>
        <s v="bupaaunz/Data Program/dp-gold-core"/>
        <s v="bupaaunz/Data Program/dp-gold-flow"/>
        <s v="bupaaunz/Data Program/dp-gold-reference"/>
        <s v="bupaaunz/Data Program/dp-hi-remediation"/>
        <s v="bupaaunz/Data Program/dp-ih-common-model"/>
        <s v="bupaaunz/Data Program/dp-immuta"/>
        <s v="bupaaunz/Data Program/dp-mdm-outbound"/>
        <s v="bupaaunz/Data Program/dp-medallia-outbound-adhoc"/>
        <s v="bupaaunz/Data Program/dp-ml-cicd-demo"/>
        <s v="bupaaunz/Data Program/dp-ml-framework"/>
        <s v="bupaaunz/Data Program/dp-ml-hi-feature-store"/>
        <s v="bupaaunz/Data Program/dp-ml-hi-optical-xsell"/>
        <s v="bupaaunz/Data Program/dp-ml-hs-feature-store"/>
        <s v="bupaaunz/Data Program/dp-mlmodel-health-outbound"/>
        <s v="bupaaunz/Data Program/dp-operations"/>
        <s v="bupaaunz/Data Program/dp-outbound-dental"/>
        <s v="bupaaunz/Data Program/dp-outbound-hcm-grouper"/>
        <s v="bupaaunz/Data Program/dp-outbound-pega"/>
        <s v="bupaaunz/Data Program/dp-pbi-hi_salesretention"/>
        <s v="bupaaunz/Data Program/dp-pbi-run"/>
        <s v="bupaaunz/Data Program/dp-pbi-status"/>
        <s v="bupaaunz/Data Program/dp-remdatalabs-outbound"/>
        <s v="bupaaunz/Data Program/dp-secret-gen"/>
        <s v="bupaaunz/Data Program/dp-sherlock-data-test"/>
        <s v="bupaaunz/Data Program/dp-sherlock-utils-ctlfwk-v2"/>
        <s v="bupaaunz/Data Program/dp-silver"/>
        <s v="bupaaunz/Data Program/dp-silver-bvac"/>
        <s v="bupaaunz/Data Program/dp-srcapp-datastream"/>
        <s v="bupaaunz/Data Program/dp-srcapp-orchestration-hub"/>
        <s v="bupaaunz/Data Program/dp-synapse-data-patterns"/>
        <s v="bupaaunz/Data Program/dp-tdd-test"/>
        <s v="bupaaunz/Data Program/dp-test-reporting-dashboard"/>
        <s v="bupaaunz/Data Program/Ignite"/>
        <s v="bupaaunz/Data Services/ApolloDataMigration_BKP"/>
        <s v="bupaaunz/Data Services/Data Services"/>
        <s v="bupaaunz/Data Services/dev-ci-cd-demo-adf"/>
        <s v="bupaaunz/Data Services/NBA_UC2_HistoricalApolloDataLoad"/>
        <s v="bupaaunz/Delivery Hub/Delivery Hub"/>
        <s v="bupaaunz/Deloitte terraform Modules/azure-policy"/>
        <s v="bupaaunz/Deloitte terraform Modules/Deloitte terraform Modules"/>
        <s v="bupaaunz/Deloitte terraform Modules/pattern-cgo-002-azure-public-blob-storage-deloitte"/>
        <s v="bupaaunz/Deloitte terraform Modules/terraform-azurerm-apimapi"/>
        <s v="bupaaunz/Deloitte terraform Modules/terraform-azurerm-appgateway"/>
        <s v="bupaaunz/Deloitte terraform Modules/terraform-azurerm-containerregistry"/>
        <s v="bupaaunz/Deloitte terraform Modules/terraform-azurerm-databricks"/>
        <s v="bupaaunz/Deloitte terraform Modules/terraform-azurerm-keyvault"/>
        <s v="bupaaunz/Deloitte terraform Modules/terraform-azurerm-sqldb"/>
        <s v="bupaaunz/Deloitte terraform Modules/terraform-azurerm-sqlvm"/>
        <s v="bupaaunz/Deloitte terraform Modules/terraform-azurerm-storage"/>
        <s v="bupaaunz/Deloitte terraform Modules/terraform-azurerm-vm-linux"/>
        <s v="bupaaunz/Deloitte terraform Modules/terraform-azurerm-vm-windows"/>
        <s v="bupaaunz/Deloitte terraform Modules/terraform-kubernetes-managedcluster"/>
        <s v="bupaaunz/Deloitte terraform Modules/terraform-storage-account"/>
        <s v="bupaaunz/Dental Integrations/ADF_BupaAU_UAT"/>
        <s v="bupaaunz/Dental Integrations/ADF_BupaDentalAU_UAT"/>
        <s v="bupaaunz/Dental Integrations/Azure Functions"/>
        <s v="bupaaunz/Dental Integrations/BizTalk 2020 Integrations"/>
        <s v="bupaaunz/Dental Integrations/Bupa.Integration.PeopleSoft"/>
        <s v="bupaaunz/Dental Integrations/DDW Databases"/>
        <s v="bupaaunz/Dental Integrations/Dental Integrations"/>
        <s v="bupaaunz/Dental Integrations/Integration Fabric"/>
        <s v="bupaaunz/DentalCorpPOC/DentalCorp"/>
        <s v="bupaaunz/DentalCorpPOC/JOWASP-WebGoat-DotNET-DonotUse"/>
        <s v="bupaaunz/DentalCorpPOC/nodeJsAppPOC"/>
        <s v="bupaaunz/DentalCorpPOC/ReactUnitTesingDocker"/>
        <s v="bupaaunz/DentalCorpPOC/SampleDotnetApp"/>
        <s v="bupaaunz/DentalCorpPOC/SampleDotNetApp2"/>
        <s v="bupaaunz/DentalCorpPOC/sonar-config"/>
        <s v="bupaaunz/DentalCorpPOC/Vulnerable-WebGoat-DoNoUse"/>
        <s v="bupaaunz/DEV ENV - Technical Design Team/ADF"/>
        <s v="bupaaunz/DEV ENV - Technical Design Team/Blob"/>
        <s v="bupaaunz/DEV ENV - Technical Design Team/Blob-Private"/>
        <s v="bupaaunz/DEV ENV - Technical Design Team/cgo-003-azure-private-storage-with-blob.TM"/>
        <s v="bupaaunz/DEV ENV - Technical Design Team/Demm-GD-Windows"/>
        <s v="bupaaunz/DEV ENV - Technical Design Team/demo-single-windows-vm"/>
        <s v="bupaaunz/DEV ENV - Technical Design Team/FileShare"/>
        <s v="bupaaunz/DEV ENV - Technical Design Team/Keyvault"/>
        <s v="bupaaunz/DEV ENV - Technical Design Team/kvdemo-30aug"/>
        <s v="bupaaunz/DEV ENV - Technical Design Team/Loadbalancer"/>
        <s v="bupaaunz/DEV ENV - Technical Design Team/module"/>
        <s v="bupaaunz/DEV ENV - Technical Design Team/pattern-isw-006-single-azure-windows-vm.glen.wheeler"/>
        <s v="bupaaunz/DEV ENV - Technical Design Team/russel-account"/>
        <s v="bupaaunz/DEV ENV - Technical Design Team/Russel-test"/>
        <s v="bupaaunz/DEV ENV - Technical Design Team/StorageAccount"/>
        <s v="bupaaunz/DEV ENV - Technical Design Team/terraform-azurerm-vm-windows-domain"/>
        <s v="bupaaunz/DEV ENV - Technical Design Team/test"/>
        <s v="bupaaunz/DevOps Sandbox/DevOps Sandbox"/>
        <s v="bupaaunz/DevOps Sandbox/test-istio"/>
        <s v="bupaaunz/DevOps/ACR-Repo"/>
        <s v="bupaaunz/DevOps/Affiliates-Network-Provisioning"/>
        <s v="bupaaunz/DevOps/AndyTestRepo"/>
        <s v="bupaaunz/DevOps/APIMPolicies"/>
        <s v="bupaaunz/DevOps/Apollo"/>
        <s v="bupaaunz/DevOps/AppD-DBAgent-AKS"/>
        <s v="bupaaunz/DevOps/ARM-InfrastructureAsCode"/>
        <s v="bupaaunz/DevOps/Bupa.Sitecore"/>
        <s v="bupaaunz/DevOps/BupaAdhocScripts"/>
        <s v="bupaaunz/DevOps/BupaPSGallery"/>
        <s v="bupaaunz/DevOps/BupaVSTSTasks"/>
        <s v="bupaaunz/DevOps/CTProvisioning"/>
        <s v="bupaaunz/DevOps/DevOpsAutomation"/>
        <s v="bupaaunz/DevOps/DIG"/>
        <s v="bupaaunz/DevOps/DigitalCards"/>
        <s v="bupaaunz/DevOps/DigitalProductCatalog"/>
        <s v="bupaaunz/DevOps/DIGTEST"/>
        <s v="bupaaunz/DevOps/EnEandPIM"/>
        <s v="bupaaunz/DevOps/Epicor"/>
        <s v="bupaaunz/DevOps/Infra-Deploy"/>
        <s v="bupaaunz/DevOps/MattDevOpsUtils"/>
        <s v="bupaaunz/DevOps/mobileNotifications"/>
        <s v="bupaaunz/DevOps/opa-image"/>
        <s v="bupaaunz/DevOps/Optical_Order_Tracking"/>
        <s v="bupaaunz/DevOps/Optical-Tracking-Test"/>
        <s v="bupaaunz/DevOps/PartnerProducts-API-Provisioning"/>
        <s v="bupaaunz/DevOps/PlaywrightTests"/>
        <s v="bupaaunz/DevOps/Sales-API-Provisioning"/>
        <s v="bupaaunz/DevOps/SC-Vanilla-DB"/>
        <s v="bupaaunz/DevOps/Sitecore_8.2_update_1"/>
        <s v="bupaaunz/DevOps/Sitecore10.0.0"/>
        <s v="bupaaunz/DevOps/Sitecore-10.1.1"/>
        <s v="bupaaunz/DevOps/Sitecore10.3"/>
        <s v="bupaaunz/DevOps/SolrBuilder"/>
        <s v="bupaaunz/DevOps/SolrCloudMaintenance"/>
        <s v="bupaaunz/DevOps/Sonarqube-Docker-AKS"/>
        <s v="bupaaunz/DevOps/sonar-scan-docker"/>
        <s v="bupaaunz/DevOps/sonatype-nexus"/>
        <s v="bupaaunz/DevOps/StripPaymentGatewayInfra"/>
        <s v="bupaaunz/DevOps/Terraform-IaC"/>
        <s v="bupaaunz/DevOps/terraform-projects"/>
        <s v="bupaaunz/DevOps/tfc-demo"/>
        <s v="bupaaunz/DevOps/VishalTestRepo"/>
        <s v="bupaaunz/Digital Analytics and Reporting/dar-databricks"/>
        <s v="bupaaunz/Digital Analytics and Reporting/dar-monoRepo"/>
        <s v="bupaaunz/Digital Analytics and Reporting/dar-pbiTenantAdmin"/>
        <s v="bupaaunz/ECLIPSE Web Services Upgrade/EclipseAutomation"/>
        <s v="bupaaunz/Enterprise API/andy"/>
        <s v="bupaaunz/Enterprise API/api-swaggers"/>
        <s v="bupaaunz/Enterprise API/Bupa.Enterprise.Api.Framework.Std"/>
        <s v="bupaaunz/Enterprise API/Bupa.Enterprise.Api.Iac"/>
        <s v="bupaaunz/Enterprise API/comms-delivery-domain"/>
        <s v="bupaaunz/Enterprise API/Communications"/>
        <s v="bupaaunz/Enterprise API/ekyc-apollo-api"/>
        <s v="bupaaunz/Enterprise API/Enterprise API"/>
        <s v="bupaaunz/Enterprise API/enterprise-api-common"/>
        <s v="bupaaunz/Enterprise API/enterprise-api-iac"/>
        <s v="bupaaunz/Enterprise API/enterprise-api-utility"/>
        <s v="bupaaunz/Enterprise API/enterprise-comms-domain"/>
        <s v="bupaaunz/Enterprise API/events-api"/>
        <s v="bupaaunz/Enterprise API/messaging-api"/>
        <s v="bupaaunz/Enterprise Reporting/Enterprise Reporting"/>
        <s v="bupaaunz/Enterprise/Enterprise"/>
        <s v="bupaaunz/EnterpriseApplicationTesting/AuthenticationLibrary"/>
        <s v="bupaaunz/EnterpriseApplicationTesting/BMT-FLO-Application-Healthcheck-Solution"/>
        <s v="bupaaunz/EnterpriseApplicationTesting/BVACPlaywrightFramework"/>
        <s v="bupaaunz/EnterpriseApplicationTesting/CoachApplicationHealthcheckAutomation"/>
        <s v="bupaaunz/EnterpriseApplicationTesting/Coach-Application-Healthcheck-Selenium"/>
        <s v="bupaaunz/EnterpriseApplicationTesting/ComplexClaimCalculator"/>
        <s v="bupaaunz/EnterpriseApplicationTesting/ContractTestingFramework"/>
        <s v="bupaaunz/EnterpriseApplicationTesting/ContractTestingNew"/>
        <s v="bupaaunz/EnterpriseApplicationTesting/CVDP_Tax_Automation"/>
        <s v="bupaaunz/EnterpriseApplicationTesting/DataComparisonTool"/>
        <s v="bupaaunz/EnterpriseApplicationTesting/Dimensions_Automation"/>
        <s v="bupaaunz/EnterpriseApplicationTesting/ECDAPIAutomation"/>
        <s v="bupaaunz/EnterpriseApplicationTesting/FileIndexer"/>
        <s v="bupaaunz/EnterpriseApplicationTesting/IDPAutomation"/>
        <s v="bupaaunz/EnterpriseApplicationTesting/Inquest"/>
        <s v="bupaaunz/EnterpriseApplicationTesting/Kronous"/>
        <s v="bupaaunz/EnterpriseApplicationTesting/PACEPortalCypressPOC"/>
        <s v="bupaaunz/EnterpriseApplicationTesting/PaymentGatewayAPIAutomation"/>
        <s v="bupaaunz/EnterpriseApplicationTesting/PaymentMethodIDGenerator"/>
        <s v="bupaaunz/EnterpriseApplicationTesting/PGRDataCreation"/>
        <s v="bupaaunz/EnterpriseApplicationTesting/RateReview_TestAutomation"/>
        <s v="bupaaunz/EnterpriseApplicationTesting/SeleniumUtility"/>
        <s v="bupaaunz/EnterpriseApplicationTesting/TA_WorkingGroup"/>
        <s v="bupaaunz/EnterpriseApplicationTesting/Test.Ocean"/>
        <s v="bupaaunz/EnvironmentServices/ApolloDomainProvision"/>
        <s v="bupaaunz/EnvironmentServices/bupa-env-dashboard"/>
        <s v="bupaaunz/EnvironmentServices/DomainApiProvisioning"/>
        <s v="bupaaunz/EnvironmentServices/EnvironmentServices"/>
        <s v="bupaaunz/EnvironmentServices/HI.Tools.Enviroment.Sync"/>
        <s v="bupaaunz/EnvironmentServices/PaymentstripeAutomation"/>
        <s v="bupaaunz/EnvironmentServices/RajsWork"/>
        <s v="bupaaunz/Framework/Libraries"/>
        <s v="bupaaunz/GIA APAC/Analytics_Assurance"/>
        <s v="bupaaunz/GIA APAC/BVAC"/>
        <s v="bupaaunz/GIA APAC/Health Insurance"/>
        <s v="bupaaunz/GIA APAC/Health Services"/>
        <s v="bupaaunz/GIA APAC/Hong Kong"/>
        <s v="bupaaunz/Health and Wellbeing Product/Health and Wellbeing Product"/>
        <s v="bupaaunz/Health Care Management Claims/hcmc-databricks"/>
        <s v="bupaaunz/Health Care Management Claims/Health Care Management Claims"/>
        <s v="bupaaunz/Health Care Management SSAA/hcm-auzreml"/>
        <s v="bupaaunz/Health Care Management SSAA/hcm-databricks"/>
        <s v="bupaaunz/Health Care Management SSAA/Health Care Management SSAA"/>
        <s v="bupaaunz/Health Care Management SSAA/HWFL_model"/>
        <s v="bupaaunz/Health Service Analytics/Health Service Analytics"/>
        <s v="bupaaunz/Health Service Analytics/hsa-azureml"/>
        <s v="bupaaunz/Health Service Analytics/hsa-databricks"/>
        <s v="bupaaunz/Health Services (HS)/Health Services (HS)"/>
        <s v="bupaaunz/Health Services/Social OBR Experiment"/>
        <s v="bupaaunz/HealthTap/HealthTap"/>
        <s v="bupaaunz/HI Delivery/CCM"/>
        <s v="bupaaunz/HI Delivery/CCMDevOps"/>
        <s v="bupaaunz/HI Delivery/ECD-myBupa WebClaims"/>
        <s v="bupaaunz/HI Delivery/HI Marketing Delivery"/>
        <s v="bupaaunz/HI Delivery/HI-Delivery-ECD"/>
        <s v="bupaaunz/HI Delivery/HI-Marketing-Legacy"/>
        <s v="bupaaunz/HI Delivery/Marketing-BAU-Automation"/>
        <s v="bupaaunz/HI Delivery/Marketing-Test-Automation"/>
        <s v="bupaaunz/HI Delivery/Marketing-Visual-Test-Automation"/>
        <s v="bupaaunz/HI Delivery/PegaAPI"/>
        <s v="bupaaunz/HI-CBO/addressvalidationmdm"/>
        <s v="bupaaunz/HI-CBO/AddressValidationService"/>
        <s v="bupaaunz/HI-CBO/apimpolicyfordomain"/>
        <s v="bupaaunz/HI-CBO/api-testing-bdd"/>
        <s v="bupaaunz/HI-CBO/Apollo"/>
        <s v="bupaaunz/HI-CBO/Apollo CRM Environment Automation"/>
        <s v="bupaaunz/HI-CBO/Apollo.CRM"/>
        <s v="bupaaunz/HI-CBO/Apollo.CRM.BFF.Analysis"/>
        <s v="bupaaunz/HI-CBO/Apollo.CRM.CustomisationMaster"/>
        <s v="bupaaunz/HI-CBO/Apollo.CRM.DataRetention"/>
        <s v="bupaaunz/HI-CBO/Apollo.CRM.EmailWhitelisting"/>
        <s v="bupaaunz/HI-CBO/Apollo.PIM.SSIS"/>
        <s v="bupaaunz/HI-CBO/ApolloAutomation"/>
        <s v="bupaaunz/HI-CBO/Apollo-CRM-GitTrial"/>
        <s v="bupaaunz/HI-CBO/ApolloDataMigration"/>
        <s v="bupaaunz/HI-CBO/Apollo-Gold-Copy-Phase2"/>
        <s v="bupaaunz/HI-CBO/ApolloRegression"/>
        <s v="bupaaunz/HI-CBO/ApolloRegressionAPI"/>
        <s v="bupaaunz/HI-CBO/ApolloSmartTool"/>
        <s v="bupaaunz/HI-CBO/AslPipaDataverse-infra"/>
        <s v="bupaaunz/HI-CBO/automationsandip"/>
        <s v="bupaaunz/HI-CBO/Bala"/>
        <s v="bupaaunz/HI-CBO/BossWebServiceFacade"/>
        <s v="bupaaunz/HI-CBO/Bupa.Api.Apollo.BFF"/>
        <s v="bupaaunz/HI-CBO/Bupa.Api.Common"/>
        <s v="bupaaunz/HI-CBO/Bupa.Api.Common.AspNet"/>
        <s v="bupaaunz/HI-CBO/Bupa.Api.Domain.Claims"/>
        <s v="bupaaunz/HI-CBO/Bupa.Api.Domain.Communication"/>
        <s v="bupaaunz/HI-CBO/Bupa.Api.Domain.Customer"/>
        <s v="bupaaunz/HI-CBO/Bupa.Api.Domain.Interaction"/>
        <s v="bupaaunz/HI-CBO/Bupa.Api.Domain.LogicalModels"/>
        <s v="bupaaunz/HI-CBO/Bupa.Api.Domain.Membership"/>
        <s v="bupaaunz/HI-CBO/Bupa.Api.Domain.Payment"/>
        <s v="bupaaunz/HI-CBO/Bupa.Api.Domain.Reference"/>
        <s v="bupaaunz/HI-CBO/Bupa.Api.Domain.Sales"/>
        <s v="bupaaunz/HI-CBO/Bupa.Api.Domain.Streaming"/>
        <s v="bupaaunz/HI-CBO/Bupa.Api.Domain.Sync"/>
        <s v="bupaaunz/HI-CBO/Bupa.Api.Facade.Stripe"/>
        <s v="bupaaunz/HI-CBO/Bupa.API.Payment"/>
        <s v="bupaaunz/HI-CBO/Bupa.Api.WebHooks"/>
        <s v="bupaaunz/HI-CBO/Bupa.Apollo.CCaasServiceRequest.FunctionApp"/>
        <s v="bupaaunz/HI-CBO/Bupa.Apollo.OIDDelete.FunctionApp"/>
        <s v="bupaaunz/HI-CBO/Bupa.Apollo.Sync.FunctionApp"/>
        <s v="bupaaunz/HI-CBO/Bupa.BatchPayments.Processor.FunctionApp"/>
        <s v="bupaaunz/HI-CBO/Bupa.Common"/>
        <s v="bupaaunz/HI-CBO/Bupa.CPA.Claim.Database"/>
        <s v="bupaaunz/HI-CBO/Bupa.DataAccess"/>
        <s v="bupaaunz/HI-CBO/Bupa.Function.Common"/>
        <s v="bupaaunz/HI-CBO/Bupa.FunctionApp.BsbUploader"/>
        <s v="bupaaunz/HI-CBO/Bupa.FunctionApp.Payment"/>
        <s v="bupaaunz/HI-CBO/Bupa.HI.BatchPayments.BamboraProcessor.FunctionApp"/>
        <s v="bupaaunz/HI-CBO/Bupa.HI.BatchPayments.OutgoingFailedUpdate.FunctionApp"/>
        <s v="bupaaunz/HI-CBO/Bupa.HI.BatchPayments.StatusUpdate.FunctionApp"/>
        <s v="bupaaunz/HI-CBO/Bupa.HI.BatchRefunds.Processor.FunctionApp"/>
        <s v="bupaaunz/HI-CBO/Bupa.HI.BatchRefunds.StatusUpdate.FunctionApp"/>
        <s v="bupaaunz/HI-CBO/Bupa.HI.Checkout.Update.FunctionApp"/>
        <s v="bupaaunz/HI-CBO/Bupa.HI.Common.Package"/>
        <s v="bupaaunz/HI-CBO/Bupa.HI.CPS.API.BossIntegration"/>
        <s v="bupaaunz/HI-CBO/Bupa.HI.CPS.API.xAPI"/>
        <s v="bupaaunz/HI-CBO/Bupa.HI.CPS.FunctionApp.BossToPega.BlacklistSync"/>
        <s v="bupaaunz/HI-CBO/Bupa.HI.CPS.FunctionApp.BossToPega.MembersWatchSync"/>
        <s v="bupaaunz/HI-CBO/Bupa.HI.CPS.FunctionApp.ClaimProcessor"/>
        <s v="bupaaunz/HI-CBO/Bupa.HI.CPS.FunctionApp.CommProcessor"/>
        <s v="bupaaunz/HI-CBO/Bupa.HI.CPS.FunctionApp.PMPToPega.ProvidersSync"/>
        <s v="bupaaunz/HI-CBO/Bupa.HI.CPS.FunctionApp.PMPToPega.ProviderWatchSync"/>
        <s v="bupaaunz/HI-CBO/Bupa.HI.CPS.FunctionApp.TaskProcessor"/>
        <s v="bupaaunz/HI-CBO/Bupa.HI.PCS.Func.Async"/>
        <s v="bupaaunz/HI-CBO/Bupa.HI.Settlements.BalanceTransactionsQuery.FunctionApp"/>
        <s v="bupaaunz/HI-CBO/Bupa.HI.Settlements.BalanceTransactionsStore.FunctionApp"/>
        <s v="bupaaunz/HI-CBO/Bupa.HI.Settlements.PayoutUpdate.FunctionApp"/>
        <s v="bupaaunz/HI-CBO/Bupa.Integration.Boss"/>
        <s v="bupaaunz/HI-CBO/Bupa.Integration.Boss.NET8"/>
        <s v="bupaaunz/HI-CBO/Bupa.Integration.Hugo"/>
        <s v="bupaaunz/HI-CBO/Bupa.Library.Enterprise.Payments.Common"/>
        <s v="bupaaunz/HI-CBO/Bupa.Messaging.Models.Bsb"/>
        <s v="bupaaunz/HI-CBO/Bupa.Messaging.Models.Sync"/>
        <s v="bupaaunz/HI-CBO/Bupa.Messaging.ServiceBus"/>
        <s v="bupaaunz/HI-CBO/Bupa.Payment.External.Stripe.Api"/>
        <s v="bupaaunz/HI-CBO/Bupa.Payment.External.Stripe.Api.Webhooks"/>
        <s v="bupaaunz/HI-CBO/Bupa.Payment.External.Stripe.Functions"/>
        <s v="bupaaunz/HI-CBO/Bupa.Payment.External.Stripe.Models"/>
        <s v="bupaaunz/HI-CBO/Bupa.Payment.Stripe.Database"/>
        <s v="bupaaunz/HI-CBO/Bupa.Wcf.Common"/>
        <s v="bupaaunz/HI-CBO/CBO Wiki"/>
        <s v="bupaaunz/HI-CBO/ccass-apollo-infra"/>
        <s v="bupaaunz/HI-CBO/Complaints Reporting - Tactical"/>
        <s v="bupaaunz/HI-CBO/ConfigurationFilesGenerator"/>
        <s v="bupaaunz/HI-CBO/CoreReferenceService"/>
        <s v="bupaaunz/HI-CBO/CPS.APIM.Proxy.API"/>
        <s v="bupaaunz/HI-CBO/Cyclops"/>
        <s v="bupaaunz/HI-CBO/Database Maintenance - Purge Process"/>
        <s v="bupaaunz/HI-CBO/DocumentRenderingService"/>
        <s v="bupaaunz/HI-CBO/DocumentStreaming"/>
        <s v="bupaaunz/HI-CBO/EmailService"/>
        <s v="bupaaunz/HI-CBO/EnvironmentServicesAutomation"/>
        <s v="bupaaunz/HI-CBO/F5HealthControl"/>
        <s v="bupaaunz/HI-CBO/GenAITesting"/>
        <s v="bupaaunz/HI-CBO/HI.Apollo.CRM.Vevo.Batch"/>
        <s v="bupaaunz/HI-CBO/HI.Apollo.CRM.Vevo.Batch.Infra"/>
        <s v="bupaaunz/HI-CBO/HI.CBO.Tools"/>
        <s v="bupaaunz/HI-CBO/HI.CBO.Tools.AesKeyGenerator"/>
        <s v="bupaaunz/HI-CBO/HI.CBO.Tools.AmaOsvFee"/>
        <s v="bupaaunz/HI-CBO/HI.CBO.Tools.ApplicationDashboard"/>
        <s v="bupaaunz/HI-CBO/HI.CBO.Tools.F5HealthControl"/>
        <s v="bupaaunz/HI-CBO/HI.CBO.Tools.HugoSyncTool"/>
        <s v="bupaaunz/HI-CBO/HI.CBO.Tools.MonitoringTool"/>
        <s v="bupaaunz/HI-CBO/HI.CBO.Tools.WeeklyReportingTool"/>
        <s v="bupaaunz/HI-CBO/HI.CPS.FunctionApp.VisionProcessor"/>
        <s v="bupaaunz/HI-CBO/Hi.Environments.Ststuscheck.Tool"/>
        <s v="bupaaunz/HI-CBO/HI.FunctionApp.BatchJob.AdultDependentCessationJob"/>
        <s v="bupaaunz/HI-CBO/HI.Tools.AppDynamicsAlertsLister"/>
        <s v="bupaaunz/HI-CBO/HI.Tools.ConfluenceDataExtractorWinApp"/>
        <s v="bupaaunz/HI-CBO/HI.Tools.Enviroment.Sync"/>
        <s v="bupaaunz/HI-CBO/HIAslPipaDataverse-apollo-infra"/>
        <s v="bupaaunz/HI-CBO/Hugo.Batch"/>
        <s v="bupaaunz/HI-CBO/Hugo.CoreServices"/>
        <s v="bupaaunz/HI-CBO/Hugo.FacadeServices"/>
        <s v="bupaaunz/HI-CBO/Hugo.mod.infra"/>
        <s v="bupaaunz/HI-CBO/IVR"/>
        <s v="bupaaunz/HI-CBO/keyvalutsyncforpaymentsstripe"/>
        <s v="bupaaunz/HI-CBO/Libraries"/>
        <s v="bupaaunz/HI-CBO/LoggingService"/>
        <s v="bupaaunz/HI-CBO/MSCOE.EnvironmentManagement"/>
        <s v="bupaaunz/HI-CBO/payments.infra.prod"/>
        <s v="bupaaunz/HI-CBO/PaymentStripe.Infra"/>
        <s v="bupaaunz/HI-CBO/PaymentstripeAutomationSandip"/>
        <s v="bupaaunz/HI-CBO/PVTApolloAutomation"/>
        <s v="bupaaunz/HI-CBO/Repoint Apollo"/>
        <s v="bupaaunz/HI-CBO/sandiphttpfunctionapp"/>
        <s v="bupaaunz/HI-CBO/sandiprepofunctionapp"/>
        <s v="bupaaunz/HI-CBO/sentinel-lighthouse-api"/>
        <s v="bupaaunz/HI-CBO/settelmentdebug"/>
        <s v="bupaaunz/HI-CBO/Sprinklr Experience API"/>
        <s v="bupaaunz/HI-CBO/SynapselinkDataverse-infra"/>
        <s v="bupaaunz/HI-CBO/testproject"/>
        <s v="bupaaunz/HI-CBO/testproject2"/>
        <s v="bupaaunz/HI-CBO/Vision"/>
        <s v="bupaaunz/HI-CBO/Vision.ImageEditor"/>
        <s v="bupaaunz/HI-CBO/WDM"/>
        <s v="bupaaunz/HI-CBO/YAMLPipeline"/>
        <s v="bupaaunz/HI-CBO/YAMLReleases"/>
        <s v="bupaaunz/HI-CBO/YAMLReleases-Test"/>
        <s v="bupaaunz/HI-CBO-Apps/BosssyncEnvironmentAutomation"/>
        <s v="bupaaunz/HI-CBO-Apps/Bupa.HI.BossSync.Listener.FunctionApp"/>
        <s v="bupaaunz/HI-CBO-Apps/Bupa.HI.BossSync.Model.Package"/>
        <s v="bupaaunz/HI-CBO-Apps/Bupa.HI.BossSync.Processor.FunctionApp"/>
        <s v="bupaaunz/HI-CBO-Apps/Bupa.HI.BossSync.WaitTimer.FunctionApp"/>
        <s v="bupaaunz/HI-CBO-Apps/Bupa.HI.CBOApps.Api.Design"/>
        <s v="bupaaunz/HI-CBO-Apps/Bupa.HI.Cyclops.BFF.Api"/>
        <s v="bupaaunz/HI-CBO-Apps/Bupa.HI.Cyclops.ClientApp"/>
        <s v="bupaaunz/HI-CBO-Apps/Bupa.HI.HugoSyncAdmin.Tool"/>
        <s v="bupaaunz/HI-CBO-Apps/Bupa.HI.Proxy.Eclipseoutbound"/>
        <s v="bupaaunz/HI-CBO-Apps/Bupa.HI.Proxy.Wdm"/>
        <s v="bupaaunz/HI-CBO-Apps/HI.API.Apollo.BFF"/>
        <s v="bupaaunz/HI-CBO-Apps/HI.API.Apollo.Customer"/>
        <s v="bupaaunz/HI-CBO-Apps/HI.API.Apollo.Interaction"/>
        <s v="bupaaunz/HI-CBO-Apps/HI.API.Apollo.Membership"/>
        <s v="bupaaunz/HI-CBO-Apps/HI.API.Apollo.Payment"/>
        <s v="bupaaunz/HI-CBO-Apps/HI.API.Apollo.Sales"/>
        <s v="bupaaunz/HI-CBO-Apps/HI.API.ApolloDataStream"/>
        <s v="bupaaunz/HI-CBO-Apps/HI.API.ApolloSales"/>
        <s v="bupaaunz/HI-CBO-Apps/HI.API.Claim"/>
        <s v="bupaaunz/HI-CBO-Apps/HI.API.Customer"/>
        <s v="bupaaunz/HI-CBO-Apps/HI.API.HugoToApolloSync"/>
        <s v="bupaaunz/HI-CBO-Apps/HI.API.Interaction"/>
        <s v="bupaaunz/HI-CBO-Apps/HI.API.Membership"/>
        <s v="bupaaunz/HI-CBO-Apps/HI.API.Oshc"/>
        <s v="bupaaunz/HI-CBO-Apps/HI.API.Payment"/>
        <s v="bupaaunz/HI-CBO-Apps/HI.API.Reference"/>
        <s v="bupaaunz/HI-CBO-Apps/HI.API.Sales"/>
        <s v="bupaaunz/HI-CBO-Apps/HI.CBO.Tools.AESKeyGenerator"/>
        <s v="bupaaunz/HI-CBO-Apps/HI.FunctionApp.Batch.AdultDependentCessationJob"/>
        <s v="bupaaunz/HI-CBO-Apps/HI.FunctionApp.Batch.AgeBasedLetterGenerationJob"/>
        <s v="bupaaunz/HI-CBO-Apps/HI.FunctionApp.Batch.BatchProspectJob"/>
        <s v="bupaaunz/HI-CBO-Apps/HI.FunctionApp.Batch.ChangeOfCover"/>
        <s v="bupaaunz/HI-CBO-Apps/HI.FunctionApp.Batch.CorporateTransactionReportJob"/>
        <s v="bupaaunz/HI-CBO-Apps/HI.FunctionApp.Batch.CustomerValueIdentifier"/>
        <s v="bupaaunz/HI-CBO-Apps/HI.FunctionApp.Batch.DigitalApiDrugSearchJob"/>
        <s v="bupaaunz/HI-CBO-Apps/HI.FunctionApp.Batch.DigitalCommEmailReconJob"/>
        <s v="bupaaunz/HI-CBO-Apps/HI.FunctionApp.Batch.DigitalCommSmsReconJob"/>
        <s v="bupaaunz/HI-CBO-Apps/HI.FunctionApp.Batch.ExtSuspCessJob"/>
        <s v="bupaaunz/HI-CBO-Apps/HI.FunctionApp.Batch.IncomingEmailJob"/>
        <s v="bupaaunz/HI-CBO-Apps/HI.FunctionApp.Batch.InterestedPartyCessJob"/>
        <s v="bupaaunz/HI-CBO-Apps/HI.FunctionApp.Batch.LMembershipCriteriaJob"/>
        <s v="bupaaunz/HI-CBO-Apps/HI.FunctionApp.Batch.LMembershipUnPaidJob"/>
        <s v="bupaaunz/HI-CBO-Apps/HI.FunctionApp.Batch.MedicalClaimReconJob"/>
        <s v="bupaaunz/HI-CBO-Apps/HI.FunctionApp.Batch.MobileApiPostalCodeUploaderJob"/>
        <s v="bupaaunz/HI-CBO-Apps/HI.FunctionApp.Batch.NonAdultDepCessJob"/>
        <s v="bupaaunz/HI-CBO-Apps/HI.FunctionApp.Batch.NonAdultDepCessRangeBasedJob"/>
        <s v="bupaaunz/HI-CBO-Apps/HI.FunctionApp.Batch.OshcBulkEnrolJob"/>
        <s v="bupaaunz/HI-CBO-Apps/HI.FunctionApp.Batch.OutgoingEmailJob"/>
        <s v="bupaaunz/HI-CBO-Apps/HI.FunctionApp.Batch.PaymentFileTransferJob"/>
        <s v="bupaaunz/HI-CBO-Apps/HI.FunctionApp.Batch.PaypalBatchProcessorJob"/>
        <s v="bupaaunz/HI-CBO-Apps/HI.FunctionApp.Batch.ProviderHospitalExtJob"/>
        <s v="bupaaunz/HI-CBO-Apps/HI.FunctionApp.Batch.ProviderMedicalExtJob"/>
        <s v="bupaaunz/HI-CBO-Apps/HI.FunctionApp.Batch.RebateRegistrationWdmUploadJob"/>
        <s v="bupaaunz/HI-CBO-Apps/HI.FunctionApp.Batch.SalesCommsExtJob"/>
        <s v="bupaaunz/HI-CBO-Apps/HI.FunctionApp.Batch.TaxBouncedEmailReconJob"/>
        <s v="bupaaunz/HI-CBO-Apps/HI.FunctionApp.Batch.TaxDistExtJob"/>
        <s v="bupaaunz/HI-CBO-Apps/HI.FunctionApp.Batch.TaxGenCJob"/>
        <s v="bupaaunz/HI-CBO-Apps/HI.FunctionApp.Batch.TaxGenDJob"/>
        <s v="bupaaunz/HI-CBO-Apps/HI.FunctionApp.Batch.TaxGenerationJob"/>
        <s v="bupaaunz/HI-CBO-Apps/HI.FunctionApp.Batch.TaxGenPstJob"/>
        <s v="bupaaunz/HI-CBO-Apps/HI.FunctionApp.Batch.TaxLinkCJob"/>
        <s v="bupaaunz/HI-CBO-Apps/HI.FunctionApp.Batch.TaxpdfReconJob"/>
        <s v="bupaaunz/HI-CBO-Apps/HI.FunctionApp.Batch.TaxPostMailReconJob"/>
        <s v="bupaaunz/HI-CBO-Apps/HI.FunctionApp.Batch.TaxTriggerJob"/>
        <s v="bupaaunz/HI-CBO-Apps/HI.FunctionApp.Batch.TaxVerifyJob"/>
        <s v="bupaaunz/HI-CBO-Apps/HI.FunctionApp.BsbUploader"/>
        <s v="bupaaunz/HI-CBO-Apps/HI.FunctionApp.HugoToApolloSync"/>
        <s v="bupaaunz/HI-CBO-Apps/HI.FunctionApp.HugoToBoss.SyncListener"/>
        <s v="bupaaunz/HI-CBO-Apps/HI.FunctionApp.HugoToBoss.SyncProcessor"/>
        <s v="bupaaunz/HI-CBO-Apps/HI.FunctionApp.HugoToBoss.SyncWaitTimer"/>
        <s v="bupaaunz/HI-CBO-Apps/HI.FunctionApp.OIDDelete"/>
        <s v="bupaaunz/HI-CBO-Apps/HI.FunctionApp.RefreshReferenceDataCache"/>
        <s v="bupaaunz/HI-CBO-Apps/HI.Library.Api.Common"/>
        <s v="bupaaunz/HI-CBO-Apps/HI.Library.Authentication"/>
        <s v="bupaaunz/HI-CBO-Apps/HI.Library.Authorization"/>
        <s v="bupaaunz/HI-CBO-Apps/HI.Library.BossIntegration"/>
        <s v="bupaaunz/HI-CBO-Apps/HI.Library.BossSync.DataAccess"/>
        <s v="bupaaunz/HI-CBO-Apps/HI.Library.Cache"/>
        <s v="bupaaunz/HI-CBO-Apps/HI.Library.Common"/>
        <s v="bupaaunz/HI-CBO-Apps/HI.Library.DataAccess"/>
        <s v="bupaaunz/HI-CBO-Apps/HI.Library.ExceptionHandling"/>
        <s v="bupaaunz/HI-CBO-Apps/HI.Library.Logging"/>
        <s v="bupaaunz/HI-CBO-Apps/HI.Library.Security"/>
        <s v="bupaaunz/HI-CBO-Apps/HI.Tools.ADOLibraryManager"/>
        <s v="bupaaunz/HI-CBO-Apps/HI.Tools.ApiCodeAnalyser"/>
        <s v="bupaaunz/HI-CBO-Apps/HI.Tools.ApiIntegrationTestRunner"/>
        <s v="bupaaunz/HI-CBO-Apps/HI.Tools.ApplicationDailyTracker"/>
        <s v="bupaaunz/HI-CBO-Apps/HI.Tools.AzureRepoContractsExtractor"/>
        <s v="bupaaunz/HI-CBO-Apps/HI.Tools.Confluence.APISpecUpdater"/>
        <s v="bupaaunz/HI-CBO-Apps/HI.Tools.ConfluenceAPIContractsReader.FunctionApp"/>
        <s v="bupaaunz/HI-CBO-Apps/HI.Tools.ConfluenceDataExtractor"/>
        <s v="bupaaunz/HI-CBO-Apps/HI.Tools.ConfluenceDataExtractorWinApp"/>
        <s v="bupaaunz/HI-CBO-Apps/HI.Tools.EmailTemplateSharepointUploader"/>
        <s v="bupaaunz/HI-CBO-Apps/HI.Tools.HugoAndAPIContractsToConfluenceMapper"/>
        <s v="bupaaunz/HI-CBO-Apps/HI.Tools.HugoMod.Reports"/>
        <s v="bupaaunz/HI-CBO-Apps/Hugo.mod.infra"/>
        <s v="bupaaunz/HI-CBO-Apps/temp-repo-to-test-ai-pr-review"/>
        <s v="bupaaunz/Hugo/Bupa.Corporate"/>
        <s v="bupaaunz/Hugo/EnvAutomation"/>
        <s v="bupaaunz/Hugo/Environments"/>
        <s v="bupaaunz/Hugo/Hugo.Database"/>
        <s v="bupaaunz/Innovation and Ventures/ai-apps-allan-knowit"/>
        <s v="bupaaunz/Innovation and Ventures/ai-apps-allan-phis"/>
        <s v="bupaaunz/Innovation and Ventures/ai-functions-allan-knowit"/>
        <s v="bupaaunz/Innovation and Ventures/ai-functions-allan-phis"/>
        <s v="bupaaunz/Innovation and Ventures/CBO AI Agent"/>
        <s v="bupaaunz/Innovation and Ventures/dig-incubation-ai-apps"/>
        <s v="bupaaunz/Innovation and Ventures/dig-incubation-ai-functions"/>
        <s v="bupaaunz/Innovation and Ventures/dig-incubation-ai-infra"/>
        <s v="bupaaunz/Innovation and Ventures/dig-incubation-ana"/>
        <s v="bupaaunz/Innovation and Ventures/dig-incubation-bhs"/>
        <s v="bupaaunz/Innovation and Ventures/dig-incubation-bmc"/>
        <s v="bupaaunz/Innovation and Ventures/dig-incubation-clin-eval"/>
        <s v="bupaaunz/Innovation and Ventures/dig-incubation-core"/>
        <s v="bupaaunz/Innovation and Ventures/dig-incubation-darci"/>
        <s v="bupaaunz/Innovation and Ventures/dig-incubation-eugene"/>
        <s v="bupaaunz/Innovation and Ventures/dig-incubation-icm-test"/>
        <s v="bupaaunz/Innovation and Ventures/dig-incubation-icp"/>
        <s v="bupaaunz/Innovation and Ventures/dig-incubation-past"/>
        <s v="bupaaunz/Innovation and Ventures/dig-incubation-pgx2"/>
        <s v="bupaaunz/Innovation and Ventures/dig-incubation-rewell"/>
        <s v="bupaaunz/Innovation and Ventures/dig-incubation-sahha"/>
        <s v="bupaaunz/Innovation and Ventures/dig-incubation-ssa"/>
        <s v="bupaaunz/Innovation and Ventures/dig-incubation-vively"/>
        <s v="bupaaunz/Innovation and Ventures/dig-incubation-vively-legacy"/>
        <s v="bupaaunz/Innovation and Ventures/dig-incubation-wearables"/>
        <s v="bupaaunz/Integration - BizTalk 2020/Integration"/>
        <s v="bupaaunz/Integration/Apollo.CRM"/>
        <s v="bupaaunz/Integration/Boss_gRPC_Srv"/>
        <s v="bupaaunz/Integration/Bupa.APIM.DeveloperPortalMigration"/>
        <s v="bupaaunz/Integration/Bupa.IDS"/>
        <s v="bupaaunz/Integration/Bupa.Integration.BDP4OutboundApi"/>
        <s v="bupaaunz/Integration/Bupa.Integration.HospitalClaims"/>
        <s v="bupaaunz/Integration/Bupa.Integration.PgpFileEncryptDecrypt"/>
        <s v="bupaaunz/Integration/Bupa.Integration.Shared"/>
        <s v="bupaaunz/Integration/Bupa.Integration.SpDocumentSync"/>
        <s v="bupaaunz/Integration/Bupa.Integration.SpLaDocumentSync"/>
        <s v="bupaaunz/Integration/confluencemigration"/>
        <s v="bupaaunz/Integration/DR-Automation"/>
        <s v="bupaaunz/Integration/Integration_ADF_FileSearch"/>
        <s v="bupaaunz/Integration/Integration_Apps"/>
        <s v="bupaaunz/Integration/Integration_Assets"/>
        <s v="bupaaunz/Integration/IntegrationFabric_API"/>
        <s v="bupaaunz/Integration/IntegrationFabric_APIMDashboard"/>
        <s v="bupaaunz/Integration/IntegrationFabric_BulkApiImport"/>
        <s v="bupaaunz/Integration/IntegrationFabric_Claims_MFT"/>
        <s v="bupaaunz/Integration/IntegrationFabric_Hooks"/>
        <s v="bupaaunz/Integration/IntegrationFabric_LogicApp"/>
        <s v="bupaaunz/Integration/IntegrationFabric_LogicApp_WFM"/>
        <s v="bupaaunz/Integration/IntegrationFabric_MFT"/>
        <s v="bupaaunz/Integration/IntegrationFabric_WebHook"/>
        <s v="bupaaunz/Integration/IntegrationFabric-FunctionApp"/>
        <s v="bupaaunz/Integration/Integrationfabric-las-app01"/>
        <s v="bupaaunz/Integration/IntegrationFabric-SecureDocUpload"/>
        <s v="bupaaunz/Integration/IntegrationFabric-UniversalProxyAPI"/>
        <s v="bupaaunz/Integration/Integration-IaC"/>
        <s v="bupaaunz/Integration/Integration-MockApi"/>
        <s v="bupaaunz/Integration/SISHub_Apps"/>
        <s v="bupaaunz/Intelligent Automation/Bot2019A123-src"/>
        <s v="bupaaunz/Intelligent Automation/Intelligent Automation"/>
        <s v="bupaaunz/Interactive Development/AppDynamicsScripts"/>
        <s v="bupaaunz/Interactive Development/AppInsightsAvailabilityTests"/>
        <s v="bupaaunz/Interactive Development/availability-api"/>
        <s v="bupaaunz/Interactive Development/Interactive Development - UX"/>
        <s v="bupaaunz/Interactive Development/ServiceNowBot"/>
        <s v="bupaaunz/Internal Developer Portal/Bupa.ExperienceAPI.Template.BaseAPI"/>
        <s v="bupaaunz/Internal Developer Portal/chart-templates"/>
        <s v="bupaaunz/Internal Developer Portal/EnvironmentBuilder"/>
        <s v="bupaaunz/Internal Developer Portal/IDP-terraform-patterns"/>
        <s v="bupaaunz/Internal Developer Portal/Port_API_Scaffolder"/>
        <s v="bupaaunz/Internal Developer Portal/Port_IDP_Scaffolder"/>
        <s v="bupaaunz/Internal Developer Portal/Port_Integrations"/>
        <s v="bupaaunz/Internal Developer Portal/Port_Terraform_Import_Generator"/>
        <s v="bupaaunz/Internal Developer Portal/port-sync-entra.git"/>
        <s v="bupaaunz/Know-it/AdhocTools"/>
        <s v="bupaaunz/Know-it/CaaS-KnowIT"/>
        <s v="bupaaunz/Know-it/CaaS-KnowIT-old"/>
        <s v="bupaaunz/Know-it/HiApps"/>
        <s v="bupaaunz/Know-it/JDKInstallation"/>
        <s v="bupaaunz/Know-it/Know-it"/>
        <s v="bupaaunz/Know-it/Know-It PowerBI"/>
        <s v="bupaaunz/Know-it/Know-it Sc1000 Db Backup"/>
        <s v="bupaaunz/Know-it/Know-it-FE"/>
        <s v="bupaaunz/Know-it/Know-it-nx"/>
        <s v="bupaaunz/Know-it/Know-it-Test"/>
        <s v="bupaaunz/Know-it/Know-it-UX"/>
        <s v="bupaaunz/Know-it/linguistics"/>
        <s v="bupaaunz/Know-it/linguistics-functions"/>
        <s v="bupaaunz/Know-it/SmartResponse"/>
        <s v="bupaaunz/Landing_Zones/azure-alz-aez-orchestrator"/>
        <s v="bupaaunz/Landing_Zones/azure-app-team-locks-poc"/>
        <s v="bupaaunz/Landing_Zones/azure-blazor-home"/>
        <s v="bupaaunz/Landing_Zones/azure-blazor-pipeline-healthcheck"/>
        <s v="bupaaunz/Landing_Zones/azure-cloudops-automation"/>
        <s v="bupaaunz/Landing_Zones/azure-cloudops-pipeline-healthcheck"/>
        <s v="bupaaunz/Landing_Zones/azure-landing-zone-portal-api"/>
        <s v="bupaaunz/Landing_Zones/azure-policy"/>
        <s v="bupaaunz/Landing_Zones/azure-reporting"/>
        <s v="bupaaunz/Landing_Zones/clops-automation-notification-service"/>
        <s v="bupaaunz/Landing_Zones/terraform-network-segment"/>
        <s v="bupaaunz/Landing_Zones/terraform-nsg"/>
        <s v="bupaaunz/Legacy Test Automation/Cyclops_Regression"/>
        <s v="bupaaunz/Legacy Test Automation/Epicor Project"/>
        <s v="bupaaunz/Legacy Test Automation/Legacy Test Automation"/>
        <s v="bupaaunz/Midrange/006-ARtest-customimage"/>
        <s v="bupaaunz/Midrange/006-customimage.stanley.pena"/>
        <s v="bupaaunz/Midrange/anomali-integrator-dev"/>
        <s v="bupaaunz/Midrange/anomali-integrator-prod"/>
        <s v="bupaaunz/Midrange/ans-pb-cishardening"/>
        <s v="bupaaunz/Midrange/ans-pb-rhel-soe"/>
        <s v="bupaaunz/Midrange/ans-role-ado-buildagent"/>
        <s v="bupaaunz/Midrange/ans-role-attackiq"/>
        <s v="bupaaunz/Midrange/ans-role-authselect"/>
        <s v="bupaaunz/Midrange/ans-role-base"/>
        <s v="bupaaunz/Midrange/ans-role-boss"/>
        <s v="bupaaunz/Midrange/ans-role-chrony"/>
        <s v="bupaaunz/Midrange/ans-role-cis-config-files"/>
        <s v="bupaaunz/Midrange/ans-role-cisharden"/>
        <s v="bupaaunz/Midrange/ans-role-cisharden-ma"/>
        <s v="bupaaunz/Midrange/ans-role-cis-rhel9"/>
        <s v="bupaaunz/Midrange/ans-role-cis-rhel9.aparna.rayavarapu"/>
        <s v="bupaaunz/Midrange/ans-role-cis-sec1"/>
        <s v="bupaaunz/Midrange/ans-role-cis-sec2"/>
        <s v="bupaaunz/Midrange/ans-role-cis-sec3"/>
        <s v="bupaaunz/Midrange/ans-role-cis-sec4"/>
        <s v="bupaaunz/Midrange/ans-role-cis-sec5"/>
        <s v="bupaaunz/Midrange/ans-role-cis-sec6"/>
        <s v="bupaaunz/Midrange/ans-role-cis-syslog"/>
        <s v="bupaaunz/Midrange/ans-role-dns"/>
        <s v="bupaaunz/Midrange/ans-role-logicmonitor"/>
        <s v="bupaaunz/Midrange/ans-role-msdefender"/>
        <s v="bupaaunz/Midrange/ans-role-msdefender-onprem"/>
        <s v="bupaaunz/Midrange/ans-role-nscd"/>
        <s v="bupaaunz/Midrange/ans-role-oscapbench"/>
        <s v="bupaaunz/Midrange/ans-role-partition"/>
        <s v="bupaaunz/Midrange/ans-role-qualys"/>
        <s v="bupaaunz/Midrange/ans-role-rootpassword"/>
        <s v="bupaaunz/Midrange/ans-role-satellite"/>
        <s v="bupaaunz/Midrange/ans-role-ssh"/>
        <s v="bupaaunz/Midrange/ans-role-sssd"/>
        <s v="bupaaunz/Midrange/ans-role-sssd-rh9"/>
        <s v="bupaaunz/Midrange/ans-role-sudo"/>
        <s v="bupaaunz/Midrange/ans-role-syslog"/>
        <s v="bupaaunz/Midrange/ans-role-test"/>
        <s v="bupaaunz/Midrange/ans-role-test-pipeline"/>
        <s v="bupaaunz/Midrange/ans-role-update"/>
        <s v="bupaaunz/Midrange/ans-role-update-pipeline-dev"/>
        <s v="bupaaunz/Midrange/ans-role-update-pipeline-dev-rhel9"/>
        <s v="bupaaunz/Midrange/ans-role-users"/>
        <s v="bupaaunz/Midrange/ataccama-dev-01"/>
        <s v="bupaaunz/Midrange/ataccama-prod-01"/>
        <s v="bupaaunz/Midrange/ataccama-test-01"/>
        <s v="bupaaunz/Midrange/attackiq-deploy"/>
        <s v="bupaaunz/Midrange/bootstrapping-clone"/>
        <s v="bupaaunz/Midrange/boss-capability-rhel9"/>
        <s v="bupaaunz/Midrange/boss-capability-rhel9-02"/>
        <s v="bupaaunz/Midrange/Boss-mod-demo.aparna.rayavarapu"/>
        <s v="bupaaunz/Midrange/buildagent-playbook"/>
        <s v="bupaaunz/Midrange/build-agent-vm"/>
        <s v="bupaaunz/Midrange/CiscoBackup-prod-01"/>
        <s v="bupaaunz/Midrange/CIS-Security-Audit"/>
        <s v="bupaaunz/Midrange/control-repo"/>
        <s v="bupaaunz/Midrange/copy_branches_pattern-mid-006-single-azure-linux-vm"/>
        <s v="bupaaunz/Midrange/CyberArkCertificateManager-prod-01"/>
        <s v="bupaaunz/Midrange/cyberark-psmp-bupadev"/>
        <s v="bupaaunz/Midrange/devops-buildagent-prod-01"/>
        <s v="bupaaunz/Midrange/devops-buildagent-prod-02"/>
        <s v="bupaaunz/Midrange/devops-buildagent-prod-03"/>
        <s v="bupaaunz/Midrange/devops-buildagent-prod-04"/>
        <s v="bupaaunz/Midrange/devops-buildagent-test-01"/>
        <s v="bupaaunz/Midrange/dev-test-vm-create-ma"/>
        <s v="bupaaunz/Midrange/dpe-dev-01"/>
        <s v="bupaaunz/Midrange/EMCvWitness-vm02-Prod"/>
        <s v="bupaaunz/Midrange/EMCvWitness-vm03-Prod"/>
        <s v="bupaaunz/Midrange/EMCvWitness-vm-Prod"/>
        <s v="bupaaunz/Midrange/genesyswebwervices-prod-01"/>
        <s v="bupaaunz/Midrange/grouper-deploy"/>
        <s v="bupaaunz/Midrange/image-build"/>
        <s v="bupaaunz/Midrange/jupyterhub-dev-01"/>
        <s v="bupaaunz/Midrange/jupyterhub-prod-01"/>
        <s v="bupaaunz/Midrange/L2-pattern-mid"/>
        <s v="bupaaunz/Midrange/L2-pattern-mid.aparna.rayavarapu.ARtest.pat07"/>
        <s v="bupaaunz/Midrange/L2-pattern-mid.aparna.rayavarapu.demo"/>
        <s v="bupaaunz/Midrange/L2-pattern-mid.ARtest.dryrun"/>
        <s v="bupaaunz/Midrange/L2-pattern-mid.ARtest.patt010"/>
        <s v="bupaaunz/Midrange/learn-iac-tf"/>
        <s v="bupaaunz/Midrange/linux-workload-example.manori.atapattu"/>
        <s v="bupaaunz/Midrange/linux-workload-example.stanley.pena"/>
        <s v="bupaaunz/Midrange/linux-workload-example1.manori.atapattu"/>
        <s v="bupaaunz/Midrange/LogicMonitor_Linux"/>
        <s v="bupaaunz/Midrange/Midrange"/>
        <s v="bupaaunz/Midrange/Midrange.aparna.rayavarapu"/>
        <s v="bupaaunz/Midrange/Midrange_copy"/>
        <s v="bupaaunz/Midrange/Midrange_qualys"/>
        <s v="bupaaunz/Midrange/Midrange-CIS"/>
        <s v="bupaaunz/Midrange/midr-buildagent-01"/>
        <s v="bupaaunz/Midrange/midr-buildagent-02"/>
        <s v="bupaaunz/Midrange/midr-buildagent-sydupcmidrba03"/>
        <s v="bupaaunz/Midrange/midr-buildagent-sydupcmidrba04"/>
        <s v="bupaaunz/Midrange/multi-Az-Linux-vm"/>
        <s v="bupaaunz/Midrange/network-build-agents-01"/>
        <s v="bupaaunz/Midrange/network-build-agents-02"/>
        <s v="bupaaunz/Midrange/NetworksSyslog-prod-01"/>
        <s v="bupaaunz/Midrange/nexus-iq-dev"/>
        <s v="bupaaunz/Midrange/nexus-iq-prod"/>
        <s v="bupaaunz/Midrange/nexus-rm-prod"/>
        <s v="bupaaunz/Midrange/ntp-azure-001"/>
        <s v="bupaaunz/Midrange/ntp-azure-003"/>
        <s v="bupaaunz/Midrange/ntp-azure-004"/>
        <s v="bupaaunz/Midrange/ntp-azure-005"/>
        <s v="bupaaunz/Midrange/nw-k8s-01"/>
        <s v="bupaaunz/Midrange/nw-k8s-02"/>
        <s v="bupaaunz/Midrange/nw-k8s-03"/>
        <s v="bupaaunz/Midrange/nw-k8s-04"/>
        <s v="bupaaunz/Midrange/pattern-007.aparna.OSDiskPublicAccessToggle"/>
        <s v="bupaaunz/Midrange/pattern-010.aparna.OSDiskPublicAccessToggle"/>
        <s v="bupaaunz/Midrange/pattern-mid-006-single-azure-linux-vm"/>
        <s v="bupaaunz/Midrange/pattern-mid-006-single-azure-linux-vm.260625.stanley.pena"/>
        <s v="bupaaunz/Midrange/pattern-mid-006-single-azure-linux-vm.aparna.rayavarapu"/>
        <s v="bupaaunz/Midrange/pattern-mid-006-single-azure-linux-vm.AR.newOU"/>
        <s v="bupaaunz/Midrange/pattern-mid-006-single-azure-linux-vm.AR.sshkey"/>
        <s v="bupaaunz/Midrange/pattern-mid-006-single-azure-linux-vm.ARtest.adminuser"/>
        <s v="bupaaunz/Midrange/pattern-mid-006-single-azure-linux-vm.ARtest.KVL2"/>
        <s v="bupaaunz/Midrange/pattern-mid-006-single-azure-linux-vm.ARtest.L2"/>
        <s v="bupaaunz/Midrange/pattern-mid-006-single-azure-linux-vm.ARtest.realmjoin"/>
        <s v="bupaaunz/Midrange/pattern-mid-006-single-azure-linux-vm.ARtest.sfilecred"/>
        <s v="bupaaunz/Midrange/pattern-mid-006-single-azure-linux-vm.demo"/>
        <s v="bupaaunz/Midrange/pattern-mid-006-single-azure-linux-vm.demoAR"/>
        <s v="bupaaunz/Midrange/pattern-mid-006-single-azure-linux-vm.demotest"/>
        <s v="bupaaunz/Midrange/pattern-mid-006-single-azure-linux-vm.Keyvault"/>
        <s v="bupaaunz/Midrange/pattern-mid-006-single-azure-linux-vm.manori.atapattu"/>
        <s v="bupaaunz/Midrange/pattern-mid-006-single-azure-linux-vm.manori.atapattu-1"/>
        <s v="bupaaunz/Midrange/pattern-mid-006-single-azure-linux-vm.manori.atapattu20230927"/>
        <s v="bupaaunz/Midrange/pattern-mid-006-single-azure-linux-vm.MB14052025"/>
        <s v="bupaaunz/Midrange/pattern-mid-006-single-azure-linux-vm.MB27052025"/>
        <s v="bupaaunz/Midrange/pattern-mid-006-single-azure-linux-vm.MBtest1"/>
        <s v="bupaaunz/Midrange/pattern-mid-006-single-azure-linux-vm.realmjoin"/>
        <s v="bupaaunz/Midrange/pattern-mid-006-single-azure-linux-vm.realmjoin.disco-test"/>
        <s v="bupaaunz/Midrange/pattern-mid-006-single-azure-linux-vm.realmjoin-discotest"/>
        <s v="bupaaunz/Midrange/pattern-mid-006-single-azure-linux-vm1.manori.atapattu"/>
        <s v="bupaaunz/Midrange/pattern-mid-006-single-azure-linux-vm-1.manori.atapattu"/>
        <s v="bupaaunz/Midrange/pattern-mid-006-single-azure-linux-vm-new.manori.atapattu"/>
        <s v="bupaaunz/Midrange/pattern-mid-006-single-azure-linux-vm-new1.manori.atapattu"/>
        <s v="bupaaunz/Midrange/pattern-mid-006-single-azure-linux-vm-new2.manori"/>
        <s v="bupaaunz/Midrange/pattern-mid-006-single-azure-linux-vm-stan-JULY-2025"/>
        <s v="bupaaunz/Midrange/pattern-mid-006-single-azure-linux-vm-validation-SP"/>
        <s v="bupaaunz/Midrange/pattern-mid-007-ha-azure-linux-vm.aparnatest"/>
        <s v="bupaaunz/Midrange/pattern-mid-007-ha-azure-linux-vm.ARtest"/>
        <s v="bupaaunz/Midrange/pattern-mid-007-ha-azure-linux-vm.ARtest.avset"/>
        <s v="bupaaunz/Midrange/pattern-mid-007-ha-azure-linux-vm.ARtest.L2"/>
        <s v="bupaaunz/Midrange/pattern-mid-007-ha-azure-linux-vm.ARtest.realm"/>
        <s v="bupaaunz/Midrange/pattern-mid-007-ha-azure-linux-vm.MB21052025"/>
        <s v="bupaaunz/Midrange/pattern-mid-010-cross-region-azure-linux-vm.aparnatest010pattern"/>
        <s v="bupaaunz/Midrange/pattern-mid-010-cross-region-azure-linux-vm.ARtest"/>
        <s v="bupaaunz/Midrange/pattern-mid-010-cross-region-azure-linux-vm.ARtest.avzone"/>
        <s v="bupaaunz/Midrange/pattern-mid-010-cross-region-azure-linux-vm.ARtest.realm"/>
        <s v="bupaaunz/Midrange/pattern-mid-010-cross-region-azure-linux-vm.MB21052025"/>
        <s v="bupaaunz/Midrange/pattern-mid-rhel9"/>
        <s v="bupaaunz/Midrange/pipeline-test"/>
        <s v="bupaaunz/Midrange/pipeline-vm-ma-create"/>
        <s v="bupaaunz/Midrange/polaris-log-forwarder"/>
        <s v="bupaaunz/Midrange/postfix-smtp-dev"/>
        <s v="bupaaunz/Midrange/postfix-smtp-prod-1"/>
        <s v="bupaaunz/Midrange/postfix-smtp-prod-2"/>
        <s v="bupaaunz/Midrange/project-x2"/>
        <s v="bupaaunz/Midrange/pumptelephony-prod-01"/>
        <s v="bupaaunz/Midrange/redhat-vm-airflow"/>
        <s v="bupaaunz/Midrange/rhel8-cis"/>
        <s v="bupaaunz/Midrange/rhel-patching"/>
        <s v="bupaaunz/Midrange/rhel-sat-azure"/>
        <s v="bupaaunz/Midrange/rubrik-datacopy-vm-dev"/>
        <s v="bupaaunz/Midrange/rubrik-midrange-dev-01"/>
        <s v="bupaaunz/Midrange/rubrik-polaris"/>
        <s v="bupaaunz/Midrange/rubrik-polaris-vm"/>
        <s v="bupaaunz/Midrange/ruckrik-log-fwd-test"/>
        <s v="bupaaunz/Midrange/security-audit"/>
        <s v="bupaaunz/Midrange/Sentinel-dev-09"/>
        <s v="bupaaunz/Midrange/sentinel-example"/>
        <s v="bupaaunz/Midrange/SentinelForwarders-dev-08"/>
        <s v="bupaaunz/Midrange/SentinelForwarders-dev-09"/>
        <s v="bupaaunz/Midrange/SentinelForwarders-prod-09"/>
        <s v="bupaaunz/Midrange/server-deploy"/>
        <s v="bupaaunz/Midrange/server-deploy-testing"/>
        <s v="bupaaunz/Midrange/sftp-dev"/>
        <s v="bupaaunz/Midrange/sparkbeyond-poc"/>
        <s v="bupaaunz/Midrange/syslog-azure"/>
        <s v="bupaaunz/Midrange/syslog-migration"/>
        <s v="bupaaunz/Midrange/terraform-azurerm-vm-linux-JN-training"/>
        <s v="bupaaunz/Midrange/terraform-training-SP-001"/>
        <s v="bupaaunz/Midrange/test-prj"/>
        <s v="bupaaunz/Midrange/thousand-eyes"/>
        <s v="bupaaunz/Midrange/training-iac-ar-vm01"/>
        <s v="bupaaunz/Midrange/training-iac-linux-vm-01"/>
        <s v="bupaaunz/Midrange/training-ma1-Az-Linux-vm"/>
        <s v="bupaaunz/Midrange/training-ma-ansible"/>
        <s v="bupaaunz/Midrange/training-ma-Az-Linux-vm"/>
        <s v="bupaaunz/Midrange/training-ml-ansible"/>
        <s v="bupaaunz/Midrange/training-ml-Az-Linux-vm"/>
        <s v="bupaaunz/Midrange/training-ml-packer-soe"/>
        <s v="bupaaunz/Midrange/training-ml-tf-img-scaleset"/>
        <s v="bupaaunz/Midrange/utility-migration"/>
        <s v="bupaaunz/MLOps/ai-bvac-sirs-leecare"/>
        <s v="bupaaunz/MLOps/ai-hi-customer-avoidable-demand"/>
        <s v="bupaaunz/MLOps/ml-framework-governance"/>
        <s v="bupaaunz/MLOps/ml-hcc-feature-store"/>
        <s v="bupaaunz/MLOps/ml-hi-customer-churn"/>
        <s v="bupaaunz/MLOps/ml-hi-customer-churn-explainer"/>
        <s v="bupaaunz/MLOps/ml-hi-customer-clv"/>
        <s v="bupaaunz/MLOps/ml-hi-customer-gi-xsell"/>
        <s v="bupaaunz/MLOps/ml-hi-customer-mybupa-claim-leakage"/>
        <s v="bupaaunz/MLOps/ml-hi-customer-optical-xsell"/>
        <s v="bupaaunz/MLOps/ml-hi-feature-store"/>
        <s v="bupaaunz/MLOps/ml-hi-hpci-health-needs"/>
        <s v="bupaaunz/Monitoring and Reporting Team/Monitoring and Reporting Team"/>
        <s v="bupaaunz/NetOps/adotest"/>
        <s v="bupaaunz/NetOps/ansible-azure-config"/>
        <s v="bupaaunz/NetOps/ansible-bupaicf"/>
        <s v="bupaaunz/NetOps/ansible-driso"/>
        <s v="bupaaunz/NetOps/ansible-f5"/>
        <s v="bupaaunz/NetOps/ansible-nxos_cis_audit"/>
        <s v="bupaaunz/NetOps/ansible-palo"/>
        <s v="bupaaunz/NetOps/aws-core-networking-orchestrator"/>
        <s v="bupaaunz/NetOps/azcheckzone"/>
        <s v="bupaaunz/NetOps/az-network-sandpit"/>
        <s v="bupaaunz/NetOps/bluecable-deployment"/>
        <s v="bupaaunz/NetOps/bupanetworkmanager"/>
        <s v="bupaaunz/NetOps/bupanetworks"/>
        <s v="bupaaunz/NetOps/Cisco IOS Controls"/>
        <s v="bupaaunz/NetOps/containers"/>
        <s v="bupaaunz/NetOps/dnsmanager"/>
        <s v="bupaaunz/NetOps/dnsvue"/>
        <s v="bupaaunz/NetOps/firewall-assurance"/>
        <s v="bupaaunz/NetOps/helper-scripts"/>
        <s v="bupaaunz/NetOps/ise-guest"/>
        <s v="bupaaunz/NetOps/jl-dev-containers"/>
        <s v="bupaaunz/NetOps/megaport-orchestrator"/>
        <s v="bupaaunz/NetOps/meraki"/>
        <s v="bupaaunz/NetOps/netbox-automation"/>
        <s v="bupaaunz/NetOps/netbox-tenable"/>
        <s v="bupaaunz/NetOps/nsg-lab"/>
        <s v="bupaaunz/NetOps/PaloAltoCIS"/>
        <s v="bupaaunz/NetOps/palo-edl-aws"/>
        <s v="bupaaunz/NetOps/palo-edl-azure"/>
        <s v="bupaaunz/NetOps/palo-edl-container"/>
        <s v="bupaaunz/NetOps/palo-edl-prisma"/>
        <s v="bupaaunz/NetOps/palo-edl-zscaler"/>
        <s v="bupaaunz/NetOps/terraform-bupa-aws"/>
        <s v="bupaaunz/NetOps/terraform-bupa-megaport"/>
        <s v="bupaaunz/NetOps/terraform-iac"/>
        <s v="bupaaunz/NetOps/wifireports"/>
        <s v="bupaaunz/Optical/Bupa.HSDigital.AITooling"/>
        <s v="bupaaunz/Optical/bupa-hs-notification-service-api"/>
        <s v="bupaaunz/Optical/bupa-optical-bff-api"/>
        <s v="bupaaunz/Optical/bupa-optical-caas-components"/>
        <s v="bupaaunz/Optical/bupa-optical-domain-api"/>
        <s v="bupaaunz/Optical/bupa-optical-order-status-api"/>
        <s v="bupaaunz/Optical/bupa-optical-order-status-tracker"/>
        <s v="bupaaunz/Optical/bupa-optical-order-tracking-sent-message-handler"/>
        <s v="bupaaunz/Optical/bupa-optical-scheduling-jobs"/>
        <s v="bupaaunz/Optical/bupa-optical-servicebroker"/>
        <s v="bupaaunz/Optical/bupa-optical-shopify-apps"/>
        <s v="bupaaunz/Optical/bupa-optical-shopify-discount-app"/>
        <s v="bupaaunz/Optical/bupa-optical-shopify-website"/>
        <s v="bupaaunz/PMP/AiScripts"/>
        <s v="bupaaunz/PMP/Bupa.Provider.HugoModernisation"/>
        <s v="bupaaunz/PMP/Bupa.Provider.SyncService"/>
        <s v="bupaaunz/PMP/Bupa.Providers.CLMExtract"/>
        <s v="bupaaunz/PMP/Bupa.Providers.Full.Extract.CLM"/>
        <s v="bupaaunz/PMP/Bupa.Providers.Provider-FileExtract.CLM"/>
        <s v="bupaaunz/PMP/CRM"/>
        <s v="bupaaunz/PMP/HI.API.Provider"/>
        <s v="bupaaunz/PMP/PMP.Infra"/>
        <s v="bupaaunz/PMP/Provider-FileUpload"/>
        <s v="bupaaunz/PMP/ProviderKV"/>
        <s v="bupaaunz/PMP/ProviderManagementPlatform.Infra"/>
        <s v="bupaaunz/PMP/ProviderSearch_ConsoleApp_CRMSDK"/>
        <s v="bupaaunz/Product and Provider Support/AmaOsvFee"/>
        <s v="bupaaunz/Product and Provider Support/BAM"/>
        <s v="bupaaunz/Product and Provider Support/BRO"/>
        <s v="bupaaunz/Product and Provider Support/CompareIt"/>
        <s v="bupaaunz/Product and Provider Support/Eclipse"/>
        <s v="bupaaunz/Product and Provider Support/Eclipse.Support"/>
        <s v="bupaaunz/Product and Provider Support/PharmaDrugDB"/>
        <s v="bupaaunz/Product and Provider Support/SalesCommission"/>
        <s v="bupaaunz/Product Delivery/HCCI-FE"/>
        <s v="bupaaunz/Product Delivery/PACE-APIM"/>
        <s v="bupaaunz/Product Delivery/PACE-Automation-POC"/>
        <s v="bupaaunz/Product Delivery/PACE-Azure"/>
        <s v="bupaaunz/Product Delivery/PACE-Claim-Client"/>
        <s v="bupaaunz/Product Delivery/PACE-Common"/>
        <s v="bupaaunz/Product Delivery/PACE-DataAccess"/>
        <s v="bupaaunz/Product Delivery/PACE-DevOps-Nuget-Pipeline"/>
        <s v="bupaaunz/Product Delivery/PACE-DevOps-PIM-Pipeline"/>
        <s v="bupaaunz/Product Delivery/PACE-DevOps-Pipeline-Templates"/>
        <s v="bupaaunz/Product Delivery/PACE-Domain"/>
        <s v="bupaaunz/Product Delivery/PACE-IaC"/>
        <s v="bupaaunz/Product Delivery/PACE-LaunchLens"/>
        <s v="bupaaunz/Product Delivery/PACE-Membership-Client"/>
        <s v="bupaaunz/Product Delivery/PACE-Payment-Client"/>
        <s v="bupaaunz/Product Delivery/PACE-Product-Client"/>
        <s v="bupaaunz/Product Delivery/PACE-QE-Base-Framework"/>
        <s v="bupaaunz/Product Delivery/PACE-SearchApps-Automation"/>
        <s v="bupaaunz/Product Delivery/PACE-Security"/>
        <s v="bupaaunz/Product Delivery/PET-FE"/>
        <s v="bupaaunz/Product Delivery/PHISDocumentsSearch-FE"/>
        <s v="bupaaunz/Product Delivery/qe-automation-platform"/>
        <s v="bupaaunz/Product Information Management (PIM)/dev"/>
        <s v="bupaaunz/Product Information Management (PIM)/environment-dashboard"/>
        <s v="bupaaunz/Product Information Management (PIM)/pace-alert-events"/>
        <s v="bupaaunz/Product Information Management (PIM)/PIM-Campaigns"/>
        <s v="bupaaunz/Product Information Management (PIM)/PIM-Documents"/>
        <s v="bupaaunz/Product Information Management (PIM)/PIM-HCCIPortal"/>
        <s v="bupaaunz/Product Information Management (PIM)/PIM-OfferHubPortal"/>
        <s v="bupaaunz/Product Information Management (PIM)/PIM-PHISSearch-FE"/>
        <s v="bupaaunz/Product Information Management (PIM)/PIM-ProductRecommendations"/>
        <s v="bupaaunz/Product Information Management (PIM)/PIM-ReferenceData"/>
        <s v="bupaaunz/Product Information Management (PIM)/PIM-Search"/>
        <s v="bupaaunz/Product Information Management (PIM)/PIM-Services"/>
        <s v="bupaaunz/Product Information Management (PIM)/pocs"/>
        <s v="bupaaunz/Product Information Management (PIM)/poh-ai-v2"/>
        <s v="bupaaunz/Product Information Management (PIM)/Premium Reconciliation"/>
        <s v="bupaaunz/Product Information Management (PIM)/Tools"/>
        <s v="bupaaunz/RDAI/grc_dq_wrangling"/>
        <s v="bupaaunz/RDAI/RDAI"/>
        <s v="bupaaunz/SAS (Statistical Analysis System )/demo-repo"/>
        <s v="bupaaunz/SAS (Statistical Analysis System )/melmp3816"/>
        <s v="bupaaunz/SAS (Statistical Analysis System )/melmp3817"/>
        <s v="bupaaunz/SAS (Statistical Analysis System )/melmp3818"/>
        <s v="bupaaunz/SAS (Statistical Analysis System )/melmp3819"/>
        <s v="bupaaunz/SAS (Statistical Analysis System )/melmp4061"/>
        <s v="bupaaunz/SAS (Statistical Analysis System )/Nice Smartsync ETL"/>
        <s v="bupaaunz/SAS (Statistical Analysis System )/SAS Business Intelligence"/>
        <s v="bupaaunz/SAS (Statistical Analysis System )/SAS Data Science"/>
        <s v="bupaaunz/SAS (Statistical Analysis System )/tealium-offline-file"/>
        <s v="bupaaunz/SAS to Databricks Migration/sas-code-crew"/>
        <s v="bupaaunz/SAS to Databricks Migration/SAS-to-Databricks-Migration"/>
        <s v="bupaaunz/Security Operations/BUPA-CSIRT-Responder"/>
        <s v="bupaaunz/Security Operations/BUPA-CSOC-SecOps"/>
        <s v="bupaaunz/Security Operations/BUPA-CSOC-Sentinel"/>
        <s v="bupaaunz/Security Operations/BUPA-CyberOps"/>
        <s v="bupaaunz/Security Operations/BUPA-IOC-Scanners"/>
        <s v="bupaaunz/Security Operations/Bupa-MalwareLab"/>
        <s v="bupaaunz/Security Operations/BUPA-Sentinel-Analytics"/>
        <s v="bupaaunz/Security Operations/BUPA-VulnerabilityAndST"/>
        <s v="bupaaunz/Security Operations/CSIRT Collection Platform"/>
        <s v="bupaaunz/Security Platform IAM/Security Platform IAM"/>
        <s v="bupaaunz/Security Transformation/IdentityNowUnitTesting"/>
        <s v="bupaaunz/Security Transformation/MoA_IGA"/>
        <s v="bupaaunz/Security Transformation/MoA_IGA_IIQ"/>
        <s v="bupaaunz/Security Transformation/MoA_PAM"/>
        <s v="bupaaunz/Security Transformation/Red Hat Residency"/>
        <s v="bupaaunz/Security Transformation/Security Transformation"/>
        <s v="bupaaunz/SecurityPlatform-DevSecOps/aac-hrm-living_security-2026"/>
        <s v="bupaaunz/SecurityPlatform-DevSecOps/aac-hrm-living_security-2027"/>
        <s v="bupaaunz/SecurityPlatform-DevSecOps/aac-livedemo-052914"/>
        <s v="bupaaunz/SecurityPlatform-DevSecOps/aac-livetest2"/>
        <s v="bupaaunz/SecurityPlatform-DevSecOps/aac-sandbox"/>
        <s v="bupaaunz/SecurityPlatform-DevSecOps/Arch-As-Code"/>
        <s v="bupaaunz/SecurityPlatform-DevSecOps/AttackThreatModels"/>
        <s v="bupaaunz/SecurityPlatform-DevSecOps/baselines"/>
        <s v="bupaaunz/SecurityPlatform-DevSecOps/EngineeringSessions"/>
        <s v="bupaaunz/SecurityPlatform-DevSecOps/ExampleIAC"/>
        <s v="bupaaunz/SecurityPlatform-DevSecOps/OpenCTI-Deployment"/>
        <s v="bupaaunz/SecurityPlatform-DevSecOps/SecurityPlatform-CDC-AI-Agents"/>
        <s v="bupaaunz/SecurityPlatform-DevSecOps/SecurityPlatform-DevSecOps"/>
        <s v="bupaaunz/SecurityPlatform-DevSecOps/SecurityPlatform-Imperva"/>
        <s v="bupaaunz/SecurityPlatform-DevSecOps/SecurityPlatform-MEGA"/>
        <s v="bupaaunz/SecurityPlatform-DevSecOps/SecurityPlatform-OpenCTI-AKS"/>
        <s v="bupaaunz/SecurityPlatform-DevSecOps/SecurityPlatform-SecurityCopilot"/>
        <s v="bupaaunz/SecurityPlatform-DevSecOps/SecurityPlatform-SentinelCodelessConnectors"/>
        <s v="bupaaunz/SecurityPlatform-DevSecOps/SecurityPlatform-test"/>
        <s v="bupaaunz/SecurityPlatform-DevSecOps/SecurityPlatform-TF-Deploy-Templates"/>
        <s v="bupaaunz/SecurityPlatform-DevSecOps/SecurityPlatform-TrainingNotes"/>
        <s v="bupaaunz/SecurityPlatform-DevSecOps/SecurityPlatform-WizConnector"/>
        <s v="bupaaunz/SecurityPlatform-DevSecOps/TechRadar"/>
        <s v="bupaaunz/SecurityPlatform-DevSecOps/WizConnector"/>
        <s v="bupaaunz/Self Service Advanced Analytics (SSAA)/Self Service Advanced Analytics (SSAA)"/>
        <s v="bupaaunz/Self Service Advanced Analytics (SSAA)/SSAA-databricks"/>
        <s v="bupaaunz/SIEM - Azure Sentinel/sentinel-base"/>
        <s v="bupaaunz/SIEM - Azure Sentinel/sentinel-threat-handling"/>
        <s v="bupaaunz/SIEM - Azure Sentinel/Workshop_"/>
        <s v="bupaaunz/SitecoreCaaS_Blueprint/SitecoreCaaS_ApplicationInsights"/>
        <s v="bupaaunz/SitecoreCaaS_Blueprint/SitecoreCaaS_BaseImages_10x"/>
        <s v="bupaaunz/SitecoreCaaS_Blueprint/SitecoreCaaS_Blueprint"/>
        <s v="bupaaunz/SitecoreCaaS_Blueprint/SitecoreCaaS_Database_Upgrade"/>
        <s v="bupaaunz/SRE Operations/AC_Demo_1"/>
        <s v="bupaaunz/SRE Operations/ADAuditplus"/>
        <s v="bupaaunz/SRE Operations/AEZ"/>
        <s v="bupaaunz/SRE Operations/Airtrack"/>
        <s v="bupaaunz/SRE Operations/asg-poc-2-servers"/>
        <s v="bupaaunz/SRE Operations/azure_policy_v2"/>
        <s v="bupaaunz/SRE Operations/AzureDNS"/>
        <s v="bupaaunz/SRE Operations/BestPractice-AgedCare"/>
        <s v="bupaaunz/SRE Operations/BestPractice-Seaforth"/>
        <s v="bupaaunz/SRE Operations/BlobRequests"/>
        <s v="bupaaunz/SRE Operations/BRO"/>
        <s v="bupaaunz/SRE Operations/BVACPRINTSERVER"/>
        <s v="bupaaunz/SRE Operations/CloudOps_Published_Policies"/>
        <s v="bupaaunz/SRE Operations/Cluster"/>
        <s v="bupaaunz/SRE Operations/Compliance Reporting"/>
        <s v="bupaaunz/SRE Operations/FailoverScript"/>
        <s v="bupaaunz/SRE Operations/HardeningKitty"/>
        <s v="bupaaunz/SRE Operations/IaC"/>
        <s v="bupaaunz/SRE Operations/ISW-006"/>
        <s v="bupaaunz/SRE Operations/L2-pattern-isw.004MB11032026"/>
        <s v="bupaaunz/SRE Operations/L2-pattern-isw.matthew.benjamin"/>
        <s v="bupaaunz/SRE Operations/L2-pattern-isw.MB.006"/>
        <s v="bupaaunz/SRE Operations/L2-pattern-isw.MB.010"/>
        <s v="bupaaunz/SRE Operations/L2-pattern-isw.MB.FileSAwithPE"/>
        <s v="bupaaunz/SRE Operations/L2-pattern-isw.MB.Policy.004.1"/>
        <s v="bupaaunz/SRE Operations/L2-pattern-isw.MB.Policy.004.2"/>
        <s v="bupaaunz/SRE Operations/L2-pattern-isw.MB.Policy.006.1"/>
        <s v="bupaaunz/SRE Operations/L2-pattern-isw.MB.Policy.007.1"/>
        <s v="bupaaunz/SRE Operations/L2-pattern-isw.MB.Policy.010.1"/>
        <s v="bupaaunz/SRE Operations/L2-pattern-isw.MB.Policy.013.1"/>
        <s v="bupaaunz/SRE Operations/L2-pattern-isw.MB.Policy.014.1"/>
        <s v="bupaaunz/SRE Operations/L2-pattern-isw.MB004.06102025"/>
        <s v="bupaaunz/SRE Operations/L2-pattern-isw.MB014.06102025"/>
        <s v="bupaaunz/SRE Operations/L2-pattern-isw.Mb16062025"/>
        <s v="bupaaunz/SRE Operations/L2-pattern-isw.MB23062025"/>
        <s v="bupaaunz/SRE Operations/L2-pattern-isw.MB23062025.006"/>
        <s v="bupaaunz/SRE Operations/L2-pattern-isw.MB23062025.010"/>
        <s v="bupaaunz/SRE Operations/L2-pattern-isw.MB24062025.013"/>
        <s v="bupaaunz/SRE Operations/L2-pattern-isw.MB25062025.004"/>
        <s v="bupaaunz/SRE Operations/L2-pattern-isw.MB26062025.014"/>
        <s v="bupaaunz/SRE Operations/L2-pattern-isw.MB30062025"/>
        <s v="bupaaunz/SRE Operations/L2-pattern-isw.TestingCentralKV"/>
        <s v="bupaaunz/SRE Operations/L2-pattern-isw.TestingCentralKV.NoKV"/>
        <s v="bupaaunz/SRE Operations/L2Pipeline"/>
        <s v="bupaaunz/SRE Operations/LogicMonitor"/>
        <s v="bupaaunz/SRE Operations/LogicMonitor_Linux"/>
        <s v="bupaaunz/SRE Operations/MSCA"/>
        <s v="bupaaunz/SRE Operations/MSCA-AppGateway"/>
        <s v="bupaaunz/SRE Operations/OpticalPrintServer"/>
        <s v="bupaaunz/SRE Operations/PaloAlto"/>
        <s v="bupaaunz/SRE Operations/PaperCut-Keyvault"/>
        <s v="bupaaunz/SRE Operations/Papercut-Prod"/>
        <s v="bupaaunz/SRE Operations/Papercut-SiteServers"/>
        <s v="bupaaunz/SRE Operations/pattern-cgo-003-azure-private-storage-with-blob.MB21082024"/>
        <s v="bupaaunz/SRE Operations/pattern-cgo-007-azure-keyvault.MB25072024"/>
        <s v="bupaaunz/SRE Operations/pattern-cgo-010-azure-private-shared-storage-account.MB"/>
        <s v="bupaaunz/SRE Operations/pattern-cgo-019_MB"/>
        <s v="bupaaunz/SRE Operations/pattern-cgo-021-azure-private-fileshare.matthew.benjamin"/>
        <s v="bupaaunz/SRE Operations/pattern-isw-004-windows-server-cluster.matthew.benjamin1"/>
        <s v="bupaaunz/SRE Operations/pattern-isw-004-windows-server-cluster.MB.07052024.SandpitYAML"/>
        <s v="bupaaunz/SRE Operations/pattern-isw-004-windows-server-cluster.MB06102025"/>
        <s v="bupaaunz/SRE Operations/pattern-isw-004-windows-server-cluster.MB20052025"/>
        <s v="bupaaunz/SRE Operations/pattern-isw-004-windows-server-cluster.MBNewStructure"/>
        <s v="bupaaunz/SRE Operations/pattern-isw-006_SRE-Management"/>
        <s v="bupaaunz/SRE Operations/pattern-isw-006_SRE-Management.L2"/>
        <s v="bupaaunz/SRE Operations/pattern-isw-006_SRE-Management_Old"/>
        <s v="bupaaunz/SRE Operations/pattern-isw-006-Script-Portal"/>
        <s v="bupaaunz/SRE Operations/pattern-isw-006-Script-Portal.L2"/>
        <s v="bupaaunz/SRE Operations/pattern-isw-006-Script-Portal_Old"/>
        <s v="bupaaunz/SRE Operations/pattern-isw-006-single-azure-windows-vm.main.MELMTC0732"/>
        <s v="bupaaunz/SRE Operations/pattern-isw-006-single-azure-windows-vm.matthew.benjamin"/>
        <s v="bupaaunz/SRE Operations/pattern-isw-006-single-azure-windows-vm.MB.06052024.SandpitYAML"/>
        <s v="bupaaunz/SRE Operations/pattern-isw-006-single-azure-windows-vm.MB.10052024.SandpitYAML"/>
        <s v="bupaaunz/SRE Operations/pattern-isw-006-single-azure-windows-vm.MB.14052024"/>
        <s v="bupaaunz/SRE Operations/pattern-isw-006-single-azure-windows-vm.MB.14052024.SandpitYAML"/>
        <s v="bupaaunz/SRE Operations/pattern-isw-006-single-azure-windows-vm.MB.14052024.TfRM"/>
        <s v="bupaaunz/SRE Operations/pattern-isw-006-single-azure-windows-vm.MB.14112024"/>
        <s v="bupaaunz/SRE Operations/pattern-isw-006-single-azure-windows-vm.MB.BPTest"/>
        <s v="bupaaunz/SRE Operations/pattern-isw-006-single-azure-windows-vm.MB_D_24102024"/>
        <s v="bupaaunz/SRE Operations/pattern-isw-006-single-azure-windows-vm.MB_D_28102024"/>
        <s v="bupaaunz/SRE Operations/pattern-isw-006-single-azure-windows-vm.MB01042025"/>
        <s v="bupaaunz/SRE Operations/pattern-isw-006-single-azure-windows-vm.MB02062025"/>
        <s v="bupaaunz/SRE Operations/pattern-isw-006-single-azure-windows-vm.MB06052025"/>
        <s v="bupaaunz/SRE Operations/pattern-isw-006-single-azure-windows-vm.MB12052025"/>
        <s v="bupaaunz/SRE Operations/pattern-isw-006-single-azure-windows-vm.MB12082024"/>
        <s v="bupaaunz/SRE Operations/pattern-isw-006-single-azure-windows-vm.MB13062025"/>
        <s v="bupaaunz/SRE Operations/pattern-isw-006-single-azure-windows-vm.MB14052025"/>
        <s v="bupaaunz/SRE Operations/pattern-isw-006-single-azure-windows-vm.MB1903"/>
        <s v="bupaaunz/SRE Operations/pattern-isw-006-single-azure-windows-vm.MB21052025"/>
        <s v="bupaaunz/SRE Operations/pattern-isw-006-single-azure-windows-vm.MB29042025"/>
        <s v="bupaaunz/SRE Operations/pattern-isw-006-single-azure-windows-vm.MB29052025"/>
        <s v="bupaaunz/SRE Operations/pattern-isw-006-single-azure-windows-vm.MBCIS2022"/>
        <s v="bupaaunz/SRE Operations/pattern-isw-006-single-azure-windows-vm.MBTest"/>
        <s v="bupaaunz/SRE Operations/pattern-isw-006-single-azure-windows-vm.MELMTC0732"/>
        <s v="bupaaunz/SRE Operations/pattern-isw-006-single-azure-windows-vm.Microsoftautomationtest"/>
        <s v="bupaaunz/SRE Operations/pattern-isw-006-single-azure-windows-vm.Microsoftautomationtest1"/>
        <s v="bupaaunz/SRE Operations/pattern-isw-006-single-azure-windows-vm.NonDomainJoin"/>
        <s v="bupaaunz/SRE Operations/pattern-isw-006-single-azure-windows-vm.papercuthive-prod"/>
        <s v="bupaaunz/SRE Operations/pattern-isw-006-single-azure-windows-vm.policytest-MELMDC3784"/>
        <s v="bupaaunz/SRE Operations/pattern-isw-006-single-azure-windows-vm.RubrikAzCopyProd"/>
        <s v="bupaaunz/SRE Operations/pattern-isw-006-single-azure-windows-vm.TestAutomation"/>
        <s v="bupaaunz/SRE Operations/pattern-isw-006-single-azure-windows-vm.TESTDeploy"/>
        <s v="bupaaunz/SRE Operations/pattern-isw-006-single-azure-windows-vm.WintelSandpit1"/>
        <s v="bupaaunz/SRE Operations/pattern-isw-006-single-azure-windows-vm.WintelSandpit1.DJText"/>
        <s v="bupaaunz/SRE Operations/pattern-isw-006-single-azure-windows-vm_ADAuditPlusTransition"/>
        <s v="bupaaunz/SRE Operations/pattern-isw-006-single-azure-windows-vm_RubrikAzCopy"/>
        <s v="bupaaunz/SRE Operations/pattern-isw-006-single-azure-windows-vm-NZSample"/>
        <s v="bupaaunz/SRE Operations/pattern-isw-006-single-azure-windows-vm-snow.-prod.MELMPC3769"/>
        <s v="bupaaunz/SRE Operations/pattern-isw-007-ha-azure-windows-vm.MB.09052024.SandpitYAML"/>
        <s v="bupaaunz/SRE Operations/pattern-isw-007-ha-azure-windows-vm.MB01042025"/>
        <s v="bupaaunz/SRE Operations/pattern-isw-007-ha-azure-windows-vm.MB123"/>
        <s v="bupaaunz/SRE Operations/pattern-isw-007-ha-azure-windows-vm.MB13052025"/>
        <s v="bupaaunz/SRE Operations/pattern-isw-007-ha-azure-windows-vm.Mb29052025"/>
        <s v="bupaaunz/SRE Operations/pattern-isw-010_SRE-Build-Agents"/>
        <s v="bupaaunz/SRE Operations/pattern-isw-010_SRE-Build-Agents.L2"/>
        <s v="bupaaunz/SRE Operations/pattern-isw-010_SRE-Build-Agents_Old"/>
        <s v="bupaaunz/SRE Operations/pattern-isw-010-cross-region.MB.09052024.SandpitYAML"/>
        <s v="bupaaunz/SRE Operations/pattern-isw-010-cross-region-azure-windows-vm.matthew.benjamin"/>
        <s v="bupaaunz/SRE Operations/pattern-isw-010-cross-region-azure-windows-vm.MB01042025"/>
        <s v="bupaaunz/SRE Operations/pattern-isw-010-cross-region-azure-windows-vm.MB13052025"/>
        <s v="bupaaunz/SRE Operations/pattern-isw-010-cross-region-azure-windows-vm.MB200320252"/>
        <s v="bupaaunz/SRE Operations/pattern-isw-010-cross-region-azure-windows-vm.MB29052025"/>
        <s v="bupaaunz/SRE Operations/pattern-isw-011-single-azure-sql-db.MB.21032024"/>
        <s v="bupaaunz/SRE Operations/pattern-isw-011-test"/>
        <s v="bupaaunz/SRE Operations/pattern-isw-012-cross-region-azure-sql-db.matthew.benjamin"/>
        <s v="bupaaunz/SRE Operations/pattern-isw-013-single-azure-sql-vm.MB.070052024.SandpitYAML"/>
        <s v="bupaaunz/SRE Operations/pattern-isw-013-single-azure-sql-vm.MB01042025"/>
        <s v="bupaaunz/SRE Operations/pattern-isw-013-single-azure-sql-vm.MB13052025"/>
        <s v="bupaaunz/SRE Operations/pattern-isw-013-single-azure-sql-vm.MB-26032024"/>
        <s v="bupaaunz/SRE Operations/pattern-isw-013-single-azure-sql-vm.MB3103"/>
        <s v="bupaaunz/SRE Operations/pattern-isw-013-single-azure-sql-vm.MB-D-29102024"/>
        <s v="bupaaunz/SRE Operations/pattern-isw-013-single-azure-sql-vm.MELMTC3701"/>
        <s v="bupaaunz/SRE Operations/pattern-isw-013-test"/>
        <s v="bupaaunz/SRE Operations/pattern-isw-014-azure-always-on-sql-vm.DEVBuild"/>
        <s v="bupaaunz/SRE Operations/pattern-isw-014-azure-always-on-sql-vm.OpticalSharedSQLAAG-Prod"/>
        <s v="bupaaunz/SRE Operations/pattern-isw-014-azure-always-on-sql-vm.OpticalSharedSQLAAG-Test"/>
        <s v="bupaaunz/SRE Operations/pattern-isw-014-azure-always-on-sql-vm.OptSharedSQLAAG-Test-EAH"/>
        <s v="bupaaunz/SRE Operations/pattern-isw-014-azure-always-on-sql-vm.SCOMSharedSQLAAG-Prod"/>
        <s v="bupaaunz/SRE Operations/pattern-isw-014-azure-always-on-sql-vm.SQLAAGDevBuild.AEPOC1"/>
        <s v="bupaaunz/SRE Operations/pattern-isw-014-azure-always-on-sql-vm.SQLAAGDevBuild.AEPOC2"/>
        <s v="bupaaunz/SRE Operations/pattern-isw-014-azure-always-on-sql-vm.SQLAAGDevBuild.DEV1"/>
        <s v="bupaaunz/SRE Operations/pattern-isw-014-azure-always-on-sql-vm_MultiNode"/>
        <s v="bupaaunz/SRE Operations/pattern-isw-020-azure-single-sql-managed.TestSQLMI-instance"/>
        <s v="bupaaunz/SRE Operations/pattern-isw-020-azure-single-sql-managed-instance.TestSQLMI"/>
        <s v="bupaaunz/SRE Operations/pattern-isw-024-azure-mssql-database.matthew.benjamin"/>
        <s v="bupaaunz/SRE Operations/pattern-isw-031-single-azure-vm-replicated.MB.07102024"/>
        <s v="bupaaunz/SRE Operations/pattern-isw-031-single-azure-vm-replicated.MB.15102024"/>
        <s v="bupaaunz/SRE Operations/pattern-isw-031-single-azure-vm-replicated.MB.29102024"/>
        <s v="bupaaunz/SRE Operations/pattern-isw-1000-single-azure-windows-vm-replicated.MB1"/>
        <s v="bupaaunz/SRE Operations/pattern-isw-1001-asr-vault-with-policy.matthew.benjamin"/>
        <s v="bupaaunz/SRE Operations/pattern-isw-1001-asr-vault-with-policy.MB09092024"/>
        <s v="bupaaunz/SRE Operations/pattern-mid-006-single-azure-linux-vm.ARtest.L2trigger"/>
        <s v="bupaaunz/SRE Operations/pattern-mid-006-single-azure-linux-vm.ARtest.trigpipe"/>
        <s v="bupaaunz/SRE Operations/pip-cache-check"/>
        <s v="bupaaunz/SRE Operations/policy-auto-testing-poc"/>
        <s v="bupaaunz/SRE Operations/projectX"/>
        <s v="bupaaunz/SRE Operations/RestoreChecker"/>
        <s v="bupaaunz/SRE Operations/ScriptDistribution"/>
        <s v="bupaaunz/SRE Operations/ScriptPortal"/>
        <s v="bupaaunz/SRE Operations/ServiceMe"/>
        <s v="bupaaunz/SRE Operations/shared-sql-server"/>
        <s v="bupaaunz/SRE Operations/SRE Operations"/>
        <s v="bupaaunz/SRE Operations/SRE-build-agents"/>
        <s v="bupaaunz/SRE Operations/SRE-management-prod.RUBRIK"/>
        <s v="bupaaunz/SRE Operations/SRE-management-prod-OLDClassic"/>
        <s v="bupaaunz/SRE Operations/terraform-azurerm-vm-linux-single.allow_extension_operationstrue"/>
        <s v="bupaaunz/SRE Operations/terraform-azurerm-vm-windows-domain.priyabrata.sethi-Fork"/>
        <s v="bupaaunz/SRE Operations/Terraform-IaC-test"/>
        <s v="bupaaunz/SRE Operations/testIaC"/>
        <s v="bupaaunz/SRE Operations/TestPipelineCDNUpdate"/>
        <s v="bupaaunz/SRE Operations/workload"/>
        <s v="bupaaunz/SSW Ticketing Development/SSW Ticketing Development"/>
        <s v="bupaaunz/Strategic Data Governance/GIT_Tutorial"/>
        <s v="bupaaunz/Strategic Data Governance/moriarty"/>
        <s v="bupaaunz/Strategic Data Governance/PYTHON_Libraries"/>
        <s v="bupaaunz/Strategic Data Governance/Sensitive_Data_Rules"/>
        <s v="bupaaunz/Teams (Sandbox)/Teams (Sandbox)"/>
        <s v="bupaaunz/Technology - Marketing/ACS_Backup"/>
        <s v="bupaaunz/Technology - Marketing/AML"/>
        <s v="bupaaunz/Technology - Marketing/AMLConfig"/>
        <s v="bupaaunz/Technology - Marketing/Bupa.Marketing"/>
        <s v="bupaaunz/Technology - Marketing/CCM"/>
        <s v="bupaaunz/Technology - Marketing/PXC"/>
        <s v="bupaaunz/Transformation/Apollo"/>
        <s v="bupaaunz/Transformation/Apollo Dashboard"/>
        <s v="bupaaunz/Transformation/Apollo_K6_PerformanceTestSuite"/>
        <s v="bupaaunz/Transformation/Apollo_MapTC"/>
        <s v="bupaaunz/Transformation/ApolloAPIAutomation"/>
        <s v="bupaaunz/Transformation/ApolloAutomation"/>
        <s v="bupaaunz/Transformation/ApolloBatch"/>
        <s v="bupaaunz/Transformation/ApolloK6_Performance_Suite"/>
        <s v="bupaaunz/Transformation/ApolloRegression"/>
        <s v="bupaaunz/Transformation/ApolloSmartTool"/>
        <s v="bupaaunz/Transformation/ApolloWebApplication"/>
        <s v="bupaaunz/Transformation/Automation_ApplicationPathway_API"/>
        <s v="bupaaunz/Transformation/AutomationDashboardConfig"/>
        <s v="bupaaunz/Transformation/AUTOMATIONSANDIP"/>
        <s v="bupaaunz/Transformation/BCCTest"/>
        <s v="bupaaunz/Transformation/BCCTestLearn"/>
        <s v="bupaaunz/Transformation/BCCTestProject"/>
        <s v="bupaaunz/Transformation/ConnexionsAutomation"/>
        <s v="bupaaunz/Transformation/CRM_SYNLNK_ADF"/>
        <s v="bupaaunz/Transformation/DelphixTesting"/>
        <s v="bupaaunz/Transformation/DemoPlaywright"/>
        <s v="bupaaunz/Transformation/FindaProvider"/>
        <s v="bupaaunz/Transformation/IntermediaryPortalTestAutomation"/>
        <s v="bupaaunz/Transformation/postmanAzure"/>
        <s v="bupaaunz/Transformation/PostmanPOC"/>
        <s v="bupaaunz/Transformation/PostmanPOC1"/>
        <s v="bupaaunz/Transformation/ProviderInt"/>
        <s v="bupaaunz/Transformation/Provider-ND"/>
        <s v="bupaaunz/Transformation/ProviderTestAutomation"/>
        <s v="bupaaunz/Transformation/Provider-Uplift"/>
        <s v="bupaaunz/Transformation/TestGinie_Apollo"/>
        <s v="bupaaunz/Transformation/YAMLReleases"/>
        <s v="bupaaunz/VCare/VCare"/>
        <s v="bupaaunz/VSTS Experiment/VSTS Experiment"/>
        <s v="bupaaunz/Wintel/AC-NONPROV-EAH-VM-01"/>
        <s v="bupaaunz/Wintel/AC-SecRiskReductionProg_NONPROD_YML"/>
        <s v="bupaaunz/Wintel/AC-Test-MarketOSWindowsServer2019_YML"/>
        <s v="bupaaunz/Wintel/ASR-Replication-Production"/>
        <s v="bupaaunz/Wintel/ASR-Replication-Production.matthew.benjamin"/>
        <s v="bupaaunz/Wintel/ASR-Replication-Sandpit"/>
        <s v="bupaaunz/Wintel/ASR-TestFailover-Production"/>
        <s v="bupaaunz/Wintel/Branch.CL"/>
        <s v="bupaaunz/Wintel/Disaster Recovery.chris.lock"/>
        <s v="bupaaunz/Wintel/FileShare"/>
        <s v="bupaaunz/Wintel/GFI-Blob"/>
        <s v="bupaaunz/Wintel/GFI-FileShare"/>
        <s v="bupaaunz/Wintel/L2-pattern-isw.004.REQ6326075.ControlM"/>
        <s v="bupaaunz/Wintel/L2-pattern-isw.006.ADEtoEAH.Testing"/>
        <s v="bupaaunz/Wintel/L2-pattern-isw.006.REQ6745190.CurrentWareBrowseReporter"/>
        <s v="bupaaunz/Wintel/L2-pattern-isw.006.REQ7277098.BluaIR"/>
        <s v="bupaaunz/Wintel/L2-pattern-isw.006.REQ7290689.ControlM"/>
        <s v="bupaaunz/Wintel/L2-pattern-isw.006.REQ7290689.ControlMzone2"/>
        <s v="bupaaunz/Wintel/L2-pattern-isw.006.REQ7290728.BDP4.SHIR.zone1"/>
        <s v="bupaaunz/Wintel/L2-pattern-isw.006.REQ7290728.BDP4.SHIR.zone2"/>
        <s v="bupaaunz/Wintel/L2-pattern-isw.006.REQ7290728.BDP4.SHIR.zone3"/>
        <s v="bupaaunz/Wintel/L2-pattern-isw.006.WIFtest"/>
        <s v="bupaaunz/Wintel/L2-pattern-isw.006.wintelmgmtsvr"/>
        <s v="bupaaunz/Wintel/L2-pattern-isw.006.WTASK0340485.BluaADF.dev"/>
        <s v="bupaaunz/Wintel/L2-pattern-isw.006.WTASK0340486.BluaADF.test"/>
        <s v="bupaaunz/Wintel/L2-pattern-isw.006.WTASK0340487.BluaADF.uat"/>
        <s v="bupaaunz/Wintel/L2-pattern-isw.006.WTASK0340488.BluaADF.perf"/>
        <s v="bupaaunz/Wintel/L2-pattern-isw.013.REQ7129833.PIM.SQL"/>
        <s v="bupaaunz/Wintel/L2-pattern-isw.ADEtoEAH.Testing"/>
        <s v="bupaaunz/Wintel/L2-pattern-isw.AM.PatternTesting006"/>
        <s v="bupaaunz/Wintel/L2-pattern-isw.AM.PatternTesting013"/>
        <s v="bupaaunz/Wintel/L2-pattern-isw.amtest"/>
        <s v="bupaaunz/Wintel/L2-pattern-isw.CiscoDuo"/>
        <s v="bupaaunz/Wintel/L2-pattern-isw.DC2022Builds"/>
        <s v="bupaaunz/Wintel/L2-pattern-isw.DC2022Builds-MEL"/>
        <s v="bupaaunz/Wintel/L2-pattern-isw.huy.REQ7355655.BP.PMS"/>
        <s v="bupaaunz/Wintel/L2-pattern-isw.huy.REQ7355655.BP.PMSv1"/>
        <s v="bupaaunz/Wintel/L2-pattern-isw.matthew.benjamin"/>
        <s v="bupaaunz/Wintel/L2-pattern-isw.mms.REQ7258672vm2"/>
        <s v="bupaaunz/Wintel/L2-pattern-isw.mms_REQ7258672"/>
        <s v="bupaaunz/Wintel/L2-pattern-isw.mohd.muzammil.siddiqui_REQ7258672"/>
        <s v="bupaaunz/Wintel/L2-pattern-isw.mohd.REQ7253739PROD"/>
        <s v="bupaaunz/Wintel/L2-pattern-isw.REQ5914348.CCbastion"/>
        <s v="bupaaunz/Wintel/L2-pattern-isw.REQ5914348.ConnectedCare-FHIR-POSTMAN"/>
        <s v="bupaaunz/Wintel/L2-pattern-isw.REQ6117839.ApolloDev"/>
        <s v="bupaaunz/Wintel/L2-pattern-isw.REQ6117839.ApolloProd"/>
        <s v="bupaaunz/Wintel/L2-pattern-isw.REQ6117839.ApolloTest"/>
        <s v="bupaaunz/Wintel/L2-pattern-isw.REQ6120866.ACCC"/>
        <s v="bupaaunz/Wintel/L2-pattern-isw.REQ6122614.TelehealthDev"/>
        <s v="bupaaunz/Wintel/L2-pattern-isw.REQ6122614.TelehealthProd"/>
        <s v="bupaaunz/Wintel/L2-pattern-isw.REQ6134781.BT.RDS.AUE"/>
        <s v="bupaaunz/Wintel/L2-pattern-isw.REQ6134781.BT.RDS.AUSE"/>
        <s v="bupaaunz/Wintel/L2-pattern-isw.REQ6143169.EpicorKeyVaultASR"/>
        <s v="bupaaunz/Wintel/L2-pattern-isw.REQ6143169.EpicorKeyVaultASR.MB1"/>
        <s v="bupaaunz/Wintel/L2-pattern-isw.REQ6193986.AIP.prod.sql"/>
        <s v="bupaaunz/Wintel/L2-pattern-isw.REQ6200604.AIP.ause.prod"/>
        <s v="bupaaunz/Wintel/L2-pattern-isw.REQ6207005.GFIArchiverPOC"/>
        <s v="bupaaunz/Wintel/L2-pattern-isw.REQ6235059.TrendMicroApexCentral"/>
        <s v="bupaaunz/Wintel/L2-pattern-isw.REQ6240729.AIP.prod"/>
        <s v="bupaaunz/Wintel/L2-pattern-isw.REQ6292380.WizOutPost"/>
        <s v="bupaaunz/Wintel/L2-pattern-isw.REQ6292380.WizOutPost.matthew.benjamin"/>
        <s v="bupaaunz/Wintel/L2-pattern-isw.REQ6314712.exchange.dagwitness"/>
        <s v="bupaaunz/Wintel/L2-pattern-isw.REQ6322362.BestPracticeHCP"/>
        <s v="bupaaunz/Wintel/L2-pattern-isw.REQ6322362.BestPracticeHCP-Test"/>
        <s v="bupaaunz/Wintel/L2-pattern-isw.REQ6677334.BDP4.SHIR"/>
        <s v="bupaaunz/Wintel/L2-pattern-isw.REQ6677334.BDP4.SHIR.Zone1"/>
        <s v="bupaaunz/Wintel/L2-pattern-isw.REQ6677334.BDP4.SHIRZone2"/>
        <s v="bupaaunz/Wintel/L2-pattern-isw.REQ6677334.BDP4.SHIRZone2.1"/>
        <s v="bupaaunz/Wintel/L2-pattern-isw.REQ6677334.BDP4.SHIRZone3"/>
        <s v="bupaaunz/Wintel/L2-pattern-isw.REQ6789139"/>
        <s v="bupaaunz/Wintel/L2-pattern-isw.REQ7143096.MindPlaceBP"/>
        <s v="bupaaunz/Wintel/L2-pattern-isw.REQ7253739"/>
        <s v="bupaaunz/Wintel/L2-pattern-isw.REQ7253739.ApolloDev"/>
        <s v="bupaaunz/Wintel/L2-pattern-isw.REQ7253739.ApolloProd"/>
        <s v="bupaaunz/Wintel/L2-pattern-isw.REQ7265713"/>
        <s v="bupaaunz/Wintel/L2Pipeline"/>
        <s v="bupaaunz/Wintel/pattern-cgo-007-azure-keyvault.chris.lock2"/>
        <s v="bupaaunz/Wintel/pattern-cgo-007-azure-keyvault.EpicorASR"/>
        <s v="bupaaunz/Wintel/pattern-cgo-007-azure-keyvault-private-endpoint.chris.lock"/>
        <s v="bupaaunz/Wintel/pattern-isw-004-windows-server-cluster"/>
        <s v="bupaaunz/Wintel/pattern-isw-004-windows-server-cluster.DisableSASToken"/>
        <s v="bupaaunz/Wintel/pattern-isw-006-GenerativeAI-ChrisLock"/>
        <s v="bupaaunz/Wintel/pattern-isw-006-Multi-azure-windows-vm.ph-MELMTC3916-MELMTC3917"/>
        <s v="bupaaunz/Wintel/pattern-isw-006-Multi-azure-windows-vm.solr_NONPROD_MELB_VMs"/>
        <s v="bupaaunz/Wintel/pattern-isw-006-Multi-azure-windows-vm.solr_PROD_MELB_VMs"/>
        <s v="bupaaunz/Wintel/pattern-isw-006-MultiZone-azure-windows-vm.solr_PROD_SYD_VMs"/>
        <s v="bupaaunz/Wintel/pattern-isw-006-single-azure-sql-vm.test.deloitte"/>
        <s v="bupaaunz/Wintel/pattern-isw-006-single-azure-windows-adauditplus"/>
        <s v="bupaaunz/Wintel/pattern-isw-006-single-azure-windows-ConnectedCare-Dev"/>
        <s v="bupaaunz/Wintel/pattern-isw-006-single-azure-windows-ConnectedCare-Dev-VM2"/>
        <s v="bupaaunz/Wintel/pattern-isw-006-single-azure-windows-ConnectedCare-Dev-VM2-yml"/>
        <s v="bupaaunz/Wintel/pattern-isw-006-single-azure-windows-ConnectedCare-Perf"/>
        <s v="bupaaunz/Wintel/pattern-isw-006-single-azure-windows-ConnectedCare-Test"/>
        <s v="bupaaunz/Wintel/pattern-isw-006-single-azure-windows-ConnectedCare-Uat"/>
        <s v="bupaaunz/Wintel/pattern-isw-006-single-azure-windows-ConnectedCare-Uat.CL"/>
        <s v="bupaaunz/Wintel/pattern-isw-006-single-azure-windows-vm.15VM_REQ3647121huy"/>
        <s v="bupaaunz/Wintel/pattern-isw-006-single-azure-windows-vm.ADAudit"/>
        <s v="bupaaunz/Wintel/pattern-isw-006-single-azure-windows-vm.am.basevm4pattern031"/>
        <s v="bupaaunz/Wintel/pattern-isw-006-single-azure-windows-vm.amacrae.MELMDC4046v1"/>
        <s v="bupaaunz/Wintel/pattern-isw-006-single-azure-windows-vm.amacrae.MELMDC4046v2"/>
        <s v="bupaaunz/Wintel/pattern-isw-006-single-azure-windows-vm.amacrae.MELMDC4046v3"/>
        <s v="bupaaunz/Wintel/pattern-isw-006-single-azure-windows-vm.amacrae.TEST.MELMDC4046"/>
        <s v="bupaaunz/Wintel/pattern-isw-006-single-azure-windows-vm.andrew.macrae.SYDMDC4058"/>
        <s v="bupaaunz/Wintel/pattern-isw-006-single-azure-windows-vm.andrew.macrae-MELMTC4115"/>
        <s v="bupaaunz/Wintel/pattern-isw-006-single-azure-windows-vm.andrew.macrae-REQ2825820"/>
        <s v="bupaaunz/Wintel/pattern-isw-006-single-azure-windows-vm.Build_TEST_NonDSC"/>
        <s v="bupaaunz/Wintel/pattern-isw-006-single-azure-windows-vm.chris.lock"/>
        <s v="bupaaunz/Wintel/pattern-isw-006-single-azure-windows-vm.DC2022"/>
        <s v="bupaaunz/Wintel/pattern-isw-006-single-azure-windows-vm.dennis.low.TEST"/>
        <s v="bupaaunz/Wintel/pattern-isw-006-single-azure-windows-vm.dennis.low.test2019"/>
        <s v="bupaaunz/Wintel/pattern-isw-006-single-azure-windows-vm.digbatch1.chris.lock"/>
        <s v="bupaaunz/Wintel/pattern-isw-006-single-azure-windows-vm.digbatch2.chris.lock"/>
        <s v="bupaaunz/Wintel/pattern-isw-006-single-azure-windows-vm.digbatch3.chris.lock"/>
        <s v="bupaaunz/Wintel/pattern-isw-006-single-azure-windows-vm.digbatch4.chris.lock"/>
        <s v="bupaaunz/Wintel/pattern-isw-006-single-azure-windows-vm.digi.dr"/>
        <s v="bupaaunz/Wintel/pattern-isw-006-single-azure-windows-vm.digibatch1"/>
        <s v="bupaaunz/Wintel/pattern-isw-006-single-azure-windows-vm.digibatch2"/>
        <s v="bupaaunz/Wintel/pattern-isw-006-single-azure-windows-vm.digibatch2v2"/>
        <s v="bupaaunz/Wintel/pattern-isw-006-single-azure-windows-vm.digibatch4"/>
        <s v="bupaaunz/Wintel/pattern-isw-006-single-azure-windows-vm.Epicor_Apps_Test_Servers"/>
        <s v="bupaaunz/Wintel/pattern-isw-006-single-azure-windows-vm.Epicor-Apps_DEV_NonDSC"/>
        <s v="bupaaunz/Wintel/pattern-isw-006-single-azure-windows-vm.EpicorApps_DEV_Server"/>
        <s v="bupaaunz/Wintel/pattern-isw-006-single-azure-windows-vm.EpicorApps_Test_Servers"/>
        <s v="bupaaunz/Wintel/pattern-isw-006-single-azure-windows-vm.Epicor-ProdVMs.App1"/>
        <s v="bupaaunz/Wintel/pattern-isw-006-single-azure-windows-vm.Epicor-ProdVMs.App2"/>
        <s v="bupaaunz/Wintel/pattern-isw-006-single-azure-windows-vm.Epicor-ProdVMs.DocStar"/>
        <s v="bupaaunz/Wintel/pattern-isw-006-single-azure-windows-vm.Epicor-ProdVMs.Reporting"/>
        <s v="bupaaunz/Wintel/pattern-isw-006-single-azure-windows-vm.Epicor-TEST_VM1"/>
        <s v="bupaaunz/Wintel/pattern-isw-006-single-azure-windows-vm.Epicor-TEST_VM2"/>
        <s v="bupaaunz/Wintel/pattern-isw-006-single-azure-windows-vm.huy.NDES.MELMTC4080"/>
        <s v="bupaaunz/Wintel/pattern-isw-006-single-azure-windows-vm.huy.TEST9Oct2024"/>
        <s v="bupaaunz/Wintel/pattern-isw-006-single-azure-windows-vm.Inter-Fabric.SYDMUC4067"/>
        <s v="bupaaunz/Wintel/pattern-isw-006-single-azure-windows-vm.IntFabric-TFab-PROD-Yml"/>
        <s v="bupaaunz/Wintel/pattern-isw-006-single-azure-windows-vm.know.dr"/>
        <s v="bupaaunz/Wintel/pattern-isw-006-single-azure-windows-vm.knowbatch1"/>
        <s v="bupaaunz/Wintel/pattern-isw-006-single-azure-windows-vm.knowbatch2"/>
        <s v="bupaaunz/Wintel/pattern-isw-006-single-azure-windows-vm.knowbatch3"/>
        <s v="bupaaunz/Wintel/pattern-isw-006-single-azure-windows-vm.knowbatch4"/>
        <s v="bupaaunz/Wintel/pattern-isw-006-single-azure-windows-vm.knowit.dr"/>
        <s v="bupaaunz/Wintel/pattern-isw-006-single-azure-windows-vm.KV_Testing"/>
        <s v="bupaaunz/Wintel/pattern-isw-006-single-azure-windows-vm.KV_Testing2"/>
        <s v="bupaaunz/Wintel/pattern-isw-006-single-azure-windows-vm.matthew.benjamin"/>
        <s v="bupaaunz/Wintel/pattern-isw-006-single-azure-windows-vm.MB.BPTest.andrew.macrae"/>
        <s v="bupaaunz/Wintel/pattern-isw-006-single-azure-windows-vm.MB.BPTest.BP.SEA"/>
        <s v="bupaaunz/Wintel/pattern-isw-006-single-azure-windows-vm.MBRtoGPT"/>
        <s v="bupaaunz/Wintel/pattern-isw-006-single-azure-windows-vm.MELMD0702.REBUILD"/>
        <s v="bupaaunz/Wintel/pattern-isw-006-single-azure-windows-vm.MELMDC4046.TEST"/>
        <s v="bupaaunz/Wintel/pattern-isw-006-single-azure-windows-vm.MELMDC4093"/>
        <s v="bupaaunz/Wintel/pattern-isw-006-single-azure-windows-vm.muzammil.siddiqui"/>
        <s v="bupaaunz/Wintel/pattern-isw-006-single-azure-windows-vm.NDES.MELMPC4092"/>
        <s v="bupaaunz/Wintel/pattern-isw-006-single-azure-windows-vm.NonDJ"/>
        <s v="bupaaunz/Wintel/pattern-isw-006-single-azure-windows-vm.PaperCut-SiteSrv-YML"/>
        <s v="bupaaunz/Wintel/pattern-isw-006-single-azure-windows-vm.REQ2752458"/>
        <s v="bupaaunz/Wintel/pattern-isw-006-single-azure-windows-vm.REQ2852852"/>
        <s v="bupaaunz/Wintel/pattern-isw-006-single-azure-windows-vm.REQ2852852(MS)"/>
        <s v="bupaaunz/Wintel/pattern-isw-006-single-azure-windows-vm.REQ28528522nd"/>
        <s v="bupaaunz/Wintel/pattern-isw-006-single-azure-windows-vm.REQ3146782"/>
        <s v="bupaaunz/Wintel/pattern-isw-006-single-azure-windows-vm.REQ3288535.huy"/>
        <s v="bupaaunz/Wintel/pattern-isw-006-single-azure-windows-vm.REQ3647121.Controllerhuy"/>
        <s v="bupaaunz/Wintel/pattern-isw-006-single-azure-windows-vm.REQ4822216"/>
        <s v="bupaaunz/Wintel/pattern-isw-006-single-azure-windows-vm.REQ5021841"/>
        <s v="bupaaunz/Wintel/pattern-isw-006-single-azure-windows-vm.REQ5053710"/>
        <s v="bupaaunz/Wintel/pattern-isw-006-single-azure-windows-vm.REQ5235938.nbubvac"/>
        <s v="bupaaunz/Wintel/pattern-isw-006-single-azure-windows-vm.REQ5236086.NBW"/>
        <s v="bupaaunz/Wintel/pattern-isw-006-single-azure-windows-vm.REQ5236086.NBWv2"/>
        <s v="bupaaunz/Wintel/pattern-isw-006-single-azure-windows-vm.REQ5261487.dev"/>
        <s v="bupaaunz/Wintel/pattern-isw-006-single-azure-windows-vm.REQ5261487.prod"/>
        <s v="bupaaunz/Wintel/pattern-isw-006-single-azure-windows-vm.REQ5261487.test"/>
        <s v="bupaaunz/Wintel/pattern-isw-006-single-azure-windows-vm.REQ5293772.BAC"/>
        <s v="bupaaunz/Wintel/pattern-isw-006-single-azure-windows-vm.REQ5345509"/>
        <s v="bupaaunz/Wintel/pattern-isw-006-single-azure-windows-vm.REQ5345509MS"/>
        <s v="bupaaunz/Wintel/pattern-isw-006-single-azure-windows-vm.REQ5345509MS2"/>
        <s v="bupaaunz/Wintel/pattern-isw-006-single-azure-windows-vm.REQ5465630.MGS"/>
        <s v="bupaaunz/Wintel/pattern-isw-006-single-azure-windows-vm.REQ5465631.MSY"/>
        <s v="bupaaunz/Wintel/pattern-isw-006-single-azure-windows-vm.REQ5465631.MSY.L2"/>
        <s v="bupaaunz/Wintel/pattern-isw-006-single-azure-windows-vm.REQ5641878.Exchange"/>
        <s v="bupaaunz/Wintel/pattern-isw-006-single-azure-windows-vm.REQ5914348.CCbastion"/>
        <s v="bupaaunz/Wintel/pattern-isw-006-single-azure-windows-vm.solr_NONPROD_SYD_VMs-1"/>
        <s v="bupaaunz/Wintel/pattern-isw-006-single-azure-windows-vm.solr_NONPROD_SYD_VMs-2"/>
        <s v="bupaaunz/Wintel/pattern-isw-006-single-azure-windows-vm.SYDMDC4058v2"/>
        <s v="bupaaunz/Wintel/pattern-isw-006-single-azure-windows-vm.SYDMTC4110"/>
        <s v="bupaaunz/Wintel/pattern-isw-006-single-azure-windows-vm.test.multivm.deloitte"/>
        <s v="bupaaunz/Wintel/pattern-isw-006-single-azure-windows-vm.test.single.deloitte"/>
        <s v="bupaaunz/Wintel/pattern-isw-006-single-azure-windows-vm.test.single.deloitte.v2"/>
        <s v="bupaaunz/Wintel/pattern-isw-006-single-azure-windows-vm.test.single.deloitte.v3"/>
        <s v="bupaaunz/Wintel/pattern-isw-006-single-azure-windows-vm.wintel.testing"/>
        <s v="bupaaunz/Wintel/pattern-isw-006-single-azure-windows-vm_SANDPIT_ASR_VM2_YML"/>
        <s v="bupaaunz/Wintel/pattern-isw-006-single-azure-windows-vm_SANDPIT_SYD_VM"/>
        <s v="bupaaunz/Wintel/pattern-isw-006-single-azure-windows-vm_SANDPIT_SYD_VM_YML"/>
        <s v="bupaaunz/Wintel/pattern-isw-006-single-azure-windows-vm-ASR-TestVM2-Yml"/>
        <s v="bupaaunz/Wintel/pattern-isw-006-single-azure-windows-vm-ASR-TestVM-Yml"/>
        <s v="bupaaunz/Wintel/pattern-isw-006-single-azure-windows-vm-REQ5026691-BP-SIT"/>
        <s v="bupaaunz/Wintel/pattern-isw-006-single-azure-windows-vm-REQ5026691-BP-UAT"/>
        <s v="bupaaunz/Wintel/pattern-isw-006-single-windows-vm_ADAuditTransition.chris.lock"/>
        <s v="bupaaunz/Wintel/pattern-isw-006-windows-vm.solr-perf-batch1.chris.lock"/>
        <s v="bupaaunz/Wintel/pattern-isw-010-cross-region-azure-windows-vm.digisolrperf"/>
        <s v="bupaaunz/Wintel/pattern-isw-010-cross-region-azure-windows-vm.digitalsolrperf"/>
        <s v="bupaaunz/Wintel/pattern-isw-010-cross-region-azure-windows-vm.knowbatch3"/>
        <s v="bupaaunz/Wintel/pattern-isw-010-cross-region-azure-windows-vm.knowitsolrperf"/>
        <s v="bupaaunz/Wintel/pattern-isw-011-single-azure-sql-db"/>
        <s v="bupaaunz/Wintel/pattern-isw-011-single-azure-sql-db.antonio.amato"/>
        <s v="bupaaunz/Wintel/pattern-isw-011-single-azure-sql-db.chris.lock"/>
        <s v="bupaaunz/Wintel/pattern-isw-011-single-azure-sql-db.CL"/>
        <s v="bupaaunz/Wintel/pattern-isw-011-single-azure-sql-db.DisabledSASToken"/>
        <s v="bupaaunz/Wintel/pattern-isw-011-single-azure-sql-db.katetest"/>
        <s v="bupaaunz/Wintel/pattern-isw-011-single-azure-sql-db.KronosProd-PaaS"/>
        <s v="bupaaunz/Wintel/pattern-isw-011-single-azure-sql-db.MB.21032024"/>
        <s v="bupaaunz/Wintel/pattern-isw-011-single-azure-sql-db.ravi.kumar.mutakuduru"/>
        <s v="bupaaunz/Wintel/pattern-isw-011-single-azure-sql-db.ravi.kumar.mutakuduru1"/>
        <s v="bupaaunz/Wintel/pattern-isw-011-single-azure-sql-db.ravikumarsqldb"/>
        <s v="bupaaunz/Wintel/pattern-isw-013-MCR-SQL-Prod"/>
        <s v="bupaaunz/Wintel/pattern-isw-013-single-azure-sql-vm.PayrollDBPROD"/>
        <s v="bupaaunz/Wintel/pattern-isw-013-single-azure-sql-vm.priyabrata.sethi"/>
        <s v="bupaaunz/Wintel/pattern-isw-013-single-azure-sql-vm.REQ3643491.prod"/>
        <s v="bupaaunz/Wintel/pattern-isw-013-single-azure-sql-vm.REQ3643491.test"/>
        <s v="bupaaunz/Wintel/pattern-isw-013-single-azure-sql-vm.REQ5647669.PIM"/>
        <s v="bupaaunz/Wintel/pattern-isw-013-single-azure-sql-vm.REQ5671133.PIMnonprod"/>
        <s v="bupaaunz/Wintel/pattern-isw-013-single-azure-sql-vm.sqlREQ7265713"/>
        <s v="bupaaunz/Wintel/pattern-isw-013-single-azure-sql-vm.WellnessSharedSQLNONPROD"/>
        <s v="bupaaunz/Wintel/pattern-isw-013-single-azure-sql-vm.WellnessSharedSQLPROD"/>
        <s v="bupaaunz/Wintel/pattern-isw-013-single-azure-sql-vm_EpicorStandalone_SQLNONPROD"/>
        <s v="bupaaunz/Wintel/pattern-isw-013-single-azure-sql-vm-sqlvm-MELMDC3794"/>
        <s v="bupaaunz/Wintel/pattern-isw-013-single-azure-sql-vm-sqlvm-MELMDC3803-REQ1722773"/>
        <s v="bupaaunz/Wintel/pattern-isw-013-single-azure-sql-vm-sqlvm-melmtc1169"/>
        <s v="bupaaunz/Wintel/pattern-isw-013-single-azure-sql-vm-sqlvm-MELMTC3701"/>
        <s v="bupaaunz/Wintel/pattern-isw-014-azure-always-on-sql-vm.chris.lock.delloite"/>
        <s v="bupaaunz/Wintel/pattern-isw-014-azure-always-on-sql-vm.ControlM"/>
        <s v="bupaaunz/Wintel/pattern-isw-014-azure-always-on-sql-vm.CTMSQLAAG-InfoSvcs2-TEST"/>
        <s v="bupaaunz/Wintel/pattern-isw-014-azure-always-on-sql-vm.CtrlM"/>
        <s v="bupaaunz/Wintel/pattern-isw-014-azure-always-on-sql-vm.EPICOR"/>
        <s v="bupaaunz/Wintel/pattern-isw-014-azure-always-on-sql-vm.post-disableSAStoken.CL"/>
        <s v="bupaaunz/Wintel/pattern-isw-014-azure-always-on-sql-vm.ShrSQLAAG-InfoSvcs2-DEV"/>
        <s v="bupaaunz/Wintel/pattern-isw-014-azure-always-on-sql-vm.ShrSQLAAG-InfoSvcs2-PROD"/>
        <s v="bupaaunz/Wintel/pattern-isw-014-azure-always-on-sql-vm.ShrSQLAAG-InfoSvcs2-TST"/>
        <s v="bupaaunz/Wintel/pattern-isw-014-azure-always-on-sql-vm_MultiNode.chris.lock"/>
        <s v="bupaaunz/Wintel/pattern-isw-020-azure-single-sql-managed-instance.aa.v2"/>
        <s v="bupaaunz/Wintel/pattern-isw-020-azure-single-sql-managed-instance.aa.v3"/>
        <s v="bupaaunz/Wintel/pattern-isw-020-azure-single-sql-managed-instance.antonio.amato"/>
        <s v="bupaaunz/Wintel/pattern-isw-020-azure-single-sql-managed-instance.ravikumar"/>
        <s v="bupaaunz/Wintel/pattern-isw-020-azure-single-sql-managed-instance.RKMIRetest"/>
        <s v="bupaaunz/Wintel/pattern-isw-020-azure-single-sql-managed-instance.sethi"/>
        <s v="bupaaunz/Wintel/pattern-isw-021-azure-single-sql-managed-database.antonio.amato"/>
        <s v="bupaaunz/Wintel/pattern-isw-021-azure-single-sql-managed-database.ravikumar"/>
        <s v="bupaaunz/Wintel/pattern-isw-031-single-azure-vm-replicated.am.base4patterntest"/>
        <s v="bupaaunz/Wintel/pattern-isw-031-single-azure-vm-replicated.am.basevm4pattern031"/>
        <s v="bupaaunz/Wintel/pattern-isw-031-single-azure-vm-replicated.andrew.macrae.test"/>
        <s v="bupaaunz/Wintel/pattern-isw-031-single-azure-vm-replicated.ccbpprodasr"/>
        <s v="bupaaunz/Wintel/pattern-isw-031-single-azure-vm-replicated.REQ5053710"/>
        <s v="bupaaunz/Wintel/powershell-dsc-mofgenerator.chris.lock"/>
        <s v="bupaaunz/Wintel/powershell-sqlutilities.chris.lock"/>
        <s v="bupaaunz/Wintel/privatefileshare"/>
        <s v="bupaaunz/Wintel/REQ5065802.DEV.pattern-isw-006-single-azure-windows-vm.huy"/>
        <s v="bupaaunz/Wintel/REQ5065802.TEST.pattern-isw-006-single-azure-windows-vm.huy"/>
        <s v="bupaaunz/Wintel/REQ5135296.Space-pattern-isw-006-single-azure-windows-vm.huy"/>
        <s v="bupaaunz/Wintel/REQ5143235.Dell.pattern-isw-006-single-azure-windows-vm.huy"/>
        <s v="bupaaunz/Wintel/REQ5224529.EDP.Prod.pattern-isw-006-single-azure-windows-vm.huy"/>
        <s v="bupaaunz/Wintel/REQ5309641.HCPrinter.pattern-isw-006-single-azure-windows-vm.huy"/>
        <s v="bupaaunz/Wintel/REQ5776467-BeyondTrust-PROD-RG01-AUE-Broker"/>
        <s v="bupaaunz/Wintel/REQ5776467-BeyondTrust-PROD-RG01-AUE-Password"/>
        <s v="bupaaunz/Wintel/REQ5776467-BeyondTrust-PROD-RG02-AUSE-Broker"/>
        <s v="bupaaunz/Wintel/REQ5776467-BeyondTrust-PROD-RG02-AUSE-Password"/>
        <s v="bupaaunz/Wintel/REQ5789665.EDP.Prod.pattern-isw-006-single-azure-windows-vm.huy"/>
        <s v="bupaaunz/Wintel/REQ5790153-IGASailpoint-Prod-rg01-VM1"/>
        <s v="bupaaunz/Wintel/REQ5794081-BestPracticeETL-Prod-rg01-VM1"/>
        <s v="bupaaunz/Wintel/REQ5870864.NSW.pattern-isw-006-single-azure-windows-vm"/>
        <s v="bupaaunz/Wintel/ShrSQLAAG-InfoSvcs2-PRESTAGED"/>
        <s v="bupaaunz/Wintel/Single Azure SQL VM MELMPC3827"/>
        <s v="bupaaunz/Wintel/Single-Azure-VM-MELMPC3827"/>
        <s v="bupaaunz/Wintel/SP-pattern-isw-006-single-azure-windows-vm"/>
        <s v="bupaaunz/Wintel/SQLPaaS - CompareIT PROD"/>
        <s v="bupaaunz/Wintel/StorageAccount"/>
        <s v="bupaaunz/Wintel/terraform-azurerm-keyvault-private-endpoint.chris.lock"/>
        <s v="bupaaunz/Wintel/terraform-azurerm-sqldb.ravikumarsqldb"/>
        <s v="bupaaunz/Wintel/terraform-azurerm-vm-windows-domain.chris.lock"/>
        <s v="bupaaunz/Wintel/TFCodesPractice"/>
        <s v="bupaaunz/Wintel/UCS"/>
        <s v="bupaaunz/Wintel/Wintel"/>
        <s v="bupaaunz/Wintel/Wintel.antonio.amato"/>
        <s v="bupaaunz/Wintel/Wintel.chris.lock"/>
        <s v="bupaaunz/Wintel/Wintel.chris.new"/>
        <s v="bupaaunz/Wintel/Wintel_Archive"/>
        <s v="bupaaunz/xRM/APIs"/>
        <s v="bupaaunz/xRM/IntermediaryPortalAutomation"/>
        <s v="bupaaunz/xRM/Playwright_BBC_Connextion"/>
        <s v="bupaaunz/Zoom/Zoom"/>
        <s v="BupaBBCEventStreamingSolutions_xRM_CRM-CPC_BupaBBCEventStreamingSolutions_BupaBBCEventStreamingSolutions"/>
        <s v="Bupa-CP-ECR-.Build"/>
        <s v="chainguard-node-image-sbom"/>
        <s v="Common Platform_Bupa.CP.Consent_AccountSettings.ExperienceApiApp"/>
        <s v="Common Platform_Tfab.FindAProvider.Web_Tfab.FindAProvider.Web"/>
        <s v="Common Platforms_Bupa.AccountSettings.Xapi.Hybrid_AccountSettings"/>
        <s v="Common Platforms_Bupa.AmazonConnect.IVR.SupportingInfrastructure_Bupa.AmazonConnect.IVR.SupportingInfrastructure"/>
        <s v="Common Platforms_Bupa.CommonPlatform.PmpDataProcessor_Bupa.CommonPlatform.PmpDataProcessor"/>
        <s v="Common Platforms_Bupa.CommonPlatforms.Appointment_Bupa.CommonPlatforms.Appointment"/>
        <s v="Common Platforms_Bupa.CommonPlatforms.AvailabilityIndex_Bupa.CommonPlatforms.Availability.Api"/>
        <s v="Common Platforms_Bupa.CommonPlatforms.AvailabilityIndex_Bupa.CommonPlatforms.AvailabilityIndexer"/>
        <s v="Common Platforms_Bupa.CommonPlatforms.MockServer_Bupa.CommonPlatforms.MockServer"/>
        <s v="Common Platforms_Bupa.CommonPlatforms.ProviderIndex_Bupa.CommonPlatforms.Provider.Api"/>
        <s v="Common Platforms_Bupa.CommonPlatforms.ProviderIndex_Bupa.CommonPlatforms.ProviderIndex"/>
        <s v="Common Platforms_Bupa.CommonPlatforms.Radar.API_Bupa.CommonPlatforms.Radar.API"/>
        <s v="Common Platforms_Bupa.CommonPlatforms.Shared_Bupa.CommonPlatforms.Extensions.Api"/>
        <s v="Common Platforms_Bupa.CommonPlatforms.Shared_Bupa.CommonPlatforms.Extensions.Database"/>
        <s v="Common Platforms_Bupa.CommonPlatforms.Shared_Bupa.CommonPlatforms.Extensions.KeyVault"/>
        <s v="Common Platforms_Bupa.CommonPlatforms.Shared_Bupa.CommonPlatforms.Shared.Auth"/>
        <s v="Common Platforms_Bupa.CommonPlatforms.Tfab.ObjectMapping.Api_Bupa.CommonPlatforms.Tfab.ObjectMapping.Api"/>
        <s v="Common Platforms_Bupa.CommonPlatforms.Tfab.Shared_Common Platforms_Bupa.CommonPlatforms.Tfab.Shared_Bupa.CommonPlatforms.Tfab.Shared"/>
        <s v="Common Platforms_Bupa.CommonPlatforms.TfabBff_Bupa.CommonPlatforms.TfabBff"/>
        <s v="Common Platforms_Bupa.ConsentManagement.Xapi.Hybrid_ConsentManagement"/>
        <s v="Common Platforms_Bupa.CP.AccessVerification.Api_BlueKey AVA API"/>
        <s v="Common Platforms_Bupa.CP.AccessVerification.Api_Bupa.CP.AccessVerification.Api.PR"/>
        <s v="Common Platforms_Bupa.CP.AccessVerification.Bff_BlueKey AVA BFF"/>
        <s v="Common Platforms_Bupa.CP.AccessVerification.Bff_Bupa.CP.AccessVerification.Bff.PR"/>
        <s v="Common Platforms_Bupa.CP.ApolloHekaSync_ApolloHekaSync"/>
        <s v="Common Platforms_Bupa.CP.AVA_Api"/>
        <s v="Common Platforms_Bupa.CP.AVA_Bff"/>
        <s v="Common Platforms_Bupa.CP.AVA_UI"/>
        <s v="Common Platforms_Bupa.CP.CaaSContentAdapter.Experience.API_Bupa.CP.CaaSContentAdapter.Experience.API - Build &amp; Deploy"/>
        <s v="Common Platforms_Bupa.CP.CaaSContentAdapter.Experience.API_Bupa.CP.CaaSContentAdapter.Experience.API - PR Build"/>
        <s v="Common Platforms_Bupa.CP.Consent_Account Settings App"/>
        <s v="Common Platforms_Bupa.CP.Consent_AccountSettings"/>
        <s v="Common Platforms_Bupa.CP.Consent_ASA-App"/>
        <s v="Common Platforms_Bupa.CP.Consent_ASA-ExperienceApi"/>
        <s v="Common Platforms_Bupa.CP.Consent_Consent BFF API"/>
        <s v="Common Platforms_Bupa.CP.Consent_Consent Capture App"/>
        <s v="Common Platforms_Bupa.CP.Consent_Consent Domain API"/>
        <s v="Common Platforms_Bupa.CP.Consent_Consent.ContentStoreApi"/>
        <s v="Common Platforms_Bupa.CP.Consent_Consent.Shared.Common"/>
        <s v="Common Platforms_Bupa.CP.Consent_ConsentManagement"/>
        <s v="Common Platforms_Bupa.CP.Consent_none"/>
        <s v="Common Platforms_Bupa.CP.Consent_Opa"/>
        <s v="Common Platforms_Bupa.CP.DigitalID.Events_BlueKey DIE EventProcessor"/>
        <s v="Common Platforms_Bupa.CP.ECR_Bupa.CP.ECR.PR"/>
        <s v="Common Platforms_Bupa.CP.ECR_Bupa-CP-ECR-.Build"/>
        <s v="Common Platforms_Bupa.CP.HealthTool.Api_Bupa.CP.HealthTool.Api - Build &amp; Deploy"/>
        <s v="Common Platforms_Bupa.CP.HealthTool.Experience.Api_Bupa.CP.HealthTool.Experience.Api - Build &amp; Deploy"/>
        <s v="Common Platforms_Bupa.CP.HealthTool.Experience.Api_Bupa.CP.HealthTool.Experience.Api - PR Build"/>
        <s v="Common Platforms_Bupa.CP.ServiceHub_Bupa.CP.ServiceHub"/>
        <s v="Common Platforms_Bupa.NextGen.AmazonConnect.ADF-CICD_Bupa.NextGen.AmazonConnect.ADF-CICD"/>
        <s v="Common Platforms_Bupa.NextGen.AmazonConnect.BMVS-CICD_Bupa.NextGen.AmazonConnect.BMVS-CICD"/>
        <s v="Common Platforms_Bupa.NextGen.AmazonConnect.PaymentGateway_Bupa.NextGen.AmazonConnect.PaymentGateway"/>
        <s v="Common Platforms_Bupa.NextGen.AmazonConnect.Telehealth.Legacy.Click.Call_Bupa.NextGen.AmazonConnect.Telehealth.Legacy.Click.Call"/>
        <s v="Common Platforms_Bupa.NextGen.AmazonConnect.Telehealth.Legacy.Click.Call_OutboundCallApi"/>
        <s v="Common Platforms_Bupa.NextGen.AmazonConnect.UserOnboarding_Bupa.NextGen.AmazonConnect.UserOnboarding"/>
        <s v="Common Platforms_Bupa.NextGen.AmazonConnectApolloConnector_Bupa.NextGen.AmazonConnectApolloConnector"/>
        <s v="Common Platforms_Bupa.NextGen.AmazonConnectConfiguration_Bupa.NextGen.AmazonConnectConfiguration"/>
        <s v="Common Platforms_Bupa.NextGen.AmazonConnectIac_Bupa.NextGen.AmazonConnectIac"/>
        <s v="Common Platforms_Bupa.NextGen.AmazonConnectKMS_Bupa.NextGen.AmazonConnectKMS"/>
        <s v="Common Platforms_Bupa.NextGen.AmazonConnectLambda_Bupa.NextGen.AmazonConnectLambda"/>
        <s v="Common Platforms_Bupa.NextGen.CCaaS.Experience.API_Bupa.NextGen.CCAAS.Experience.Api"/>
        <s v="Common Platforms_Bupa.NextGen.CCaaS.Experience.API_CCaas.Experience.Api.BuildandDeploy"/>
        <s v="Common Platforms_Bupa.NextGenMessagingxApi.Xapi.Hybrid_NextGenMessagingxApi"/>
        <s v="Common Platforms_CAAS.BMA_CAAS.BMA"/>
        <s v="Common Platforms_CaaS.FE_CaaS NPM Packages"/>
        <s v="Common Platforms_CaaS.FE_CaaS.FE - Publish to ChromaticUI"/>
        <s v="Common Platforms_CaaS.FE_CaaS.FE.Showcase"/>
        <s v="Common Platforms_CommonPlatforms.FE.Apps_CommonPlatforms.FE.Apps"/>
        <s v="Common Platforms_fe-blua-jss_fe-blua-jss"/>
        <s v="Common Platforms_fe-caas-playground-jss_CaaS.FE.Playground"/>
        <s v="Common Platforms_FindAndBook.Web_FindAndBook.Web"/>
        <s v="Common Platforms_Tfab.FindAProvider.Web_Blua-Web"/>
        <s v="Common Platforms_Tfab.FindAProvider.Web_Tfab.FindAProvider.Web"/>
        <s v="Connected Care_Bupa.CC.BDP4Export.Adf_Bupa.CC.BDP4Export.Adf"/>
        <s v="Connected Care_Bupa.CC.BP.CommonLibraries_Bupa.CC.BP.CommonLibraries"/>
        <s v="Connected Care_Bupa.CC.BPAgent_Bupa.CC.BPAgent"/>
        <s v="Connected Care_Bupa.CC.BPBFAgent.Api_Bupa.CC.BPBFAgent.Api"/>
        <s v="Connected Care_Bupa.CC.Fhir.AppointmentAndScheduling_Bupa.CC.Fhir.AppointmentAndScheduling"/>
        <s v="Connected Care_Bupa.CC.Fhir.Automation_Bupa.CC.Fhir.Automation"/>
        <s v="Connected Care_Bupa.CC.Fhir.Clinical_Bupa.CC.Fhir.Clinical"/>
        <s v="Connected Care_Bupa.CC.Fhir.ClinicalCategorization_Bupa.CC.Fhir.ClinicalCategorization"/>
        <s v="Connected Care_Bupa.CC.Fhir.Consent_Bupa.CC.Fhir.Consent"/>
        <s v="Connected Care_Bupa.CC.Fhir.Diagnostics_Bupa.CC.Fhir.Diagnostics"/>
        <s v="Connected Care_Bupa.CC.Fhir.Financial_Bupa.CC.Fhir.Financial"/>
        <s v="Connected Care_Bupa.CC.Fhir.Medications_Bupa.CC.Fhir.Medications"/>
        <s v="Connected Care_Bupa.CC.Fhir.PatientRegister_Bupa.CC.Fhir.PatientRegister"/>
        <s v="Connected Care_Bupa.CC.Fhir.Proxy_Bupa.CC.Fhir.Proxy"/>
        <s v="Connected Care_Bupa.CC.Fhir.ServiceProvider_Bupa.CC.Fhir.ServiceProvider"/>
        <s v="Connected Care_Bupa.CC.Functions_Bupa.CC.Functions.ApolloProvenance"/>
        <s v="Connected Care_Bupa.CC.Functions_Bupa.CC.Functions.Appointment"/>
        <s v="Connected Care_Bupa.CC.Functions_Bupa.CC.Functions.Decrypt"/>
        <s v="Connected Care_Bupa.CC.Functions_Bupa.CC.Functions.Encrypt"/>
        <s v="Connected Care_Bupa.CC.Functions_Bupa.CC.Functions.Provenance"/>
        <s v="Connected Care_Bupa.CC.Functions_Bupa.CC.Functions.provenancecreator"/>
        <s v="Connected Care_Bupa.CC.Functions_Bupa.CC.Functions.SortAndSplit"/>
        <s v="Connected Care_Bupa.CC.Functions_Bupa.CC.Functions.Transformer"/>
        <s v="Connected Care_Bupa.CC.Functions_Bupa.CC.ProvenanceCreatorFunction"/>
        <s v="Connected Care_Bupa.CC.Functions_Bupa.CC.ProvenanceFunction"/>
        <s v="Connected Care_Bupa.CC.Functions_ConnectedCare_Bupa.CC.Function_Bupa.CC.ProvenanceCreatorFunction"/>
        <s v="Connected Care_Bupa.CC.Healthcare.Poc_Bupa-Connected Care-CI"/>
        <s v="Connected Care_Bupa.CC.HealthDashboard_Bupa.CC.HealthDashboard.Api"/>
        <s v="Connected Care_Bupa.CC.HealthDashboard_Bupa.CC.HealthDashboard.Web"/>
        <s v="Connected Care_Bupa.CC.HealthEngagement_Bupa.CC.HealthEngagement.Api"/>
        <s v="Connected Care_Bupa.CC.Heka.Api_Bupa.CC.Heka.Api"/>
        <s v="Connected Care_Bupa.CC.Heka.CommonLibraries_Bupa.CC.Heka.ApiCache"/>
        <s v="Connected Care_Bupa.CC.Heka.CommonLibraries_ConnectedCare_Bupa.CC.Heka.CommonLibraries_Bupa.CC.Heka.ApiCache"/>
        <s v="Connected Care_Bupa.CC.Heka.CommonLibraries_none"/>
        <s v="Connected Care_Bupa.CC.Heka.ConversionApi_Bupa.CC.HashingApi.API"/>
        <s v="Connected Care_Bupa.CC.Heka.ConversionApi_Bupa.CC.Heka.ConversionApi"/>
        <s v="Connected Care_Bupa.CC.Heka.ConversionApi_none"/>
        <s v="Connected Care_Bupa.CC.Heka.Crosswalk.Api_Bupa.CC.Heka.Crosswalk.Api"/>
        <s v="Connected Care_Bupa.CC.Heka.DvFhirSync_Bupa.CC.MC4H.Functions.HekaDvFhirErrorTriageProcessor"/>
        <s v="Connected Care_Bupa.CC.Heka.DvFhirSync_DvFhirErrorTriageProcessor"/>
        <s v="Connected Care_Bupa.CC.Heka.DvFhirSync_DvFhirSync"/>
        <s v="Connected Care_Bupa.CC.Heka.DvFhirSync_DvIngestProcessor"/>
        <s v="Connected Care_Bupa.CC.Heka.DvFhirSync_none"/>
        <s v="Connected Care_Bupa.CC.Heka.FhirDvBacklogSync_Bupa.CC.Heka.FhirDvBacklogSync.Collector"/>
        <s v="Connected Care_Bupa.CC.Heka.FhirDvBacklogSync_none"/>
        <s v="Connected Care_Bupa.CC.Heka.FhirDvSync_FhirDvReprocess"/>
        <s v="Connected Care_Bupa.CC.Heka.FhirDvSync_FhirDvSync"/>
        <s v="Connected Care_Bupa.CC.Heka.FhirDvSync_FhirDvSyncErrorProcess"/>
        <s v="Connected Care_Bupa.CC.Heka.FHIRSync_Bupa.CC.Heka.FHIRSync"/>
        <s v="Connected Care_Bupa.CC.Heka.FHIRSync_Bupa.CC.Heka-BDP-FHIR"/>
        <s v="Connected Care_Bupa.CC.Heka.FHIRSync_Bupa.CC.Heka-FHIR-APIM"/>
        <s v="Connected Care_Bupa.CC.Heka.FHIRSync_Bupa.CC.Heka-SB-APIM"/>
        <s v="Connected Care_Bupa.CC.Heka.FileProcessor_Bupa.CC.Heka.FileProcessor"/>
        <s v="Connected Care_Bupa.CC.Heka.Integration.NotificationPublisher_Bupa.CC.Heka.Integration.NotificationPublisher"/>
        <s v="Connected Care_Bupa.CC.Heka.Integration.ObjectMappingApi_none"/>
        <s v="Connected Care_Bupa.CC.Heka.IntegrationApi_Bupa.CC.Heka.Integration.Api"/>
        <s v="Connected Care_Bupa.CC.Heka.IntegrationApi_Bupa.CC.Heka.IntegrationApi"/>
        <s v="Connected Care_Bupa.CC.Heka.IntegrationApi_none"/>
        <s v="Connected Care_Bupa.CC.Heka.IntegrationMapping_none"/>
        <s v="Connected Care_Bupa.CC.Heka.S2SBlueKeyIngestor_Bupa.CC.Heka.S2SBlueKeyIngestor"/>
        <s v="Connected Care_Bupa.CC.Heka.S2SIntegrationApi_Bupa.CC.Heka.S2SIntegrationApi"/>
        <s v="Connected Care_Bupa.CC.Heka.S2SIntegrationApi_none"/>
        <s v="Connected Care_Bupa.CC.Heka.Timezone_Bupa.CC.Heka.Timezone"/>
        <s v="connected care_Bupa.CC.MC4H.Functions_Bupa.Bupa.CC.MC4H.Functions.HolaDataIngestor"/>
        <s v="Connected Care_Bupa.CC.MC4H.Functions_Bupa.CC.MC4H.Functions.ApolloPiiDataSyn"/>
        <s v="Connected Care_Bupa.CC.MC4H.Functions_Bupa.CC.MC4H.Functions.FhirDvSyncErrorProcess"/>
        <s v="Connected Care_Bupa.CC.MC4H.Functions_Bupa.CC.MC4H.Functions.HekaDvFhirErrorTriageProcessor"/>
        <s v="Connected Care_Bupa.CC.MC4H.Functions_Bupa.CC.MC4H.Functions.HekaDvFhirSync"/>
        <s v="Connected Care_Bupa.CC.MC4H.Functions_Bupa.CC.MC4H.Functions.HekaDvIngestProcessor"/>
        <s v="Connected Care_Bupa.CC.MC4H.Functions_Bupa.CC.MC4H.Functions.HekaFhirDvReprocess"/>
        <s v="Connected Care_Bupa.CC.MC4H.Functions_Bupa.CC.MC4H.Functions.HekaFhirDvSync"/>
        <s v="Connected Care_Bupa.CC.MC4H.Functions_Bupa.CC.MC4H.Functions.HekaFileUploadProcess"/>
        <s v="Connected Care_Bupa.CC.MC4H.Functions_Bupa.CC.MC4H.Functions.S2S.Data.Sync"/>
        <s v="Connected Care_Bupa.CC.MC4H.Functions_Bupa.CC.MC4H.Functions.S2SErrorTriage"/>
        <s v="Connected Care_Bupa.CC.MC4H.Functions_none"/>
        <s v="Connected Care_Bupa.CC.ObjectMapping.Api_Api_Bupa.CC.ObjectMapping.Api"/>
        <s v="Connected Care_Bupa.CC.Patient_Bupa.CC.Patient.Api"/>
        <s v="Connected Care_Bupa.CC.Patient_none"/>
        <s v="Connected Care_Bupa.CC.S2S.ObjectMapper.Api_Bupa.CC.S2S.ObjectMapper.AspNetCore"/>
        <s v="Connected Care_Bupa.CC.Shared_Bupa.Cc.Fhir.Toolkit"/>
        <s v="Consent BFF API"/>
        <s v="Consent Domain API"/>
        <s v="Consent.AuthorisationTestHarness"/>
        <s v="Consent.ContentStoreApi"/>
        <s v="Container Platform_ matt-lighthouse_ Matt.Lighthouse"/>
        <s v="Container Platform_matt-lighthouse_Bupa.Experience.Api.Template"/>
        <s v="Container Platform_matt-lighthouse_Matt.Lighthouse"/>
        <s v="Container Platform_sentinel-lighthouse-api_Sentinel.Lighthouse.Api"/>
        <s v="CRM Platform_abs_BookingSheets"/>
        <s v="CRM Platform_booking-system_BookingSystem"/>
        <s v="CRM Platform_bots_Bots"/>
        <s v="CRM Platform_bupawellness-website_BWWebsite"/>
        <s v="CRM Platform_c-sat_Wellness.CSat"/>
        <s v="CRM Platform_c-sat-admin_Wellness.CSatAdmin"/>
        <s v="CRM Platform_dex_DEX"/>
        <s v="CRM Platform_d-rect-admin_Wellness.DRectAdmin"/>
        <s v="CRM Platform_d-rect-receiver_Wellness.DRectReceiver"/>
        <s v="CRM Platform_empire_Empire"/>
        <s v="CRM Platform_intranet_Wellness.Intranet"/>
        <s v="CRM Platform_jonos_Wellness.JONOS"/>
        <s v="CRM Platform_jonoscore_Wellness.JONOSCore"/>
        <s v="CRM Platform_jonos-supplier_Wellness.JONOSSupplier"/>
        <s v="CRM Platform_jonosui_JONOSUI"/>
        <s v="CRM Platform_landing-pages-app_LandingPagesManager"/>
        <s v="CRM Platform_legacy-tools_LegacyTools"/>
        <s v="CRM Platform_nps-reports_NPSReports"/>
        <s v="CRM Platform_poc-wellness-salesforce-code-snapshot_poc-wellness-salesforce-code-snapshot"/>
        <s v="CRM Platform_product-matrix_ProductMatrix"/>
        <s v="CRM Platform_tools_Tools"/>
        <s v="CTAO_Bupa.app1017111.DomainApi.Async_app1017111"/>
        <s v="CTAO_Bupa.app1017111.DomainApi.Async_Bupa.Experience.Api.Template"/>
        <s v="CTAO_Bupa.mentoringbuddy.DomainApi.Async_Bupa.Experience.Api.Template"/>
        <s v="CTAO_Bupa.mentoringbuddy.DomainApi.Async_mentoringbuddy"/>
        <s v="CTAO_Bupa.mentoring-buddy.DomainApi.Sync_Bupa.Experience.Api.Template"/>
        <s v="CTAO_Bupa.mentoring-buddy.DomainApi.Sync_mentoring_buddy"/>
        <s v="CTAO_Bupa.mentoring-buddy.DomainApi.Sync_MentoringBuddy"/>
        <s v="CTAO_Bupa.mentoring-buddy.DomainApi.Sync_mentoring-buddy"/>
        <s v="CTAO_Bupa.MentoringBuddy1.DomainApi.Sync_Bupa.Experience.Api.Template"/>
        <s v="CTAO_Bupa.MentoringBuddy1.DomainApi.Sync_MentoringBuddy1"/>
        <s v="CTAO_engex-api-testing-bdd_ENGEX-API-Testing-BDD"/>
        <s v="CTAO_engex-demo_ENGEX-DEMO"/>
        <s v="CTAO_niko-test-repo_ENGEX-API-Testing-BDD"/>
        <s v="CTAO_technology.home_technology.home"/>
        <s v="Customer Listening App_Bupa.CustomerListening.Api_Bupa.CustomerListening.Api"/>
        <s v="Customer Listening App_Bupa.CustomerListening.Web_Bupa.CustomerListening.Web"/>
        <s v="Data and Digital_angular2react-tool_angular2react-tool"/>
        <s v="Data and Digital_Api.BupaComAu_Api.BupaComAu-Devops"/>
        <s v="Data and Digital_Api.BupaComAu_HI.Web.API.BCA"/>
        <s v="Data and Digital_Api.DigitalCards.Bff_HI.Mobile.API.DigitalCards.Bff"/>
        <s v="Data and Digital_Api.DigitalCards.Bff_HI.Mobile.API.DigitalCards.Func"/>
        <s v="Data and Digital_Api.DigitalCards_Bupa.Api.DigitalCards.Domain - BUILD &amp; DEPLOY"/>
        <s v="Data and Digital_Api.DigitalCards_Bupa.DigitalCards.DataMaintenance"/>
        <s v="Data and Digital_Api.DigitalCards_HI.Mobile.API.DigitalCards.Domain"/>
        <s v="Data and Digital_Api.FindAndBookProvider_Fab_APi-Build"/>
        <s v="Data and Digital_Api.MyBupa_HI.Mobile.API.MyBupa"/>
        <s v="Data and Digital_Api.MyBupa_HI.Web.API.MyBupa"/>
        <s v="Data and Digital_Api.MyBupa_MyBupa-MobileBFF-BuildPipeline"/>
        <s v="Data and Digital_Api.MyBupa_MyBupa-WebBFF-BuildPipeline"/>
        <s v="Data and Digital_Api.Notifications_Push Notifications-FA Build &amp; Deploy"/>
        <s v="Data and Digital_automation-nee-webui_Digital  Sales BCA_Avocodo_Regression"/>
        <s v="Data and Digital_automation-nee-webui_Digital Sales BCA Smoke Pack"/>
        <s v="Data and Digital_automation-nee-webui_Digital Sales BCA_NEE Halo Regression"/>
        <s v="Data and Digital_automation-nee-webui_Digital Sales BCAHomePage_Regression"/>
        <s v="Data and Digital_automation-nee-webui_Digital_BCA_Automatio_Aurora_Set1"/>
        <s v="Data and Digital_automation-nee-webui_Digital_BCA_Automatio_Aurora_Set2"/>
        <s v="Data and Digital_automation-nee-webui_Digital_BCA_Automatio_NEE_STE_Sunshine"/>
        <s v="Data and Digital_Bupa.ClaimsXapi.Xapi.Sync_ClaimsXapi"/>
        <s v="Data and Digital_bupa.com.au-reverseproxy_Bupa.Digital.Dotcom.ReverseProxy.Sitecore"/>
        <s v="Data and Digital_bupa.com.au-reverseproxy_Dotcom.ARR"/>
        <s v="Data and Digital_Bupa.CoverProductInfo.Xapi.Sync_CoverProductInfo"/>
        <s v="Data and Digital_Bupa.DeviceIntegrityUapi.Xapi.Hybrid_DeviceIntegrityUapi"/>
        <s v="Data and Digital_Bupa.Digital.Communication_Bupa.Digital.Communication"/>
        <s v="Data and Digital_Bupa.Digital.ProductCatalogue_Bupa.Digital.ProductCatalogue Nuget"/>
        <s v="Data and Digital_Bupa.DPC_Bupa.DPC.Repository Nuget"/>
        <s v="Data and Digital_Bupa.DPC_Bupa.DPC.Repository.Database Nuget"/>
        <s v="Data and Digital_Bupa.DPC_Bupa.DPCSync.FA.Build.and.Deploy"/>
        <s v="Data and Digital_Bupa.DPC_Bupa.PIM.Proxy Nuget"/>
        <s v="Data and Digital_Bupa.DPC_DigitalProductCatalog"/>
        <s v="Data and Digital_Bupa.DPC_DigitalProductCatalog-Build"/>
        <s v="Data and Digital_Bupa.HIProducts.Xapi.Hybrid_HIProducts"/>
        <s v="Data and Digital_Bupa.HSDataRetention.Xapi.Hybrid_hsdataretention"/>
        <s v="Data and Digital_bupa.mobile.framework.android_bupa.mobile.framework.android"/>
        <s v="Data and Digital_bupa.mobile.framework.ios_CI"/>
        <s v="Data and Digital_bupa.mobile.framework.xplat_bupa.mobile.framework.xplat"/>
        <s v="Data and Digital_bupa.mobile.framework.xplat_bupa.mobile.framework.xplat - Features"/>
        <s v="Data and Digital_bupa-com-au_bupa-com-au"/>
        <s v="Data and Digital_bupa-digital-dental-bff-api_bupa-digital-dental-bff-api"/>
        <s v="Data and Digital_bupa-digital-dental-pms-orchestration-api_bupa-digital-dental-pms-orchestration-api"/>
        <s v="Data and Digital_bupa-digital-dental-pms-orch-sync-jobs_Dental.PMSOrchSyncJobs.Function"/>
        <s v="Data and Digital_bupa-digital-fe-dental-nx_bupa-digital-fe-dental-nx"/>
        <s v="Data and Digital_bupa-digital-hcc-experience-api_bupa-digital-hcc-experience-api"/>
        <s v="Data and Digital_bupa-digital-hcc-website_fe-hcc-jss"/>
        <s v="Data and Digital_bupa-digital-hcc-website_fe-mindplace-jss"/>
        <s v="Data and Digital_bupa-digital-health-services_bupa-digital-health-services-sitecore"/>
        <s v="Data and Digital_bupa-digital-hub_Bupa.Digital.Hub"/>
        <s v="Data and Digital_bupa-digital-mindplace-website_bupa-digital-mindplace-website-fe"/>
        <s v="Data and Digital_CaaS.HealthCheck_caas-healthcheck"/>
        <s v="Data and Digital_design-system_design-system build and test"/>
        <s v="Data and Digital_design-system_design-system create artifact"/>
        <s v="Data and Digital_developer-stats_Experience.Api.PurchaseCover"/>
        <s v="Data and Digital_digi-sales-nextjs_digi-sales-nextjs"/>
        <s v="Data and Digital_Digital.Common.Framework_AuthenticatedUserProviders"/>
        <s v="Data and Digital_Digital.Common.Framework_Autofac"/>
        <s v="Data and Digital_Digital.Common.Framework_Blob"/>
        <s v="Data and Digital_Digital.Common.Framework_Blobs"/>
        <s v="Data and Digital_Digital.Common.Framework_Caas.Abstractions"/>
        <s v="Data and Digital_Digital.Common.Framework_Caas.Provider"/>
        <s v="Data and Digital_Digital.Common.Framework_Cache.MemoryCache"/>
        <s v="Data and Digital_Digital.Common.Framework_Common.Abstractions"/>
        <s v="Data and Digital_Digital.Common.Framework_Comms.Abstractions"/>
        <s v="Data and Digital_Digital.Common.Framework_Comms.Domain"/>
        <s v="Data and Digital_Digital.Common.Framework_Configuration"/>
        <s v="Data and Digital_Digital.Common.Framework_Configuration.AppConfiguration"/>
        <s v="Data and Digital_Digital.Common.Framework_Configuration.AzureAppConfiguration"/>
        <s v="Data and Digital_Digital.Common.Framework_Constants"/>
        <s v="Data and Digital_Digital.Common.Framework_Converters"/>
        <s v="Data and Digital_Digital.Common.Framework_Credentials"/>
        <s v="Data and Digital_Digital.Common.Framework_Customer.Abstractions"/>
        <s v="Data and Digital_Digital.Common.Framework_Customer.Domain"/>
        <s v="Data and Digital_Digital.Common.Framework_Customer.HttpClient"/>
        <s v="Data and Digital_Digital.Common.Framework_DateTimeUtilities"/>
        <s v="Data and Digital_Digital.Common.Framework_DependencyInjection"/>
        <s v="Data and Digital_Digital.Common.Framework_Diagnostics"/>
        <s v="Data and Digital_Digital.Common.Framework_Digital.Common.Framework.Exceptions"/>
        <s v="Data and Digital_Digital.Common.Framework_DigitalFramework"/>
        <s v="Data and Digital_Digital.Common.Framework_DocumentUpload"/>
        <s v="Data and Digital_Digital.Common.Framework_DocumentUpload.Abstractions"/>
        <s v="Data and Digital_Digital.Common.Framework_Environment.AspNetCore"/>
        <s v="Data and Digital_Digital.Common.Framework_Environment.FnApp"/>
        <s v="Data and Digital_Digital.Common.Framework_Exceptions"/>
        <s v="Data and Digital_Digital.Common.Framework_Exceptions.Api"/>
        <s v="Data and Digital_Digital.Common.Framework_Extensions"/>
        <s v="Data and Digital_Digital.Common.Framework_FileManagement"/>
        <s v="Data and Digital_Digital.Common.Framework_FileManagement.Abstractions"/>
        <s v="Data and Digital_Digital.Common.Framework_Filters"/>
        <s v="Data and Digital_Digital.Common.Framework_FunctionProcessor.Abstractions"/>
        <s v="Data and Digital_Digital.Common.Framework_FunctionProcessor.Api"/>
        <s v="Data and Digital_Digital.Common.Framework_FunctionProcessor.FnApp"/>
        <s v="Data and Digital_Digital.Common.Framework_GraphQLClient"/>
        <s v="Data and Digital_Digital.Common.Framework_Headers"/>
        <s v="Data and Digital_Digital.Common.Framework_Headers.OpenApi"/>
        <s v="Data and Digital_Digital.Common.Framework_Http"/>
        <s v="Data and Digital_Digital.Common.Framework_Http.Identity"/>
        <s v="Data and Digital_Digital.Common.Framework_HttpClient"/>
        <s v="Data and Digital_Digital.Common.Framework_Hugo"/>
        <s v="Data and Digital_Digital.Common.Framework_Hugo.Abstractions"/>
        <s v="Data and Digital_Digital.Common.Framework_Hugo.Domain"/>
        <s v="Data and Digital_Digital.Common.Framework_Hugo.Domain.Membership"/>
        <s v="Data and Digital_Digital.Common.Framework_Hugo.Domain.Sales"/>
        <s v="Data and Digital_Digital.Common.Framework_Hugo.Proxy"/>
        <s v="Data and Digital_Digital.Common.Framework_Jwt"/>
        <s v="Data and Digital_Digital.Common.Framework_Legacy.Utilities"/>
        <s v="Data and Digital_Digital.Common.Framework_Logging"/>
        <s v="Data and Digital_Digital.Common.Framework_Nba.Domain"/>
        <s v="Data and Digital_Digital.Common.Framework_Nba.Domain.Abstractions"/>
        <s v="Data and Digital_Digital.Common.Framework_OpenApi"/>
        <s v="Data and Digital_Digital.Common.Framework_Payment.Abstractions"/>
        <s v="Data and Digital_Digital.Common.Framework_Payment.Domain"/>
        <s v="Data and Digital_Digital.Common.Framework_Payment.DurableFunction"/>
        <s v="Data and Digital_Digital.Common.Framework_Pim"/>
        <s v="Data and Digital_Digital.Common.Framework_Pim.Campaign"/>
        <s v="Data and Digital_Digital.Common.Framework_Pim.Services"/>
        <s v="Data and Digital_Digital.Common.Framework_Primitives"/>
        <s v="Data and Digital_Digital.Common.Framework_Providers"/>
        <s v="Data and Digital_Digital.Common.Framework_Proxy.Pim"/>
        <s v="Data and Digital_Digital.Common.Framework_Redis"/>
        <s v="Data and Digital_Digital.Common.Framework_Redis.HealthInsurance"/>
        <s v="Data and Digital_Digital.Common.Framework_RedisCacheFeatureFactory.Api"/>
        <s v="Data and Digital_Digital.Common.Framework_RedisCacheFeatureFactory.FnApp"/>
        <s v="Data and Digital_Digital.Common.Framework_Refit.Abstractions"/>
        <s v="Data and Digital_Digital.Common.Framework_Repositories.Caas.Abstractions"/>
        <s v="Data and Digital_Digital.Common.Framework_Repositories.Caas.Provider"/>
        <s v="Data and Digital_Digital.Common.Framework_Repositories.Common.Abstractions"/>
        <s v="Data and Digital_Digital.Common.Framework_Repositories.Comms.Abstractions"/>
        <s v="Data and Digital_Digital.Common.Framework_Repositories.Comms.Domain"/>
        <s v="Data and Digital_Digital.Common.Framework_Repositories.Customer.Abstractions"/>
        <s v="Data and Digital_Digital.Common.Framework_Repositories.Customer.Domain"/>
        <s v="Data and Digital_Digital.Common.Framework_Repositories.Customer.HttpClient"/>
        <s v="Data and Digital_Digital.Common.Framework_Repositories.DocumentUpload"/>
        <s v="Data and Digital_Digital.Common.Framework_Repositories.DocumentUpload.Abstractions"/>
        <s v="Data and Digital_Digital.Common.Framework_Repositories.Hugo"/>
        <s v="Data and Digital_Digital.Common.Framework_Repositories.Hugo.Abstractions"/>
        <s v="Data and Digital_Digital.Common.Framework_Repositories.Nba.Domain"/>
        <s v="Data and Digital_Digital.Common.Framework_Repositories.Nba.Domain.Abstractions"/>
        <s v="Data and Digital_Digital.Common.Framework_Repositories.Payment.Abstractions"/>
        <s v="Data and Digital_Digital.Common.Framework_Repositories.Payment.Domain"/>
        <s v="Data and Digital_Digital.Common.Framework_Repositories.Payment.DurableFunction"/>
        <s v="Data and Digital_Digital.Common.Framework_Repositories.PhisDocument"/>
        <s v="Data and Digital_Digital.Common.Framework_Repositories.Refit.Abstractions"/>
        <s v="Data and Digital_Digital.Common.Framework_Repositories.Stripe.Abstractions"/>
        <s v="Data and Digital_Digital.Common.Framework_Repositories.Stripe.Domain"/>
        <s v="Data and Digital_Digital.Common.Framework_Repositories.Stripe.DurableFunction"/>
        <s v="Data and Digital_Digital.Common.Framework_Security"/>
        <s v="Data and Digital_Digital.Common.Framework_Serializer"/>
        <s v="Data and Digital_Digital.Common.Framework_Serilog"/>
        <s v="Data and Digital_Digital.Common.Framework_ServiceBus"/>
        <s v="Data and Digital_Digital.Common.Framework_SessionProvider.Abstractions"/>
        <s v="Data and Digital_Digital.Common.Framework_SessionProvider.DistributedCache"/>
        <s v="Data and Digital_Digital.Common.Framework_SessionProvider.HealthInsurance"/>
        <s v="Data and Digital_Digital.Common.Framework_SessionProvider.Mocked"/>
        <s v="Data and Digital_Digital.Common.Framework_Startup"/>
        <s v="Data and Digital_Digital.Common.Framework_Startup.FnApp"/>
        <s v="Data and Digital_Digital.Common.Framework_Streams"/>
        <s v="Data and Digital_Digital.Common.Framework_Stripe.Abstractions"/>
        <s v="Data and Digital_Digital.Common.Framework_Stripe.Domain"/>
        <s v="Data and Digital_Digital.Common.Framework_Stripe.DurableFunction"/>
        <s v="Data and Digital_Digital.Common.Framework_Telemetry"/>
        <s v="Data and Digital_Digital.Common.Framework_TemplateManager"/>
        <s v="Data and Digital_Digital.Common.Framework_UserMetadata.Abstractions"/>
        <s v="Data and Digital_Digital.Common.Framework_UserMetadata.Api"/>
        <s v="Data and Digital_Digital.Common.Framework_UserMetadata.HealthInsurance"/>
        <s v="Data and Digital_Digital.Common.Framework_Validations"/>
        <s v="Data and Digital_Digital.Common.Framework_Wcf"/>
        <s v="Data and Digital_Digital.Common.Framework_Wcf.AppInsights"/>
        <s v="Data and Digital_Digital.Common.Repository_Repositories.Dpc"/>
        <s v="Data and Digital_Digital.Common.Repository_Repositories.Nba"/>
        <s v="Data and Digital_Digital.Common.Repository_Repositories.Nba.Domain"/>
        <s v="Data and Digital_Digital.Experience.Api.CoverProductInfo_CoverProductInfo"/>
        <s v="Data and Digital_Digital.Experience.Api.Payment_paymentXapi"/>
        <s v="Data and Digital_Digital.Experience.Api.Payment_PaymentXapiFnApp"/>
        <s v="Data and Digital_Digital.Experience.Api.Phis_viewdocument"/>
        <s v="Data and Digital_Digital.Experience.Api.PurchaseCover_Experience.Api.PurchaseCover- Build &amp; Deploy"/>
        <s v="Data and Digital_Digital.SC.Headless_CaaS-Sitecore"/>
        <s v="Data and Digital_Digital.Utility.API.DeviceIntegrity_Digital.Utility.API.DeviceIntegrity"/>
        <s v="Data and Digital_Digital.Utility.API.FileManagment_FileManagmentuAPI"/>
        <s v="Data and Digital_digital-matt-lighthouse_Bupa.Experience.Api.Template"/>
        <s v="Data and Digital_digital-matt-lighthouse_DigitalLighthouse"/>
        <s v="Data and Digital_digi-web-shared-components_digi-web-shared-components"/>
        <s v="Data and Digital_EnvDashbaord_EnvDashbaord"/>
        <s v="Data and Digital_Experience.Api.NBA_Experience.Api.NBA"/>
        <s v="Data and Digital_Experience.Api.Payment_Digital.Experience.Api.Payment"/>
        <s v="Data and Digital_Experience.Api.Payment_Experience.Api.Payment"/>
        <s v="Data and Digital_fe-bca-jss_fe-bca-jss"/>
        <s v="Data and Digital_fe-bca-nx_fe-bca-nx"/>
        <s v="Data and Digital_fe-mybupa_fe-mybupa"/>
        <s v="Data and Digital_fe-mybupa_fe-mybupa-nextjs"/>
        <s v="Data and Digital_fe-mybupa-legacy_fe-mybupa-legacy"/>
        <s v="Data and Digital_find-and-book-fe_find-and-book-fe"/>
        <s v="Data and Digital_HI.Common.FE.Lighthouse_HI.Common.FE.LighthouseServer.BuildAndDeploy"/>
        <s v="Data and Digital_HI.Web.MyBupa.ReleaseDashboard_CreateReleaseDashboard"/>
        <s v="Data and Digital_HI.Web.MyBupa.ReleaseDashboard_CreateReleasequeriesandtestsuites"/>
        <s v="Data and Digital_HI.Web.MyBupa.ReleaseDashboard_GenerateTCR"/>
        <s v="Data and Digital_HI.Web.MyBupa.TestDataDashboard_HI.Web.MyBupa.TestDataDashboard"/>
        <s v="Data and Digital_Inquest_InQuest"/>
        <s v="Data and Digital_my.bupa.com.au_my.bupa.com.au"/>
        <s v="Data and Digital_mybupa-ios-feature-plugins-deployment_mybupa-ios-feature-plugins-deployment"/>
        <s v="Data and Digital_mybupa-mobile_mybupa-mobile"/>
        <s v="Data and Digital_mybupa-mobile_mybupa-mobile-core-integration"/>
        <s v="Data and Digital_mybupa-mobile-android-app_mybupa-mobile-android-app"/>
        <s v="Data and Digital_mybupa-mobile-android-app_mybupa-mobile-android-devharness"/>
        <s v="Data and Digital_mybupa-mobile-android-devharness_mybupa-mobile-android-devharness"/>
        <s v="Data and Digital_mybupa-mobile-ios-app_mybupa-mobile-ios-ci"/>
        <s v="Data and Digital_mybupa-mobile-ios-app_mybupa-mobile-ios-devharness-ci"/>
        <s v="Data and Digital_mybupa-mobile-ios-devharness_mybupa-mobile-ios-ci"/>
        <s v="Data and Digital_mybupa-mobile-ios-devharness_mybupa-mobile-ios-devharness-ci"/>
        <s v="Data and Digital_OVC_Digital Sales BCA OVC Regression"/>
        <s v="Data and Digital_shared-components-FE_[Legacy] Shared Components"/>
        <s v="Data and Digital_shared-components-FE_shared-components-FE"/>
        <s v="Data and Digital_sitecore-package-management-module_sitecore-package-management-module"/>
        <s v="Data and Digital_valhalla_valhalla"/>
        <s v="Data Program_bdp3-adf-bupaanz-df10_bdp3-adf-bupaanz-df10"/>
        <s v="Data Program_DOC-PBI_DOC-PBI"/>
        <s v="Data Program_dp-adf-bvac-old_dp-adf-bvac-old"/>
        <s v="Data Program_dp-adf-data-patterns_dp-adf-data-patterns"/>
        <s v="Data Program_dp-app-car_dp-app-car"/>
        <s v="Data Program_dp-bdp3-databricks-retention_dp-bdp3-databricks-retention"/>
        <s v="Data Program_dp-bdp4-deployment-scripts_dp-bdp4-deployment-scripts"/>
        <s v="Data Program_dp-control-framework_dp-control-framework"/>
        <s v="Data Program_dp-control-framework-flow_dp-control-framework-flow"/>
        <s v="Data Program_dp-custmatchengine_dp-custmatchengine"/>
        <s v="Data Program_dp-dab-bestpractice_dp-dab-bestpractice"/>
        <s v="Data Program_dp-dab-gen2-spike_dp-dab-gen2-spike"/>
        <s v="Data Program_dp-dab-opr-nps_dp-dab-opr-nps"/>
        <s v="Data Program_dp-dab-sprinklr_dp-dab-sprinklr"/>
        <s v="Data Program_dp-databricks-cdc-preprocess_dp-databricks-cdc-preprocess"/>
        <s v="Data Program_dp-databricks-datagovernance-tool_dp-databricks-datagovernance-tool"/>
        <s v="Data Program_dp-databricks-data-patterns_dp-databricks-data-patterns"/>
        <s v="Data Program_dp-databricks-logging-py_dp-databricks-logging-py"/>
        <s v="Data Program_dp-databricks-sat_dp-databricks-sat"/>
        <s v="Data Program_dp-databricks-test-py_dp-databricks-test-py"/>
        <s v="Data Program_dp-data-classification-pivot_dp-data-classification-pivot"/>
        <s v="Data Program_dp-data-clone-bdp4_dp-data-clone-bdp4"/>
        <s v="Data Program_dp-data-clone-bdp4-to-bdp3_dp-data-clone-bdp4-to-bdp3"/>
        <s v="Data Program_dp-data-clone-utility_dp-data-clone-utility"/>
        <s v="Data Program_dp-data-retention-src_dp-data-retention-src"/>
        <s v="Data Program_dp-datarsc-hugo-perseus_dp-datarsc-hugo-perseus"/>
        <s v="Data Program_dp-datasrc-acs_dp-datasrc-acs"/>
        <s v="Data Program_dp-datasrc-adobeanalytics-v2_dp-datasrc-adobeanalytics-v2"/>
        <s v="Data Program_dp-datasrc-agenttargetsalesvariable_dp-datasrc-agenttargetsalesvariable"/>
        <s v="Data Program_dp-datasrc-amazon_dp-datasrc-amazon"/>
        <s v="Data Program_dp-datasrc-aop-gi_dp-datasrc-aop-gi"/>
        <s v="Data Program_dp-datasrc-apollo-v2_dp-datasrc-apollo-v2"/>
        <s v="Data Program_dp-datasrc-ataccama_dp-datasrc-ataccama"/>
        <s v="Data Program_dp-datasrc-ataccama-mdm_dp-datasrc-ataccama-mdm"/>
        <s v="Data Program_dp-datasrc-ataccama-rdm_dp-datasrc-ataccama-rdm"/>
        <s v="Data Program_dp-datasrc-avature_dp-datasrc-avature"/>
        <s v="Data Program_dp-datasrc-bestmed_dp-datasrc-bestmed"/>
        <s v="Data Program_dp-datasrc-bestpractice_dp-datasrc-bestpractice"/>
        <s v="Data Program_dp-datasrc-bif-v2_dp-datasrc-bif-v2"/>
        <s v="Data Program_dp-datasrc-boss_dp-datasrc-boss"/>
        <s v="Data Program_dp-datasrc-bosspkg-uplift_dp-datasrc-bosspkg-uplift"/>
        <s v="Data Program_dp-datasrc-bvac_dp-datasrc-bvac"/>
        <s v="Data Program_dp-datasrc-bvacauhistory_dp-datasrc-bvacauhistory"/>
        <s v="Data Program_dp-datasrc-bvac-fmclarity_dp-datasrc-bvac-fmclarity"/>
        <s v="Data Program_dp-datasrc-bvac-iauditor_dp-datasrc-bvac-iauditor"/>
        <s v="Data Program_dp-datasrc-bvacreference_dp-datasrc-bvacreference"/>
        <s v="Data Program_dp-datasrc-bvac-ukgdimensions_dp-datasrc-bvac-ukgdimensions"/>
        <s v="Data Program_dp-datasrc-campaignandpartnership_dp-datasrc-campaignandpartnership"/>
        <s v="Data Program_dp-datasrc-car-tdl_dp-datasrc-car-tdl"/>
        <s v="Data Program_dp-datasrc-cbo-targets_dp-datasrc-cbo-targets"/>
        <s v="Data Program_dp-datasrc-ccm-cfd_dp-datasrc-ccm-cfd"/>
        <s v="Data Program_dp-datasrc-ccso_dp-datasrc-ccso"/>
        <s v="Data Program_dp-datasrc-chris21_dp-datasrc-chris21"/>
        <s v="Data Program_dp-datasrc-chris21-enterprise_dp-datasrc-chris21-enterprise"/>
        <s v="Data Program_dp-datasrc-cic_dp-datasrc-cic"/>
        <s v="Data Program_dp-datasrc-connexions_dp-datasrc-connexions"/>
        <s v="Data Program_dp-datasrc-connexion-v2_dp-datasrc-connexion-v2"/>
        <s v="Data Program_dp-datasrc-coupa_dp-datasrc-coupa"/>
        <s v="Data Program_dp-datasrc-coupabi_dp-datasrc-coupabi"/>
        <s v="Data Program_dp-datasrc-coupa-risk_dp-datasrc-coupa-risk"/>
        <s v="Data Program_dp-datasrc-d4w_dp-datasrc-d4w"/>
        <s v="Data Program_dp-datasrc-dacadoo_dp-datasrc-dacadoo"/>
        <s v="Data Program_dp-datasrc-datahub_dp-datasrc-datahub"/>
        <s v="Data Program_dp-datasrc-data-in-oneclick_dp-datasrc-data-in-oneclick"/>
        <s v="Data Program_dp-datasrc-deliverysystem_dp-datasrc-deliverysystem"/>
        <s v="Data Program_dp-datasrc-dental-accountingdm_dp-datasrc-dental-accountingdm"/>
        <s v="Data Program_dp-datasrc-dental-btrs_dp-datasrc-dental-btrs"/>
        <s v="Data Program_dp-datasrc-dental-chris21_dp-datasrc-dental-chris21"/>
        <s v="Data Program_dp-datasrc-dental-dentalhistory_dp-datasrc-dental-dentalhistory"/>
        <s v="Data Program_dp-datasrc-dental-dimensions_dp-datasrc-dental-dimensions"/>
        <s v="Data Program_dp-datasrc-dentaldraw_dp-datasrc-dentaldraw"/>
        <s v="Data Program_dp-datasrc-dental-iauditor_dp-datasrc-dental-iauditor"/>
        <s v="Data Program_dp-datasrc-dentally-v2_dp-datasrc-dentally-v2"/>
        <s v="Data Program_dp-datasrc-dental-peoplesoft_dp-datasrc-dental-peoplesoft"/>
        <s v="Data Program_dp-datasrc-dental-userfiles_dp-datasrc-dental-userfiles"/>
        <s v="Data Program_dp-datasrc-eclipse-uplift_dp-datasrc-eclipse-uplift"/>
        <s v="Data Program_dp-datasrc-ecr_dp-datasrc-ecr"/>
        <s v="Data Program_dp-datasrc-eonx_dp-datasrc-eonx"/>
        <s v="Data Program_dp-datasrc-epicor_dp-datasrc-epicor"/>
        <s v="Data Program_dp-datasrc-ewfm_dp-datasrc-ewfm"/>
        <s v="Data Program_dp-datasrc-exact_dp-datasrc-exact"/>
        <s v="Data Program_dp-datasrc-facilitypayroll_dp-datasrc-facilitypayroll"/>
        <s v="Data Program_dp-datasrc-fhir_dp-datasrc-fhir"/>
        <s v="Data Program_dp-datasrc-finance_dp-datasrc-finance"/>
        <s v="Data Program_dp-datasrc-genesys-iwd_dp-datasrc-genesys-iwd"/>
        <s v="Data Program_dp-datasrc-genesys-v2_dp-datasrc-genesys-v2"/>
        <s v="Data Program_dp-datasrc-gengssvoice-v2_dp-datasrc-gengssvoice-v2"/>
        <s v="Data Program_dp-datasrc-genout-retention_dp-datasrc-genout-retention"/>
        <s v="Data Program_dp-datasrc-halobestpractice_dp-datasrc-halobestpractice"/>
        <s v="Data Program_dp-datasrc-hamee_dp-datasrc-hamee"/>
        <s v="Data Program_dp-datasrc-hcm-sas_dp-datasrc-hcm-sas"/>
        <s v="Data Program_dp-datasrc-hcm-sas-to-bdp4_dp-datasrc-hcm-sas-to-bdp4"/>
        <s v="Data Program_dp-datasrc-hihs-ukgdimensions_dp-datasrc-hihs-ukgdimensions"/>
        <s v="Data Program_dp-datasrc-hugo-uplift_dp-datasrc-hugo-uplift"/>
        <s v="Data Program_dp-datasrc-jarvis-uplift_dp-datasrc-jarvis-uplift"/>
        <s v="Data Program_dp-datasrc-leecare_dp-datasrc-leecare"/>
        <s v="Data Program_dp-datasrc-lrc_dp-datasrc-lrc"/>
        <s v="Data Program_dp-datasrc-marketinsight-v2_dp-datasrc-marketinsight-v2"/>
        <s v="Data Program_dp-datasrc-mdmintechiq_dp-datasrc-mdmintechiq"/>
        <s v="Data Program_dp-datasrc-medallia_dp-datasrc-medallia"/>
        <s v="Data Program_dp-datasrc-medallia-v0_dp-datasrc-medallia-v0"/>
        <s v="Data Program_dp-datasrc-mlmodeloutput_dp-datasrc-mlmodeloutput"/>
        <s v="Data Program_dp-datasrc-netstock-v2_dp-datasrc-netstock-v2"/>
        <s v="Data Program_dp-datasrc-nice_dp-datasrc-nice"/>
        <s v="Data Program_dp-datasrc-npsreference_dp-datasrc-npsreference"/>
        <s v="Data Program_dp-datasrc-nps-sas-to-gold_dp-datasrc-nps-sas-to-gold"/>
        <s v="Data Program_dp-datasrc-nps-sas-to-silver_dp-datasrc-nps-sas-to-silver"/>
        <s v="Data Program_dp-datasrc-npstarget-v2_dp-datasrc-npstarget-v2"/>
        <s v="Data Program_dp-datasrc-oasis_dp-datasrc-oasis"/>
        <s v="Data Program_dp-datasrc-obr_dp-datasrc-obr"/>
        <s v="Data Program_dp-datasrc-onebupareferral_dp-datasrc-onebupareferral"/>
        <s v="Data Program_dp-datasrc-open-gi_dp-datasrc-open-gi"/>
        <s v="Data Program_dp-datasrc-ops-vacuum-jobs_dp-datasrc-ops-vacuum-jobs"/>
        <s v="Data Program_dp-datasrc-optikam-v2_dp-datasrc-optikam-v2"/>
        <s v="Data Program_dp-datasrc-optomate-v2_dp-datasrc-optomate-v2"/>
        <s v="Data Program_dp-datasrc-patterns-test_dp-datasrc-patterns-test"/>
        <s v="Data Program_dp-datasrc-pega_dp-datasrc-pega"/>
        <s v="Data Program_dp-datasrc-peoplesoft_dp-datasrc-peoplesoft"/>
        <s v="Data Program_dp-datasrc-petsure_dp-datasrc-petsure"/>
        <s v="Data Program_dp-datasrc-pim_dp-datasrc-pim"/>
        <s v="Data Program_dp-datasrc-planview_dp-datasrc-planview"/>
        <s v="Data Program_dp-datasrc-pmp-v2_dp-datasrc-pmp-v2"/>
        <s v="Data Program_dp-datasrc-protecht_dp-datasrc-protecht"/>
        <s v="Data Program_dp-datasrc-rdm-v2_dp-datasrc-rdm-v2"/>
        <s v="Data Program_dp-datasrc-residentselect_dp-datasrc-residentselect"/>
        <s v="Data Program_dp-datasrc-riskman_dp-datasrc-riskman"/>
        <s v="Data Program_dp-datasrc-rtm_dp-datasrc-rtm"/>
        <s v="Data Program_dp-datasrc-sai360_dp-datasrc-sai360"/>
        <s v="Data Program_dp-datasrc-sales-and-retention-v2_dp-datasrc-sales-and-retention-v2"/>
        <s v="Data Program_dp-datasrc-salesforce_dp-datasrc-salesforce"/>
        <s v="Data Program_dp-datasrc-sashidatafix_dp-datasrc-sashidatafix"/>
        <s v="Data Program_dp-datasrc-sasmigration_dp-datasrc-sasmigration"/>
        <s v="Data Program_dp-datasrc-sprinklr_dp-datasrc-sprinklr"/>
        <s v="Data Program_dp-datasrc-srfoottraffic-v2_dp-datasrc-srfoottraffic-v2"/>
        <s v="Data Program_dp-datasrc-srtargetforecast-v2_dp-datasrc-srtargetforecast-v2"/>
        <s v="Data Program_dp-datasrc-tealium-v2_dp-datasrc-tealium-v2"/>
        <s v="Data Program_dp-datasrc-ukgdimensions_dp-datasrc-ukgdimensions"/>
        <s v="Data Program_dp-datasrc-vision-v2_dp-datasrc-vision-v2"/>
        <s v="Data Program_dp-datasrc-workday_dp-datasrc-workday"/>
        <s v="Data Program_dp-datasrc-workday-enterprise_dp-datasrc-workday-enterprise"/>
        <s v="Data Program_dp-datasrc-zoho_dp-datasrc-zoho"/>
        <s v="Data Program_dp-dbricks-dab-admin-dashboards_dp-dbricks-dab-admin-dashboards"/>
        <s v="Data Program_dp-dbricks-dab-dataclassification_dp-dbricks-dab-dataclassification"/>
        <s v="Data Program_dp-dbricks-dab-datapipeline_dp-dbricks-dab-datapipeline"/>
        <s v="Data Program_dp-dbricks-dab-deepclone_dp-dbricks-dab-deepclone"/>
        <s v="Data Program_dp-dbricks-dab-framework_dp-dbricks-dab-framework"/>
        <s v="Data Program_dp-dbricks-dab-gen2-bestpracticehcc_dp-dbricks-dab-gen2-bestpracticehcc"/>
        <s v="Data Program_dp-dbricks-dab-gen2-framework_dp-dbricks-dab-gen2-framework"/>
        <s v="Data Program_dp-dbricks-dab-gen2-ingestion_dp-dbricks-dab-gen2-ingestion"/>
        <s v="Data Program_dp-dbricks-dab-retentionengine_dp-dbricks-dab-retentionengine"/>
        <s v="Data Program_dp-devops-user-demo_dp-devops-user-demo"/>
        <s v="Data Program_dp-dialler-archive-history_dp-dialler-archive-history"/>
        <s v="Data Program_dp-disaster-recovery_dp-disaster-recovery"/>
        <s v="Data Program_dp-drtestrepo_dp-drtestrepo"/>
        <s v="Data Program_dp-feature-cic-claims_dp-feature-cic-claims"/>
        <s v="Data Program_dp-feature-common_dp-feature-common"/>
        <s v="Data Program_dp-feature-eavt_dp-feature-eavt"/>
        <s v="Data Program_dp-gold_dp-gold"/>
        <s v="Data Program_dp-gold-core_dp-gold-core"/>
        <s v="Data Program_dp-gold-flow_dp-gold-flow"/>
        <s v="Data Program_dp-gold-reference_dp-gold-reference"/>
        <s v="Data Program_dp-immuta_dp-immuta"/>
        <s v="Data Program_dp-mdm-outbound_dp-mdm-outbound"/>
        <s v="Data Program_dp-medallia-outbound-adhoc_dp-medallia-outbound-adhoc"/>
        <s v="Data Program_dp-ml-framework_dp-ml-framework"/>
        <s v="Data Program_dp-ml-hi-feature-store_dp-ml-hi-feature-store"/>
        <s v="Data Program_dp-ml-hi-optical-xsell_dp-ml-hi-optical-xsell"/>
        <s v="Data Program_dp-ml-hs-feature-store_dp-ml-hs-feature-store"/>
        <s v="Data Program_dp-mlmodel-health-outbound_dp-mlmodel-health-outbound"/>
        <s v="Data Program_dp-outbound-dental_dp-outbound-dental"/>
        <s v="Data Program_dp-outbound-hcm-grouper_dp-outbound-hcm-grouper"/>
        <s v="Data Program_dp-outbound-pega_dp-outbound-pega"/>
        <s v="Data Program_dp-remdatalabs-outbound_dp-remdatalabs-outbound"/>
        <s v="Data Program_dp-sherlock-data-test_dp-sherlock-data-test"/>
        <s v="Data Program_dp-silver_dp-silver"/>
        <s v="Data Program_dp-silver-bvac_dp-silver-bvac"/>
        <s v="Data Program_dp-synapse-data-patterns_dp-synapse-data-patterns"/>
        <s v="Data Program_enterprise-reporting_enterprise-reporting"/>
        <s v="Dental Integrations_Integration Fabric_Bupa.Dental.SalesforcePracticeStaffFunction"/>
        <s v="Dental Integrations_Integration Fabric_Bupa.Dental.SFUploadFunction"/>
        <s v="Enterprise API_Bupa.Enterprise.Api.Framework.Std_Bupa.Api.Helper"/>
        <s v="Enterprise API_comms-delivery-domain_Comms-Delivery-Data-DB-Build"/>
        <s v="Enterprise API_comms-delivery-domain_Comms-Delivery-DirectMailSatus-FA-Build"/>
        <s v="Enterprise API_comms-delivery-domain_Comms-Delivery-Email-API-Build"/>
        <s v="Enterprise API_comms-delivery-domain_Comms-Delivery-Email-Func-Build"/>
        <s v="Enterprise API_comms-delivery-domain_Comms-Delivery-EnqueueProcessor-Func-Build"/>
        <s v="Enterprise API_comms-delivery-domain_Comms-Delivery-Notification-Func-Build"/>
        <s v="Enterprise API_comms-delivery-domain_Comms-Delivery-Notification-Manager-API-Build"/>
        <s v="Enterprise API_comms-delivery-domain_Comms-Delivery-PushNotification-API-Build"/>
        <s v="Enterprise API_Communications_Bupa-EmailProcessor-Func-Build"/>
        <s v="Enterprise API_Communications_Communications-Build"/>
        <s v="Enterprise API_eKYC_eKYC-Customer-ContactAddress-FA-Build"/>
        <s v="Enterprise API_eKYC_eKYC-Customer-Domain-API-Build"/>
        <s v="Enterprise API_eKYC_eKYC-Customer-Domain-Data-DB-Build"/>
        <s v="Enterprise API_eKYC_eKYC-Customer-ExternalIdentity-FA-Build"/>
        <s v="Enterprise API_eKYC_eKYC-Customer-Preferences-FA-Build"/>
        <s v="Enterprise API_eKYC_eKYC-Customer-PRP-Medicare-FA-Build"/>
        <s v="Enterprise API_eKYC_eKYC-Customer-RequestProcessor-FA-Build"/>
        <s v="Enterprise API_ekyc_eKYC-Customer-UpdateExternalIdentity-FA-Build"/>
        <s v="Enterprise API_ekyc-apollo-api_eKYC-Apollo-Customer-API"/>
        <s v="Enterprise API_enterprise-api-utility_Enterprise API_enterprise-api-utility_Enterprise-Utility-DLQ-FA-Build"/>
        <s v="Enterprise API_enterprise-api-utility_Enterprise-Utility-DLQ-FA-Build"/>
        <s v="Enterprise API_enterprise-comms-domain_Enterprise-Comms-Domain-API"/>
        <s v="Enterprise API_events-api_Events-API-Build"/>
        <s v="Enterprise API_messaging-api_Messaging-API-Build"/>
        <s v="Enterprise API_messaging-api_Messaging-Data-DB"/>
        <s v="Enterprise API_messaging-api_Messaging-SMS-Reports-Func-Build"/>
        <s v="Framework_Libraries_Bupa.Api.AppInsights.AspNetCore"/>
        <s v="Framework_Libraries_Bupa.Api.AppInsights.Wcf"/>
        <s v="Framework_Libraries_Bupa.Api.Common"/>
        <s v="Framework_Libraries_Bupa.Api.Common.AspNet"/>
        <s v="Framework_Libraries_Bupa.Api.Common.AspNetCore"/>
        <s v="Framework_Libraries_Bupa.Api.Common.Autofac"/>
        <s v="Framework_Libraries_Bupa.Api.Common.Azure"/>
        <s v="Framework_Libraries_Bupa.Api.Common.Azure.ServiceBus"/>
        <s v="Framework_Libraries_Bupa.Api.Common.Azure.Storage"/>
        <s v="Framework_Libraries_Bupa.Api.Common.Configuration.Environment"/>
        <s v="Framework_Libraries_Bupa.Api.Common.Diagnostics"/>
        <s v="Framework_Libraries_Bupa.Api.Common.Environment"/>
        <s v="Framework_Libraries_Bupa.Api.Common.Experience"/>
        <s v="Framework_Libraries_Bupa.Api.Common.MemoryCache"/>
        <s v="Framework_Libraries_Bupa.Api.Common.OpenApi"/>
        <s v="Framework_Libraries_Bupa.Api.Common.Redis"/>
        <s v="Framework_Libraries_Bupa.Api.Common.Redis.AppInsights"/>
        <s v="Framework_Libraries_Bupa.Api.Common.Redis.Environment"/>
        <s v="Framework_Libraries_Bupa.Api.Common.Refit"/>
        <s v="Framework_Libraries_Bupa.Api.Common.ServiceClient"/>
        <s v="Framework_Libraries_Bupa.Api.Common.Standard"/>
        <s v="Framework_Libraries_Bupa.Api.Tokens"/>
        <s v="Framework_Libraries_Bupa.Api.Tokens.AspNetCore"/>
        <s v="Framework_Libraries_Bupa.Api.Tokens.Jwt"/>
        <s v="Framework_Libraries_Bupa.Integration.HugoProxy"/>
        <s v="Framework_Libraries_Bupa.Messaging.ServiceBus.Standard"/>
        <s v="Framework_Libraries_Bupa.Wcf.Core"/>
        <s v="Framework_Libraries_Bupa.Wcf.Environment"/>
        <s v="Framework_Libraries_Bupa.Wcf.Standard"/>
        <s v="Framework_Libraries_HI.CBO.Nuget.Api.Common.AspNet8"/>
        <s v="Framework_Libraries_HI.CBO.Nuget.Function.Common.Standard"/>
        <s v="Framework_Libraries_HI.CBO.Nuget.Wcf.Standard"/>
        <s v="goldenshield-onboarding-automation"/>
        <s v="HealthTap_HealthTap_HealthTap"/>
        <s v="HI Delivery_HI Marketing Delivery_Build-Marketing"/>
        <s v="HI Delivery_PegaAPI_PegaAPI"/>
        <s v="HI Delivery_Positive-Assurance-poc_TestSuite"/>
        <s v="HI-CBO_AddressValidationService_HI.CBO.Hugo.API.AddressValidationService"/>
        <s v="HI-CBO_Apollo.CRM.CustomisationMaster_BupaAutoNumberingDataModel.zip"/>
        <s v="HI-CBO_Apollo.CRM.CustomisationMaster_BupaCMDashboardsReports.zip"/>
        <s v="HI-CBO_Apollo.CRM.CustomisationMaster_BupaCMRoles.zip"/>
        <s v="HI-CBO_Apollo.CRM.CustomisationMaster_BupaCMWebresources"/>
        <s v="HI-CBO_Apollo.CRM.CustomisationMaster_BupaCoreDataModel.zip"/>
        <s v="HI-CBO_Apollo.CRM.CustomisationMaster_BupaCustomerDataModel.zip"/>
        <s v="HI-CBO_Apollo.CRM.CustomisationMaster_BupaDataSyncProcessingDataModel.zip"/>
        <s v="HI-CBO_Apollo.CRM.CustomisationMaster_BupaSalesDataModel.zip"/>
        <s v="HI-CBO_Apollo.CRM.CustomisationMaster_BupaServiceDataModel.zip"/>
        <s v="HI-CBO_Apollo.CRM.CustomisationMaster_BupaSessionDataModel.zip"/>
        <s v="HI-CBO_Apollo.CRM_BupaCoreAssemblies"/>
        <s v="HI-CBO_Apollo.CRM_BupaPCFSolution"/>
        <s v="HI-CBO_Apollo.CRM_BupaPolicyManagement"/>
        <s v="HI-CBO_Apollo.CRM_BupaPolicyManagementAssemblies"/>
        <s v="HI-CBO_Apollo.CRM_BupaSalesAssemblies"/>
        <s v="HI-CBO_Apollo.CRM_BupaServiceAssemblies"/>
        <s v="HI-CBO_Apollo.CRM_BupaSessionAssemblies"/>
        <s v="HI-CBO_Apollo.CRM_CRM.Apollo.BBCPortal"/>
        <s v="HI-CBO_Apollo.PIM.SSIS_SSISBUILD Pim-PDH-Integration"/>
        <s v="HI-CBO_Apollo_Bupa.Api.Domain.LogicalModels"/>
        <s v="HI-CBO_Apollo_Bupa.Functions.Oid"/>
        <s v="HI-CBO_Apollo_Bupa.Functions.Sync"/>
        <s v="HI-CBO_BossWebServiceFacade_HI.CBO.Hugo.Nuget.BossWebServiceFacade"/>
        <s v="HI-CBO_Bupa.Api.Apollo.BFF_Bupa.Api.BFF.SSP"/>
        <s v="HI-CBO_Bupa.Api.Apollo.Customer_Bupa.Api.Apollo.Customer"/>
        <s v="HI-CBO_Bupa.Api.Apollo.Payment_Bupa.Api.Apollo.Payment"/>
        <s v="HI-CBO_Bupa.Api.Common.AspNet_Bupa.Api.Common.AspNet"/>
        <s v="HI-CBO_Bupa.Api.Common_Bupa.Api.Common"/>
        <s v="HI-CBO_Bupa.Api.Domain.Claims_Bupa.Api.Domain.Claims"/>
        <s v="HI-CBO_Bupa.Api.Domain.Customer_Bupa.Api.Domain.Customer"/>
        <s v="HI-CBO_Bupa.Api.Domain.Interaction_Bupa.Api.Domain.Interaction"/>
        <s v="HI-CBO_Bupa.Api.Domain.LogicalModels_Bupa.Api.Domain.LogicalModels"/>
        <s v="HI-CBO_Bupa.Api.Domain.Membership_Bupa.Api.Domain.Membership"/>
        <s v="HI-CBO_Bupa.Api.Domain.Payment_Bupa.Api.Domain.Payment"/>
        <s v="HI-CBO_Bupa.Api.Domain.Payment_eyJhbGciOiJIUzUxMiIsInR5cCIgOiAiSldUIiwia2lkIiA6ICJiOWYyYzlkNC1kODkzLTQ5YWMtYmE4Ny0wYjQ0NmQzN2IxYWYifQ.eyJpYXQiOjE3NTgxNjI4MjYsImp0aSI6ImI4ZDcyOTQzLTc0MzAtNDE1YS04MWM1LTUzMTY5NDBmZjk5MCIsImlzcyI6Imh0dHBzOi8vYW56LmlhbS5jaGVja21hcngubmV0L2F1dGgvcmVhbG1zL2J1cGEtaGkiLCJhdWQiOiJodHRwczovL2Fuei5pYW0uY2hlY2ttYXJ4Lm5ldC9hdXRoL3JlYWxtcy9idXBhLWhpIiwic3ViIjoiZDJmNjg5NTItN2NlMy00MmUzLThjNTEtYmMxNWYxMDAwYzdmIiwidHlwIjoiT2ZmbGluZSIsImF6cCI6ImFzdC1hcHAiLCJzaWQiOiIyY2QxZTJhNC1mNzNlLTRjNjctYmQyNS0xY2FhMGIzM2IwYTkiLCJzY29wZSI6ImVtYWlsIGFzdC1hcGkgcHJvZmlsZSByb2xlcyBncm91cHMgaWFtLWFwaSBvZmZsaW5lX2FjY2VzcyJ9.G2vtal4NJQk6z9q4r1RJ4OamUQtvBJ7iTfholCYzQ-EUO46iE7hRArBtao73Fps9AJrmy5GUjANVTTNmOYhvPQ"/>
        <s v="HI-CBO_Bupa.Api.Domain.Reference_Bupa.Api.Domain.Reference"/>
        <s v="HI-CBO_Bupa.Api.Domain.Sales_Bupa.Api.Domain.Sales"/>
        <s v="HI-CBO_Bupa.Api.Domain.Streaming_Bupa.Api.Domain.Streaming"/>
        <s v="HI-CBO_Bupa.Api.Domain.Sync_Bupa.Api.Domain.Sync"/>
        <s v="HI-CBO_Bupa.Apollo.CCaasServiceRequest.FunctionApp_Bupa.Apollo.CCaasServiceRequest.FunctionApp"/>
        <s v="HI-CBO_Bupa.Apollo.OIDDelete.FunctionApp_Bupa.Functions.Oid"/>
        <s v="HI-CBO_Bupa.Apollo.Sync.FunctionApp_Bupa.Functions.Sync"/>
        <s v="HI-CBO_Bupa.BatchPayments.Processor.FunctionApp_BatchPayments.Processor"/>
        <s v="HI-CBO_Bupa.Common_HI.CBO.Hugo.Nuget.Common"/>
        <s v="HI-CBO_Bupa.DataAccess_HI.CBO.Hugo.Nuget.DataAccess"/>
        <s v="HI-CBO_Bupa.FunctionApp.BsbUploader_FAUploader"/>
        <s v="HI-CBO_Bupa.HI.BatchPayments.BamboraProcessor.FunctionApp_BatchPayments.BamboraProcessor"/>
        <s v="HI-CBO_Bupa.HI.BatchPayments.OutgoingFailedUpdate.FunctionApp_BatchPayments.OutgoingFailedUpdate"/>
        <s v="HI-CBO_Bupa.HI.BatchPayments.StatusUpdate.FunctionApp_BatchPayments.StatusUpdate"/>
        <s v="HI-CBO_Bupa.HI.BatchRefunds.Processor.FunctionApp_Bupa.BatchRefunds.Processor.FunctionApp"/>
        <s v="HI-CBO_Bupa.HI.BatchRefunds.StatusUpdate.FunctionApp_Bupa.HI.BatchRefunds.StatusUpdate.FunctionApp"/>
        <s v="HI-CBO_Bupa.HI.Checkout.Update.FunctionApp_HI-CBO_Bupa.HI.Checkout.Update.FunctionApp_CheckoutUpdateFA"/>
        <s v="HI-CBO_Bupa.HI.Checkout.Update.FunctionApp_StripeCheckout.StatusUpdate"/>
        <s v="HI-CBO_Bupa.HI.CPS.API.BossIntegration_Bupa.HI.CPS.API.BossIntegration"/>
        <s v="HI-CBO_Bupa.HI.CPS.API.xAPI_Bupa.HI.CPS.API.xAPI"/>
        <s v="HI-CBO_Bupa.HI.CPS.FunctionApp.BossToPega.BlacklistSync_Bupa.HI.CPS.FunctionApp.BossToPega.BlacklistSync"/>
        <s v="HI-CBO_Bupa.HI.CPS.FunctionApp.BossToPega.BlacklistSync_Bupa.HI.CPS.FunctionApp.VisionProcessor"/>
        <s v="HI-CBO_Bupa.HI.CPS.FunctionApp.BossToPega.MembersWatchSync_Bupa.HI.CPS.FunctionApp.BossToPega.MembersWatchSync"/>
        <s v="HI-CBO_Bupa.HI.CPS.FunctionApp.ClaimProcessor_ hiclaimsprocessingsystem"/>
        <s v="HI-CBO_Bupa.HI.CPS.FunctionApp.ClaimProcessor_Bupa.HI.CPS.FunctionApp.ClaimProcessor"/>
        <s v="HI-CBO_Bupa.HI.CPS.FunctionApp.CommProcessor_Bupa.HI.CPS.FunctionApp.CommProcessor"/>
        <s v="HI-CBO_Bupa.HI.CPS.FunctionApp.PMPToPega.ProvidersSync_Bupa.HI.CPS.FunctionApp.PMPToPega.ProvidersSync"/>
        <s v="HI-CBO_Bupa.HI.CPS.FunctionApp.PMPToPega.ProviderWatchSync_Bupa.HI.CPS.FunctionApp.PMPToPega.ProviderWatchSync"/>
        <s v="HI-CBO_Bupa.HI.CPS.FunctionApp.TaskProcessor_Bupa.HI.CPS.FunctionApp.TaskProcessor"/>
        <s v="HI-CBO_Bupa.HI.CPS.FunctionApp.VisionProcessor_Bupa.HI.CPS.FunctionApp.VisionProcessor"/>
        <s v="HI-CBO_Bupa.HI.PCS.Func.Async_HIProductComposerSystem"/>
        <s v="HI-CBO_Bupa.HI.Settlements.BalanceTransactionsQuery.FunctionApp_eyJhbGciOiJIUzUxMiIsInR5cCIgOiAiSldUIiwia2lkIiA6ICJiOWYyYzlkNC1kODkzLTQ5YWMtYmE4Ny0wYjQ0NmQzN2IxYWYifQ.eyJpYXQiOjE3NTgxNjI4MjYsImp0aSI6ImI4ZDcyOTQzLTc0MzAtNDE1YS04MWM1LTUzMTY5NDBmZjk5MCIsImlzcyI6Imh0dHBzOi8vYW56LmlhbS5jaGVja21hcngubmV0L2F1dGgvcmVhbG1zL2J1cGEtaGkiLCJhdWQiOiJodHRwczovL2Fuei5pYW0uY2hlY2ttYXJ4Lm5ldC9hdXRoL3JlYWxtcy9idXBhLWhpIiwic3ViIjoiZDJmNjg5NTItN2NlMy00MmUzLThjNTEtYmMxNWYxMDAwYzdmIiwidHlwIjoiT2ZmbGluZSIsImF6cCI6ImFzdC1hcHAiLCJzaWQiOiIyY2QxZTJhNC1mNzNlLTRjNjctYmQyNS0xY2FhMGIzM2IwYTkiLCJzY29wZSI6ImVtYWlsIGFzdC1hcGkgcHJvZmlsZSByb2xlcyBncm91cHMgaWFtLWFwaSBvZmZsaW5lX2FjY2VzcyJ9.G2vtal4NJQk6z9q4r1RJ4OamUQtvBJ7iTfholCYzQ-EUO46iE7hRArBtao73Fps9AJrmy5GUjANVTTNmOYhvPQ"/>
        <s v="HI-CBO_Bupa.HI.Settlements.BalanceTransactionsQuery.FunctionApp_Settlements.BalanceTransactionsQuery"/>
        <s v="HI-CBO_Bupa.HI.Settlements.BalanceTransactionsStore.FunctionApp_Settlements.BalanceTransactionsStore"/>
        <s v="HI-CBO_Bupa.HI.Settlements.PayoutUpdate.FunctionApp_Settlements.PayoutUpdate"/>
        <s v="HI-CBO_Bupa.Integration.Boss_Bupa.Integration.Boss"/>
        <s v="HI-CBO_Bupa.Library.Enterprise.Payments.Common_Bupa.Library.Enterprise.Payments.Common"/>
        <s v="HI-CBO_Bupa.Payment.External.Stripe.Api.Webhooks_Stripe.Webhooks"/>
        <s v="HI-CBO_Bupa.Payment.External.Stripe.Api_Bupa.Payment.External.Stripe.Api"/>
        <s v="HI-CBO_Bupa.Wcf.Common_Bupa.Wcf.Common"/>
        <s v="HI-CBO_Cyclops_HI.CBO.Hugo.Cyclops"/>
        <s v="HI-CBO_DocumentRenderingService_Bupa.DocumentRendering.WebApi.Contracts"/>
        <s v="HI-CBO_DocumentRenderingService_HI.CBO.Hugo.API.DocumentRendering"/>
        <s v="HI-CBO_DocumentStreaming_HI.CBO.Hugo.API.DocumentStreaming"/>
        <s v="HI-CBO_EmailService_HI.CBO.Hugo.API.EmailService"/>
        <s v="HI-CBO_EmailService_HI.CBO.Hugo.Nuget.EmailService"/>
        <s v="HI-CBO_HI.Apollo.CRM.Vevo.Batch_HI.Apollo.CRM.Vevo.Batch"/>
        <s v="HI-CBO_HI.CPS.FunctionApp.VisionProcessor_Bupa.HI.CPS.FunctionApp.VisionProcessor"/>
        <s v="HI-CBO_HI.CPS.FunctionApp.VisionProcessor_HI.CPS.FunctionApp.VisionProcessor"/>
        <s v="HI-CBO_HI.FunctionApp.Batch.ChangeOfCover_HI.FunctionApp.Batch.ChangeOfCover"/>
        <s v="HI-CBO_Hugo.Batch_HI.CBO.Hugo.Nuget.Batch.Shared"/>
        <s v="HI-CBO_Hugo.Batch_HI.CBO.Hugo.Service.Batch"/>
        <s v="HI-CBO_Hugo.CoreServices_HI.CBO.Hugo.Nuget.Core.Shared"/>
        <s v="HI-CBO_Hugo.CoreServices_HI.CBO.Hugo.Nuget.HugoProxy.Core"/>
        <s v="HI-CBO_Hugo.CoreServices_HI.CBO.Hugo.Nuget.Tax.Shared"/>
        <s v="HI-CBO_Hugo.CoreServices_HI.CBO.Hugo.Service.CoreServices"/>
        <s v="HI-CBO_Hugo.FacadeServices_HI.CBO.Hugo.API.FacadeServices"/>
        <s v="HI-CBO_Hugo.FacadeServices_HI.CBO.Hugo.API.IPP.RelayServices"/>
        <s v="HI-CBO_Hugo.FacadeServices_HI.CBO.Hugo.API.Tokenisation.RelayServices"/>
        <s v="HI-CBO_IVR_HI.CBO.Hugo.API.IVR"/>
        <s v="HI-CBO_Libraries_Bupa.Function.Common"/>
        <s v="HI-CBO_LoggingService_Hugo.LoggingService"/>
        <s v="HI-CBO_Vision_HI.CBO.Workflow.API.Vision"/>
        <s v="HI-CBO_Vision_HI.CBO.Workflow.FunctionApp.Vision.Consumer"/>
        <s v="HI-CBO_Vision_HI.CBO.Workflow.FunctionApp.Vision.Producer"/>
        <s v="HI-CBO_Vision_HI.CBO.Workflow.UI.Vision"/>
        <s v="HI-CBO_WDM_HI.CBO.Workflow.Nuget.WDM.WebHandlerProxy"/>
        <s v="HI-CBO_WDM_HI.CBO.Workflow.Service.WDM"/>
        <s v="HI-CBO-Apps_Bupa.Api.Apollo.BFF_Bupa.Api.BFF.SSP"/>
        <s v="HI-CBO-Apps_Bupa.HI.Api.Common.Package_Api.Common.Package"/>
        <s v="HI-CBO-Apps_Bupa.HI.Api.Common.Package_Bupa.HI.Api.Common.Package"/>
        <s v="HI-CBO-Apps_Bupa.HI.Apollo.BFF.Api_BFF.Apollo"/>
        <s v="HI-CBO-Apps_Bupa.HI.Authorization.Package_Authorization.Package"/>
        <s v="HI-CBO-Apps_Bupa.HI.BossIntegration.Package_Bupa.HI.BossIntegration.Package"/>
        <s v="HI-CBO-Apps_Bupa.HI.BossSync.Config.Package_BossSync.Config."/>
        <s v="HI-CBO-Apps_Bupa.HI.BossSync.DataAccess.Package_BossSync.DataAccess.Package"/>
        <s v="HI-CBO-Apps_Bupa.HI.BossSync.Listener.FunctionApp_Listener.FA"/>
        <s v="HI-CBO-Apps_Bupa.HI.BossSync.Model.Package_Authorization.Package"/>
        <s v="HI-CBO-Apps_Bupa.HI.BossSync.Processor.FunctionApp_Processor.FA"/>
        <s v="HI-CBO-Apps_Bupa.HI.BossSync.WaitTimer.FunctionApp_WaitTimer.FA"/>
        <s v="HI-CBO-Apps_Bupa.HI.Common.Package_Common.Package"/>
        <s v="HI-CBO-Apps_Bupa.HI.Customer.Api_Customer.Domain"/>
        <s v="HI-CBO-Apps_Bupa.HI.ExceptionHandling.Package_ExceptionHandling.Package"/>
        <s v="HI-CBO-Apps_Bupa.HI.HugoSyncAdmin.Tool_HugotoBossSyncAdminTool"/>
        <s v="HI-CBO-Apps_Bupa.HI.Logging.Package_Logging.Package"/>
        <s v="HI-CBO-Apps_HI.API.Apollo.BFF_Bupa.Api.BFF.SSP"/>
        <s v="HI-CBO-Apps_HI.API.Apollo.BFF_HI.API.Apollo.BFF"/>
        <s v="HI-CBO-Apps_HI.API.Apollo.Customer_HI.API.Apollo.Customer"/>
        <s v="HI-CBO-Apps_HI.API.Apollo.DataStream_HI.API.ApolloDataStream"/>
        <s v="HI-CBO-Apps_HI.API.Apollo.Interaction_HI.API.Apollo.Interaction"/>
        <s v="HI-CBO-Apps_HI.API.Apollo.Membership_HI.API.Apollo.Membership"/>
        <s v="HI-CBO-Apps_HI.API.Apollo.Payment_HI.API.Apollo.Payment"/>
        <s v="HI-CBO-Apps_HI.API.Apollo.Sales_HI.API.Apollo.Sales"/>
        <s v="HI-CBO-Apps_HI.API.Apollo.Sales_HI.API.Sales"/>
        <s v="HI-CBO-Apps_HI.API.ApolloDataStream_HI.API.ApolloDataStream"/>
        <s v="HI-CBO-Apps_HI.API.ApolloDataStream_HI.API.Streaming"/>
        <s v="HI-CBO-Apps_HI.API.Claim_Claim.Domain"/>
        <s v="HI-CBO-Apps_HI.API.Claim_HI.API.Claim"/>
        <s v="HI-CBO-Apps_HI.API.Customer_Customer.Domain"/>
        <s v="HI-CBO-Apps_HI.API.Customer_HI.API.Customer"/>
        <s v="HI-CBO-Apps_HI.API.HugoToApolloSync_HI.API.HugoToApolloSync"/>
        <s v="HI-CBO-Apps_HI.API.Interaction_HI.API.Interaction"/>
        <s v="HI-CBO-Apps_HI.API.Membership_HI.API.Membership"/>
        <s v="HI-CBO-Apps_HI.API.Payment_HI.API.Payment"/>
        <s v="HI-CBO-Apps_HI.API.Reference_HI.API.Reference"/>
        <s v="HI-CBO-Apps_HI.API.Reference_Reference.Domain"/>
        <s v="HI-CBO-Apps_HI.API.Sales_HI.API.Sales"/>
        <s v="HI-CBO-Apps_HI.API.Sync.HugoToApollo_HI.API.HugoToApolloSync"/>
        <s v="HI-CBO-Apps_HI.Authorization.Package_HI.Authorization.Package"/>
        <s v="HI-CBO-Apps_HI.ExceptionHandling.Package_HI.ExceptionHandling.Package"/>
        <s v="HI-CBO-Apps_HI.FunctionApp.Batch.AdultDependentCessationJob_HI.FunctionApp.Batch.AdultDependantsCessation"/>
        <s v="HI-CBO-Apps_HI.FunctionApp.Batch.AdultDependentCessationJob_HI.FunctionApp.Batch.AdultDependentCessationJob"/>
        <s v="HI-CBO-Apps_HI.FunctionApp.Batch.AgeBasedLetterGenerationJob_HI.FunctionApp.Batch.AgeBasedLetterGeneration"/>
        <s v="HI-CBO-Apps_HI.FunctionApp.Batch.BatchProspectJob_HI.FunctionApp.Batch.BatchProspect"/>
        <s v="HI-CBO-Apps_HI.FunctionApp.Batch.BatchProspectJob_HI.FunctionApp.Batch.BatchProspectJob"/>
        <s v="HI-CBO-Apps_HI.FunctionApp.Batch.ChangeOfCover_HI.FunctionApp.ChangeOfCoverJob"/>
        <s v="HI-CBO-Apps_HI.FunctionApp.Batch.ChangeOfCover_HI.FunctionApp.ChangeOfCoverJobHost"/>
        <s v="HI-CBO-Apps_HI.FunctionApp.Batch.CorporateTransactionReportJob_HI.FunctionApp.Batch.CorporateTransactionReport"/>
        <s v="HI-CBO-Apps_HI.FunctionApp.Batch.CorporateTransactionReportJob_HI.FunctionApp.Batch.CorporateTransactionReportJob"/>
        <s v="HI-CBO-Apps_HI.FunctionApp.Batch.CustomerValueIdentifier_HI.FunctionApp.Batch.CustomerValueIdentifier"/>
        <s v="HI-CBO-Apps_HI.FunctionApp.Batch.DigitalApiDrugSearchJob_HI.FunctionApp.Batch.DigitalApiDrugSearchJob"/>
        <s v="HI-CBO-Apps_HI.FunctionApp.Batch.DigitalApiDrugSearchJob_HI.FunctionApp.Batch.DrugSearchUpload"/>
        <s v="HI-CBO-Apps_HI.FunctionApp.Batch.DigitalCommEmailReconJob_HI.FunctionApp.Batch.DigitalCommEmailReconJob"/>
        <s v="HI-CBO-Apps_HI.FunctionApp.Batch.DigitalCommSmsReconJob_HI.FunctionApp.Batch.DigitalCommSmsReconJob"/>
        <s v="HI-CBO-Apps_HI.FunctionApp.Batch.ExtSuspCessJob_HI.FunctionApp.Batch.ExtSuspCessJob"/>
        <s v="HI-CBO-Apps_HI.FunctionApp.Batch.IncomingEmailJob_HI.FunctionApp.Batch.IncomingEmail"/>
        <s v="HI-CBO-Apps_HI.FunctionApp.Batch.IncomingEmailJob_HI.FunctionApp.Batch.IncomingEmailJob"/>
        <s v="HI-CBO-Apps_HI.FunctionApp.Batch.InterestedPartyCessJob_HI.FunctionApp.Batch.InterestedPartyCess"/>
        <s v="HI-CBO-Apps_HI.FunctionApp.Batch.InterestedPartyCessJob_HI.FunctionApp.Batch.InterestedPartyCessJob"/>
        <s v="HI-CBO-Apps_HI.FunctionApp.Batch.LMembershipCriteriaJob_HI.FunctionApp.Batch.LMembershipCriteria"/>
        <s v="HI-CBO-Apps_HI.FunctionApp.Batch.LMembershipCriteriaJob_HI.FunctionApp.Batch.LMembershipCriteriaJob"/>
        <s v="HI-CBO-Apps_HI.FunctionApp.Batch.LMembershipUnPaidJob_HI.FunctionApp.Batch.LMembershipUnPaid"/>
        <s v="HI-CBO-Apps_HI.FunctionApp.Batch.LMembershipUnPaidJob_HI.FunctionApp.Batch.LMembershipUnPaidJob"/>
        <s v="HI-CBO-Apps_HI.FunctionApp.Batch.MedicalClaimReconJob_HI.FunctionApp.Batch.MedicalClaimRecon"/>
        <s v="HI-CBO-Apps_HI.FunctionApp.Batch.MobileApiPostalCodeUploaderJob_HI.FunctionApp.Batch.MobileApiPostalCodeUploader"/>
        <s v="HI-CBO-Apps_HI.FunctionApp.Batch.MobileApiPostalCodeUploaderJob_HI.FunctionApp.Batch.MobileApiPostalCodeUploaderJob"/>
        <s v="HI-CBO-Apps_HI.FunctionApp.Batch.NonAdultDepCessJob_HI.FunctionApp.Batch.NonAdultDepCess"/>
        <s v="HI-CBO-Apps_HI.FunctionApp.Batch.NonAdultDepCessJob_HI.FunctionApp.Batch.NonAdultDepCessJob"/>
        <s v="HI-CBO-Apps_HI.FunctionApp.Batch.NonAdultDepCessRangeBasedJob_HI.FunctionApp.Batch.NonAdultDepCessRangeBased"/>
        <s v="HI-CBO-Apps_HI.FunctionApp.Batch.NonAdultDepCessRangeBasedJob_HI.FunctionApp.Batch.NonAdultDepCessRangeBasedJob"/>
        <s v="HI-CBO-Apps_HI.FunctionApp.Batch.OshcBulkEnrolJob_HI.FunctionApp.Batch.OshcBulkEnrol"/>
        <s v="HI-CBO-Apps_HI.FunctionApp.Batch.OshcBulkEnrolJob_HI.FunctionApp.Batch.OshcBulkEnrolJob"/>
        <s v="HI-CBO-Apps_HI.FunctionApp.Batch.OutgoingEmailJob_HI.FunctionApp.Batch.OutgoingEmail"/>
        <s v="HI-CBO-Apps_HI.FunctionApp.Batch.OutgoingEmailJob_HI.FunctionApp.Batch.OutgoingEmailJob"/>
        <s v="HI-CBO-Apps_HI.FunctionApp.Batch.PaymentFileTransferJob_HI.FunctionApp.Batch.PaymentFileTransfer"/>
        <s v="HI-CBO-Apps_HI.FunctionApp.Batch.PaymentFileTransferJob_HI.FunctionApp.Batch.PaymentFileTransferJob"/>
        <s v="HI-CBO-Apps_HI.FunctionApp.Batch.PaypalBatchProcessorJob_HI.FunctionApp.Batch.PaypalBatchProcessorJob"/>
        <s v="HI-CBO-Apps_HI.FunctionApp.Batch.PaypalBatchProcessorJob_HI.FunctionApp.Batch.PaypalProcessor"/>
        <s v="HI-CBO-Apps_HI.FunctionApp.Batch.ProviderHospitalExtJob_HI.FunctionApp.Batch.ProviderHospitalExt"/>
        <s v="HI-CBO-Apps_HI.FunctionApp.Batch.ProviderHospitalExtJob_HI.FunctionApp.Batch.ProviderHospitalExtJob"/>
        <s v="HI-CBO-Apps_HI.FunctionApp.Batch.ProviderMedicalExtJob_HI.FunctionApp.Batch.ProviderMedicalExt"/>
        <s v="HI-CBO-Apps_HI.FunctionApp.Batch.ProviderMedicalExtJob_HI.FunctionApp.Batch.ProviderMedicalExtJob"/>
        <s v="HI-CBO-Apps_HI.FunctionApp.Batch.RebateRegistrationWdmUploadJob_HI.FunctionApp.Batch.RebateRegistrationWdmUpload"/>
        <s v="HI-CBO-Apps_HI.FunctionApp.Batch.RebateRegistrationWdmUploadJob_HI.FunctionApp.Batch.RebateRegistrationWdmUploadJob"/>
        <s v="HI-CBO-Apps_HI.FunctionApp.Batch.SalesCommsExtJob_HI.FunctionApp.Batch.SalesCommissions"/>
        <s v="HI-CBO-Apps_HI.FunctionApp.Batch.SalesCommsExtJob_HI.FunctionApp.Batch.SalesCommsExtJob"/>
        <s v="HI-CBO-Apps_HI.FunctionApp.Batch.TaxBouncedEmailReconJob_HI.FunctionApp.Batch.TaxBouncedEmailRecon"/>
        <s v="HI-CBO-Apps_HI.FunctionApp.Batch.TaxBouncedEmailReconJob_HI.FunctionApp.Batch.TaxBouncedEmailReconJob"/>
        <s v="HI-CBO-Apps_HI.FunctionApp.Batch.TaxDistExtJob_HI.FunctionApp.Batch.TaxDistExt"/>
        <s v="HI-CBO-Apps_HI.FunctionApp.Batch.TaxDistExtJob_HI.FunctionApp.Batch.TaxDistExtJob"/>
        <s v="HI-CBO-Apps_HI.FunctionApp.Batch.TaxGenerationJob_HI.FunctionApp.Batch.TaxGeneration"/>
        <s v="HI-CBO-Apps_HI.FunctionApp.Batch.TaxGenerationJob_HI.FunctionApp.Batch.TaxGenerationJob"/>
        <s v="HI-CBO-Apps_HI.FunctionApp.Batch.TaxGenPstJob_HI.FunctionApp.Batch.TaxGenPst"/>
        <s v="HI-CBO-Apps_HI.FunctionApp.Batch.TaxGenPstJob_HI.FunctionApp.Batch.TaxGenPstJob"/>
        <s v="HI-CBO-Apps_HI.FunctionApp.Batch.TaxLinkCJob_HI.Batch.TaxTriggerVerify"/>
        <s v="HI-CBO-Apps_HI.FunctionApp.Batch.TaxLinkCJob_HI.FunctionApp.Batch.TaxLinkC"/>
        <s v="HI-CBO-Apps_HI.FunctionApp.Batch.TaxLinkCJob_HI.FunctionApp.Batch.TaxLinkCJob"/>
        <s v="HI-CBO-Apps_HI.FunctionApp.Batch.TaxpdfReconJob_HI.FunctionApp.Batch.TaxpdfRecon"/>
        <s v="HI-CBO-Apps_HI.FunctionApp.Batch.TaxpdfReconJob_HI.FunctionApp.Batch.TaxpdfReconJob"/>
        <s v="HI-CBO-Apps_HI.FunctionApp.Batch.TaxPostMailReconJob_HI.FunctionApp.Batch.TaxPostMailRecon"/>
        <s v="HI-CBO-Apps_HI.FunctionApp.Batch.TaxPostMailReconJob_HI.FunctionApp.Batch.TaxPostMailReconJob"/>
        <s v="HI-CBO-Apps_HI.FunctionApp.Batch.TaxTriggerJob_HI.FunctionApp.Batch.TaxTrigger"/>
        <s v="HI-CBO-Apps_HI.FunctionApp.Batch.TaxTriggerJob_HI.FunctionApp.Batch.TaxTriggerJob"/>
        <s v="HI-CBO-Apps_HI.FunctionApp.Batch.TaxVerifyJob_HI.Batch.TaxTriggerVerify"/>
        <s v="HI-CBO-Apps_HI.FunctionApp.Batch.TaxVerifyJob_HI.FunctionApp.Batch.HI.FunctionApp.TaxTriggerVerifyJobHostJob"/>
        <s v="HI-CBO-Apps_HI.FunctionApp.Batch.TaxVerifyJob_HI.FunctionApp.Batch.TaxTriggerVerify"/>
        <s v="HI-CBO-Apps_HI.FunctionApp.Batch.TaxVerifyJob_HI.FunctionApp.Batch.TaxVerify"/>
        <s v="HI-CBO-Apps_HI.FunctionApp.Batch.TaxVerifyJob_HI.FunctionApp.Batch.TaxVerifyJob"/>
        <s v="HI-CBO-Apps_HI.FunctionApp.BsbUploader_HI.FunctionApp.BsbUploader"/>
        <s v="HI-CBO-Apps_HI.FunctionApp.HugoToApolloSync_HI.FunctionApp.HugoToApolloSync"/>
        <s v="HI-CBO-Apps_HI.FunctionApp.OIDDelete_HI.FunctionApp.OIDDelete"/>
        <s v="HI-CBO-Apps_HI.FunctionApp.RefreshReferenceDataCache_HI.FunctionApp.RefreshReferenceDataCache"/>
        <s v="HI-CBO-Apps_HI.Library.Api.Common_Api.Common.Package"/>
        <s v="HI-CBO-Apps_HI.Library.Authentication_Authentication.Package"/>
        <s v="HI-CBO-Apps_HI.Library.Authorization_Authorization.Package"/>
        <s v="HI-CBO-Apps_HI.Library.BossIntegration_Bupa.HI.BossIntegration.Package"/>
        <s v="HI-CBO-Apps_HI.Library.BossIntegration_HI.Library.BossIntegration"/>
        <s v="HI-CBO-Apps_HI.Library.BossSync.DataAccess_BossSync.DataAccess.Package"/>
        <s v="HI-CBO-Apps_HI.Library.Cache_HI.Library.Cache"/>
        <s v="HI-CBO-Apps_HI.Library.Common_Common.Package"/>
        <s v="HI-CBO-Apps_HI.Library.DataAccess_DataAccess.Package"/>
        <s v="HI-CBO-Apps_HI.Library.ExceptionHandling_ExceptionHandling.Package"/>
        <s v="HI-CBO-Apps_HI.Library.Logging_Logging.Package"/>
        <s v="HI-CBO-Apps_HI.Library.Security_HI.Library.Security"/>
        <s v="HI-CBO-Apps_HI.Logging.Package_HI.Logging.Package"/>
        <s v="HI-CBO-Apps_HICBOCoreServices_HICBOCoreServices.Api"/>
        <s v="Hugo_Bupa.Corporate_Bupa.Corporate.Ods.Shared"/>
        <s v="Hugo_Bupa.Corporate_Hugo.Corporate.Ods"/>
        <s v="Hugo_Hugo.Database_Hugo.Database"/>
        <s v="idp-devops-vulcantest_Vulcan"/>
        <s v="Innovation and Ventures_ai-apps-allan-phis_Allan Phis AI Apps Build &amp; Deploy"/>
        <s v="Innovation and Ventures_ai-functions-allan-phis_Allan Phis AI Functions Build &amp; Deploy"/>
        <s v="Innovation and Ventures_dig-incubation-ai-apps_Dig-Incubation-AI-Apps Build &amp; Deploy"/>
        <s v="Innovation and Ventures_dig-incubation-ai-functions_Dig-Incubation-AI-Functions Build &amp; Deploy"/>
        <s v="Innovation and Ventures_dig-incubation-ana_Digital ICP ANA - Build &amp; Deploy"/>
        <s v="Innovation and Ventures_dig-incubation-bhs_Digital Incubation BHS - Build &amp; Deploy"/>
        <s v="Innovation and Ventures_dig-incubation-bhs_Digital Incubation Core - Build &amp; Deploy"/>
        <s v="Innovation and Ventures_dig-incubation-bmc_Dig-Incubation-BMC - Build &amp; Deploy"/>
        <s v="Innovation and Ventures_dig-incubation-bmc_Digital ICP BMC - Build &amp; Deploy"/>
        <s v="Innovation and Ventures_dig-incubation-bmc_Digital Incubation Core - Build &amp; Deploy"/>
        <s v="Innovation and Ventures_dig-incubation-clin-eval_Dig-Incubation-Darci - Build &amp; Deploy"/>
        <s v="Innovation and Ventures_dig-incubation-clin-eval_Digital ICP Clinical Evaluation Build &amp; Deploy"/>
        <s v="Innovation and Ventures_dig-incubation-core_Digital Incubation Core - Build &amp; Deploy"/>
        <s v="Innovation and Ventures_dig-incubation-darci_Dig-Incubation-Darci - Build &amp; Deploy"/>
        <s v="Innovation and Ventures_dig-incubation-eugene_Digital Incubation Core - Build &amp; Deploy"/>
        <s v="Innovation and Ventures_dig-incubation-icp-legacy_Digital Incubation Icp - Build &amp; Deploy"/>
        <s v="Innovation and Ventures_dig-incubation-past_Dig-Incubation-PAST - Build &amp; Deploy"/>
        <s v="Innovation and Ventures_dig-incubation-pgx2_Dig-Incubation-Darci-PGX - Build &amp; Deploy"/>
        <s v="Innovation and Ventures_dig-incubation-rewell_Digital Incubation Rewell- Build &amp; Deploy"/>
        <s v="Innovation and Ventures_dig-incubation-ssa_Digital Incubation Scan"/>
        <s v="Innovation and Ventures_dig-incubation-vively_Digital Incubation Core - Build &amp; Deploy"/>
        <s v="Innovation and Ventures_dig-incubation-vively_Digital Incubation Vively - Build &amp; Deploy"/>
        <s v="Innovation and Ventures_dig-incubation-wearables_Dig-Incubation-Wearables - Build &amp; Deploy"/>
        <s v="Integration_Bupa.IDS_Bupa.IDS.ApolloStream.Func"/>
        <s v="Integration_Bupa.IDS_Bupa.IDS.ApolloStream-NBA.Func"/>
        <s v="Integration_Bupa.IDS_Bupa.IDS.DLQProcessor.Func"/>
        <s v="Integration_Bupa.IDS_Bupa.IDS.DLQProcessor-NBA.Func"/>
        <s v="Integration_Bupa.IDS_Bupa.IDS.TealiumCollect.Func"/>
        <s v="Integration_Bupa.IDS_Bupa.IDS.TealiumCollect-NBA.Func"/>
        <s v="Integration_Bupa.Integration.PgpFileEncryptDecrypt_Bupa.Integration.PgpFileEncryptDecrypt"/>
        <s v="Integration_Bupa.Integration.Shared_Bupa.Integration.Shared - Utilities"/>
        <s v="Integration_Bupa.Integration.SpDocumentSync_Bupa.Integration.SpDocumentSync"/>
        <s v="Integration_Bupa.QSR_AbCart_Bupa.Sales.ApolloStreamTealium.Func"/>
        <s v="Integration_Bupa.QSR_AbCart_Bupa.Sales.ApolloStreamTealium.Func.yml"/>
        <s v="Integration_Bupa.QSR_AbCart_Bupa.Sales.ApolloStreamTealium.QSR.Func"/>
        <s v="Integration_Bupa.QSR_AbCart_Bupa.Sales.DLQProcessor.Func"/>
        <s v="Integration_IntegrationFabric-FunctionApp_Bupa.ADF.FileSearch.APPInsights"/>
        <s v="Integration_IntegrationFabric-FunctionApp_Bupa.ADF.SendFiles.IBM"/>
        <s v="Integration_IntegrationFabric-FunctionApp_Bupa.ADF.SendFiles.IBM.Function"/>
        <s v="Integration_IntegrationFabric-UniversalProxyAPI_Bupa.UniversalProxy.Api"/>
        <s v="Integration_IntegrationFabric-UniversalProxyAPI_IntegrationFabric-UniversalProxyAPI"/>
        <s v="Intelligent Document Processing_Bupa.IntelligentDocProcessing.Func.Async_IntelligentDocProcessing"/>
        <s v="Internal Developer Portal_Bupa.ClaimsXapi.Xapi.Sync_ClaimsXapi"/>
        <s v="Internal Developer Portal_Bupa.ExperienceAPI.Template.BaseAPI_Bupa.Experience.Api.Template"/>
        <s v="Internal Developer Portal_Bupa.ExperienceAPI.Template.BaseAPI_Bupa.Experience.Api.Template-DomainApi-Async"/>
        <s v="Internal Developer Portal_Bupa.ExperienceAPI.Template.BaseAPI_Bupa.Experience.Api.Template-DomainApi-Hybrid"/>
        <s v="Internal Developer Portal_Bupa.ExperienceAPI.Template.BaseAPI_Bupa.Experience.Api.Template-DomainApi-Sync"/>
        <s v="Internal Developer Portal_Bupa.ExperienceAPI.Template.BaseAPI_Bupa.Experience.Api.Template-xAPI-Async"/>
        <s v="Internal Developer Portal_Bupa.ExperienceAPI.Template.BaseAPI_Bupa.Experience.Api.Template-xAPI-Hybrid"/>
        <s v="Internal Developer Portal_Bupa.ExperienceAPI.Template.BaseAPI_Bupa.Experience.Api.Template-x-api-sync"/>
        <s v="Internal Developer Portal_Bupa.ExperienceAPI.Template.BaseAPI_Bupa.Experience.Api.Template-xAPI-Sync"/>
        <s v="Internal Developer Portal_vulcanGithub_Bupa.Experience.Api.Template"/>
        <s v="Internal Developer Portal_vulcanGithub_Vulcan"/>
        <s v="kd_appdefence_test"/>
        <s v="Know-it_Know-it_Know-it"/>
        <s v="Know-it_Know-it-FE_Know-it-FE"/>
        <s v="Know-it_Know-it-nx_Know-it-nx"/>
        <s v="Landing_Zones_azure-alz-aez-orchestrator_AEZ Orchestrator"/>
        <s v="Landing_Zones_azure-blazor-manage-service-catalogue_ServiceCatalogue"/>
        <s v="Landing_Zones_azure-cloudops-automation_azure-cloudops-automation"/>
        <s v="Landing_Zones_azure-cloudops-automation_Snowapi"/>
        <s v="Landing_Zones_azure-cloudops-automation_snowserviceapi"/>
        <s v="Landing_Zones_azure-identity-custom-roles_azure-identity-custom-roles"/>
        <s v="Landing_Zones_azure-identity-role-assignments_azure-identity-role-assignments"/>
        <s v="Landing_Zones_azure-landing-zone-consumer-api_Bupa.CloudOps.clops.consumer-api"/>
        <s v="Landing_Zones_azure-landing-zone-gitops-api_Bupa.CloudOps.clops.gitops-api"/>
        <s v="Landing_Zones_azure-landing-zone-notify-api_Bupa.CloudOps.clops.notify-api"/>
        <s v="Landing_Zones_azure-landing-zone-orchestrator-api_Bupa.CloudOps.clops.orchestrator-api"/>
        <s v="Landing_Zones_azure-landing-zone-portal-api_Bupa.CloudOps.clops.portal-api"/>
        <s v="Landing_Zones_azure-landing-zone-terraform-api_Bupa.CloudOps.clops.terraform-api"/>
        <s v="Landing_Zones_azure-manage-locks_azure-manage-locks"/>
        <s v="Landing_Zones_azure-manage-subscriptions_azure-manage-subscriptions"/>
        <s v="Landing_Zones_azure-manage-tenant_azure-manage-tenant"/>
        <s v="Landing_Zones_azure-nsg-orchestrator_NSG Orchestrator"/>
        <s v="Landing_Zones_azure-policy_azure-policy"/>
        <s v="Landing_Zones_azure-subconf-orchestrator_Subscription Config Orchestrator"/>
        <s v="Landing_Zones_clops-automation-aez_Bupa.CloudOps.aez.Func"/>
        <s v="Landing_Zones_clops-automation-azure-policy-exemption_Bupa.CloudOps.clops.automation-azure-policy-exemption"/>
        <s v="Landing_Zones_clops-automation-bupaleaver_api"/>
        <s v="Landing_Zones_clops-automation-bupaleaver_Bupa.CloudOps.bupaleaver.Func"/>
        <s v="Landing_Zones_clops-automation-entra-hppim_Bupa.CloudOps.entraid.Func"/>
        <s v="Landing_Zones_clops-automation-entra-hppim_Landing_zones_clops-automation-entra-hppim_Func"/>
        <s v="Landing_Zones_clops-automation-entraid_Bupa.CloudOps.entraid.Func"/>
        <s v="Landing_Zones_clops-automation-graph_Bupa.CloudOps.graph.Func"/>
        <s v="Landing_Zones_clops-automation-notification-service_Landing_zones_clops-automation-notification-service"/>
        <s v="Landing_Zones_clops-automation-rbac_Bupa.CloudOps.rbac.Func"/>
        <s v="Landing_Zones_clops-sailpoint-inbound_Bupa.CloudOps.clops.sailpoint-inbound"/>
        <s v="Landing_Zones_clops-sailpoint-inbound_clops-sailpoint-inbound"/>
        <s v="Landing_Zones_clops-servicenow-inbound_Bupa.CloudOps.clops.servicenow-inbound"/>
        <s v="Landing_Zones_clops-servicenow-inbound_Snowapi"/>
        <s v="Landing_Zones_clops-servicenow-outbound_Bupa.CloudOps.clops.servicenow-outbound"/>
        <s v="Landing_Zones_network-segment-orchestrator_Network Segment Orchestrator"/>
        <s v="M365 Copilot-Usage-Reporter"/>
        <s v="Manual_Kubernetes"/>
        <s v="MLOps_ai-bvac-sirs-leecare_ai-bvac-sirs-leecare"/>
        <s v="MLOps_ai-hi-customer-avoidable-demand_ai-hi-customer-avoidable-demand"/>
        <s v="MLOps_ml-framework-governance_ml-framework-governance"/>
        <s v="MLOps_ml-hcc-feature-store_ml-hcc-feature-store"/>
        <s v="MLOps_ml-hi-customer-churn_ml-hi-customer-churn"/>
        <s v="MLOps_ml-hi-customer-clv_ml-hi-customer-clv"/>
        <s v="MLOps_ml-hi-customer-gi-xsell_GIXSell"/>
        <s v="MLOps_ml-hi-customer-gi-xsell_ml-hi-customer-gi-xsell"/>
        <s v="MLOps_ml-hi-customer-greenfield-dental_ml-hi-customer-greenfield-dental"/>
        <s v="MLOps_ml-hi-customer-mybupa-claim-leakage_ml-hi-customer-mybupa-claim-leakage"/>
        <s v="MLOps_ml-hi-customer-right-fit-cover_ml-hi-customer-right-fit-cover"/>
        <s v="MLOps_ml-hi-feature-store_ml-hi-feature-store"/>
        <s v="MLOps_ml-hi-hpci-health-needs_ml-hi-hpci-health-needs"/>
        <s v="Observability_Bupa.M7.Observability_SyntheticMonitoring"/>
        <s v="onboardingcontentAPI_Blua.BluaMobile.OnboardingContent.Api_Blua_onboardingcontentAPI"/>
        <s v="onboarding-repo-poc-11"/>
        <s v="Optical_bupa-hs-notification-service-api_bupa-hs-notification-service-api"/>
        <s v="Optical_bupa-hs-notification-service-api_bupa-ns-notification-service-api"/>
        <s v="Optical_bupa-hs-notification-service-eventhandler_bupa-hs-notification-service-eventhandler"/>
        <s v="Optical_bupa-hs-notification-service-eventhandler_Notification.Event.Handler"/>
        <s v="Optical_bupa-optical-bff-api_bupa-optical-bff-api"/>
        <s v="Optical_bupa-optical-caas-components_bupa-optical-caas-components"/>
        <s v="Optical_bupa-optical-domain-api_bupa-optical-domain-api"/>
        <s v="Optical_bupa-optical-order-status-api_bupa-optical-order-status-api"/>
        <s v="Optical_bupa-optical-order-status-tracker_bupa-optical-order-status-tracker"/>
        <s v="Optical_bupa-optical-order-tracking-sent-message-handler_bupa-optical-order-tracking-sent-message-handler"/>
        <s v="Optical_bupa-optical-scheduling-jobs_Bupa.Optical.Scheduling.Jobs"/>
        <s v="Optical_bupa-optical-scheduling-jobs_bupa-optical-scheduling-jobs"/>
        <s v="Optical_bupa-optical-servicebroker_bupa-optical-servicebroker"/>
        <s v="Optical_bupa-optical-shopify-apps_bupa-optical-shopify-apps"/>
        <s v="Optical_bupa-optical-shopify-website_bupa-optical-shopify-website"/>
        <s v="PMP_Bupa.Provider.SyncService_Bupa.Provider.ProviderSyncService"/>
        <s v="PMP_Bupa.Providers.CLMExtract_Bupa.Provider.CLMExtract"/>
        <s v="PMP_Bupa.Providers.Provider-FileExtract.CLM_Bupa.Provider.CLMExtract"/>
        <s v="PMP_CRM_BupaTemplatesSolution"/>
        <s v="PMP_CRM_Provider-CRM-BupaAppModuleSolution"/>
        <s v="PMP_CRM_Provider-CRM-BupaBaseSolution"/>
        <s v="PMP_CRM_Provider-CRM-BupaCommonSolution"/>
        <s v="PMP_CRM_Provider-CRM-BupaHealthCheckSolution"/>
        <s v="PMP_CRM_Provider-CRM-BupaProcessSolution"/>
        <s v="PMP_CRM_Provider-CRM-BupaSecurityRolesSolution"/>
        <s v="PMP_CRM_Provider-CRM-Portal-BAU-import"/>
        <s v="PMP_HI.API.Provider_HI.API.Provider"/>
        <s v="PMP_PMP.Infra_PMP.Infra"/>
        <s v="PMP_Provider-FileUpload_Bupa.Provider.FileUpload"/>
        <s v="Product and Provider Support_BAM_BAM"/>
        <s v="Product and Provider Support_BRO_BRO"/>
        <s v="Product and Provider Support_Eclipse.Support_Eclipse.Support"/>
        <s v="Product and Provider Support_Eclipse_Bupa.EclipseProxy"/>
        <s v="Product and Provider Support_Eclipse_Eclipse.Api.Common.Standard"/>
        <s v="Product and Provider Support_Eclipse_Eclipse.API.Nuget - Eclipse.Api.Messaging.Models"/>
        <s v="Product and Provider Support_Eclipse_Hugo.Eclipse"/>
        <s v="Product and Provider Support_Eclipse_Hugo.Eclipse.APIs"/>
        <s v="Product and Provider Support_PharmaDrugDB_PharmaDrugDB"/>
        <s v="Product and Provider Support_SalesCommission_SalesCommission"/>
        <s v="Product Delivery_ PACE-Sale-Client_PACE-Sale-Client"/>
        <s v="Product Delivery_ PHISDocumentsSearch-FE_ PHISDocumentsSearch-FE"/>
        <s v="Product Delivery_HCCI-FE_HCCI-BFF-API"/>
        <s v="Product Delivery_HCCI-FE_HCCI-FE"/>
        <s v="Product Delivery_PACE-Azure_PACE-Azure"/>
        <s v="Product Delivery_PACE-Claim-Client_PACE-Claim-Client"/>
        <s v="Product Delivery_PACE-Common_PACE-Common"/>
        <s v="Product Delivery_PACE-DataAccess_PACE-DataAccess"/>
        <s v="Product Delivery_PACE-Domain_PACE-Domain"/>
        <s v="Product Delivery_PACE-Membership-Client_PACE-Membership-Client"/>
        <s v="Product Delivery_PACE-Payment-Client_PACE-Payment-Client"/>
        <s v="Product Delivery_PACE-Product-Client_PACE-Product-Client"/>
        <s v="Product Delivery_PACE-QE-Base-Framework_PACE-QE-Base-Framework"/>
        <s v="Product Delivery_PACE-Sale-Client_PACE-Sale-Client"/>
        <s v="Product Delivery_PACE-SearchApps-Automation_PET-FE"/>
        <s v="Product Delivery_PACE-Security_PACE-Security"/>
        <s v="Product Delivery_PET-FE_PET-BFF-API"/>
        <s v="Product Delivery_PET-FE_PET-FE"/>
        <s v="Product Delivery_PHISDocumentsSearch-FE_PHISDocumentsSearch-BFF-API"/>
        <s v="Product Delivery_PHISDocumentsSearch-FE_PHISDocumentsSearch-FE"/>
        <s v="Product Information Management (PIM)_dev_Bupa.Pim.API.Automation-AdHocParallelRegression"/>
        <s v="Product Information Management (PIM)_dev_Bupa.Pim.Automation.PIM-Adhoc Run"/>
        <s v="Product Information Management (PIM)_dev_Bupa.Pim.Automation.PIM-Regression"/>
        <s v="Product Information Management (PIM)_dev_Bupa.Pim.CosmosPdhExtract.Automation.Tests"/>
        <s v="Product Information Management (PIM)_dev_Bupa.Pim.FunctionApp.Automation.Tests"/>
        <s v="Product Information Management (PIM)_dev_Bupa.Pim.IntegrationPoint.Automation.Tests"/>
        <s v="Product Information Management (PIM)_dev_Bupa.Pim.UI.Automation"/>
        <s v="Product Information Management (PIM)_dev_Bupa.Pim.UI.Automation.AdHocParallelRegression"/>
        <s v="Product Information Management (PIM)_dev_Bupa.Pim.UI.Automation-Adhoc Run"/>
        <s v="Product Information Management (PIM)_dev_PIM Database"/>
        <s v="Product Information Management (PIM)_dev_PIM Portal"/>
        <s v="Product Information Management (PIM)_dev_PIM ProductReporting Database"/>
        <s v="Product Information Management (PIM)_dev_PIM SSIS"/>
        <s v="Product Information Management (PIM)_dev_PIM-API"/>
        <s v="Product Information Management (PIM)_dev_PIM-BatchProcessor-FA"/>
        <s v="Product Information Management (PIM)_dev_PIM-CacheManager-FA"/>
        <s v="Product Information Management (PIM)_dev_PIM-ClearCosmosProcessor-FA"/>
        <s v="Product Information Management (PIM)_dev_PIM-CompetitorProcesssor-FA"/>
        <s v="Product Information Management (PIM)_dev_PIM-ExtractDataProcessor-FA"/>
        <s v="Product Information Management (PIM)_dev_PIM-ImportFileProcessor-FA"/>
        <s v="Product Information Management (PIM)_dev_PIM-ItemProcessor-FA"/>
        <s v="Product Information Management (PIM)_dev_PIM-PharmacyItemProcessor-FA"/>
        <s v="Product Information Management (PIM)_dev_PIM-PremiumProcessor-FA"/>
        <s v="Product Information Management (PIM)_dev_PIM-ProductDataHub-FA"/>
        <s v="Product Information Management (PIM)_dev_PIM-PublishProduct-FA"/>
        <s v="Product Information Management (PIM)_dev_SISHUB Database"/>
        <s v="Product Information Management (PIM)_dev_SISHUB SSIS"/>
        <s v="Product Information Management (PIM)_PIM-Campaigns_PRODUCT-CAMPAIGNS-API"/>
        <s v="Product Information Management (PIM)_PIM-Documents_Bupa.Pim.Integration.Product.Documents.Microservice.Tests"/>
        <s v="Product Information Management (PIM)_PIM-Documents_Bupa.Pim.Product.Documents.Microservice.Automation.Tests"/>
        <s v="Product Information Management (PIM)_PIM-Documents_PRODUCT-DOCUMENTS-API"/>
        <s v="Product Information Management (PIM)_PIM-HCCI-FE_PRODUCT-HCCI-PORTAL"/>
        <s v="Product Information Management (PIM)_PIM-Items-Pharmacy_Bupa.Pim.Integration.ItemsPharmacy.Microservice.Tests"/>
        <s v="Product Information Management (PIM)_PIM-Items-Pharmacy_PRODUCT-ITEMS-PHARMACY-API"/>
        <s v="Product Information Management (PIM)_PIM-OfferHubPortal_Bupa.EnE.Discount.Api.Build.and.Deploy"/>
        <s v="Product Information Management (PIM)_PIM-OfferHubPortal_PIM.OfferHub.Portal"/>
        <s v="Product Information Management (PIM)_PIM-ProductRecommendations_Bupa.PIM.Product.Recommendations.Api.Build"/>
        <s v="Product Information Management (PIM)_PIM-ProductRecommendations_PRODUCT-RECOMMENDATIONS-API"/>
        <s v="Product Information Management (PIM)_PIM-ReferenceData_Bupa.Pim.Integration.ReferenceData.Microservice.Tests"/>
        <s v="Product Information Management (PIM)_PIM-ReferenceData_Bupa.Pim.ReferenceData.Microservice.Automation.Tests"/>
        <s v="Product Information Management (PIM)_PIM-ReferenceData_PRODUCT-REFERENCE-DATA-API"/>
        <s v="Product Information Management (PIM)_PIM-Search_Bupa.Pim.Integration.ProductSearch.Microservice.Tests"/>
        <s v="Product Information Management (PIM)_PIM-Search_Bupa.Pim.ProductSearch.Microservice.Automation.Tests"/>
        <s v="Product Information Management (PIM)_PIM-Search_PRODUCT-SEARCH-API"/>
        <s v="Product Information Management (PIM)_PIM-Services_Bupa.Pim.Automation.ProductServices.Microservice.Tests"/>
        <s v="Product Information Management (PIM)_PIM-Services_PIM-Product-Services-API"/>
        <s v="Sales-Orders-Export-FA-Build_sales-product_Sales-Orders-Export-FA-Build"/>
        <s v="SRE Operations_ServiceMe_ServiceMe"/>
        <s v="SRE Operations_SqAPI_ServiceMe"/>
        <s v="STREAM_STREAM_DentalDrawWebApp"/>
        <s v="Technology - Marketing_ PXC_Bupa.PXC.Tealium.AbCart.FA"/>
        <s v="Technology - Marketing_Bupa.Marketing_[AKS]Bupa.Marketing.ClaimsOutcome.BFF.APIM"/>
        <s v="Technology - Marketing_Bupa.Marketing_Bupa.Marketing.ClaimsOutcome.FA"/>
        <s v="Technology - Marketing_Bupa.Marketing_Bupa.Marketing.GoingToHospital.FA"/>
        <s v="Technology - Marketing_CCM_Bupa.CCM.Inbound.DeliveryDispatcherDMP2.FA-Dotnet8"/>
        <s v="Technology - Marketing_CCM_Bupa.CCM.Inbound.DeliveryDispatcherP2.FA-Dotnet8"/>
        <s v="Technology - Marketing_CCM_Bupa.CCM.Inbound.FeedBackAggregatorP2.FA - DotNet8"/>
        <s v="Technology - Marketing_CCM_Bupa.CCM.InboundGenerationStatusBatchP2.FA - DotNet8"/>
        <s v="Technology - Marketing_CCM_Bupa.CCM.InboundPreProcessorBatchP2.FA"/>
        <s v="Technology - Marketing_CCM_Bupa.CCM.InboundPreProcessorRealtimeP1.Api - Dotnet 8"/>
        <s v="Technology - Marketing_CCM_Bupa.CCM.InboundPreProcessorRealtimeP3.Api - DotNet8"/>
        <s v="Technology - Marketing_CCM_Bupa.CCM.Orchestrator.ProcessorBatchP2.FA"/>
        <s v="Technology - Marketing_CCM_Bupa.CCM.Orchestrator.ProcessorRealtimeP1.FA - DotNet8"/>
        <s v="Technology - Marketing_CCM_Bupa.CCM.Orchestrator.ProcessorRealtimeP3.FA  - DotNet8"/>
        <s v="Technology - Marketing_CCM_Bupa.CCM.Outbound.ArchivalProcessor.FA - DotNet8"/>
        <s v="Technology - Marketing_CCM_Bupa.CCM.Reports.ProcessorP2.FA - DotNet8"/>
        <s v="Technology - Marketing_CCM_Bupa.CCM.ViewOnlineP2.FA - DotNet8"/>
        <s v="Technology - Marketing_PXC_$(mainProjectName)"/>
        <s v="Technology - Marketing_PXC_./enrichment/src/Bupa.PXC.Enrichment.Inbound.Api"/>
        <s v="Technology - Marketing_PXC_Bupa.CCM.ChangeDocStatus.FA"/>
        <s v="Technology - Marketing_PXC_Bupa.CCM.Inbound.DeliveryDispatcherDMP2.FA"/>
        <s v="Technology - Marketing_PXC_Bupa.CCM.Inbound.DeliveryDispatcherDMP2.FA-Dotnet8"/>
        <s v="Technology - Marketing_PXC_Bupa.CCM.Inbound.DeliveryDispatcherP2.FA-Dotnet8"/>
        <s v="Technology - Marketing_PXC_Bupa.CCM.Inbound.FeedBackAggregatorP2.FA"/>
        <s v="Technology - Marketing_PXC_Bupa.CCM.Inbound.FeedBackAggregatorP2.FA - DotNet8"/>
        <s v="Technology - Marketing_PXC_Bupa.CCM.InboundGenerationStatusBatchP2.FA - DotNet8"/>
        <s v="Technology - Marketing_PXC_Bupa.CCM.InboundPreProcessorBatchP2.FA"/>
        <s v="Technology - Marketing_PXC_Bupa.CCM.InboundPreProcessorRealtimeP1.Api - Dotnet 8"/>
        <s v="Technology - Marketing_PXC_Bupa.CCM.InboundPreProcessorRealtimeP3.Api - DotNet8"/>
        <s v="Technology - Marketing_PXC_Bupa.CCM.Orchestrator.ProcessorBatchP2.FA"/>
        <s v="Technology - Marketing_PXC_Bupa.CCM.Orchestrator.ProcessorRealtimeP1.FA - DotNet8"/>
        <s v="Technology - Marketing_PXC_Bupa.CCM.Orchestrator.ProcessorRealtimeP3.FA  - DotNet8"/>
        <s v="Technology - Marketing_PXC_Bupa.CCM.Outbound.ArchivalProcessor.FA"/>
        <s v="Technology - Marketing_PXC_Bupa.CCM.Outbound.ArchivalProcessor.FA - DotNet8"/>
        <s v="Technology - Marketing_PXC_Bupa.CCM.Redo.FA"/>
        <s v="Technology - Marketing_PXC_Bupa.CCM.Reports.ProcessorP2.FA - DotNet8"/>
        <s v="Technology - Marketing_PXC_Bupa.CCM.Unsubscribe.FA"/>
        <s v="Technology - Marketing_PXC_Bupa.CCM.ViewOnlineP2.FA - DotNet8"/>
        <s v="Technology - Marketing_PXC_Bupa.PXC.AbCorp.PegaInbound.FA"/>
        <s v="Technology - Marketing_PXC_Bupa.PXC.AbCorpFeedback.Api"/>
        <s v="Technology - Marketing_PXC_Bupa.PXC.AbCorpOutbound.FA"/>
        <s v="Technology - Marketing_PXC_Bupa.PXC.ACS.Acknowledgement.API"/>
        <s v="Technology - Marketing_PXC_Bupa.PXC.ACS.Outbound.FA"/>
        <s v="Technology - Marketing_PXC_Bupa.PXC.Blob.Converter.FA"/>
        <s v="Technology - Marketing_PXC_Bupa.PXC.CaptureResponse.FA"/>
        <s v="Technology - Marketing_PXC_Bupa.PXC.Cih.FA"/>
        <s v="Technology - Marketing_PXC_Bupa.PXC.ClaimsOutcome.Api"/>
        <s v="Technology - Marketing_PXC_Bupa.PXC.ClaimsOutcome.Api - .NET 8"/>
        <s v="Technology - Marketing_PXC_Bupa.PXC.ClaimsOutcome.FA"/>
        <s v="Technology - Marketing_PXC_Bupa.PXC.ClaimsOutcome.FA - .NET 8"/>
        <s v="Technology - Marketing_PXC_Bupa.PXC.ConsumeAPI.FA"/>
        <s v="Technology - Marketing_PXC_Bupa.PXC.DiallerOutbound.FA"/>
        <s v="Technology - Marketing_PXC_Bupa.PXC.DLQMonitor.FA"/>
        <s v="Technology - Marketing_PXC_Bupa.PXC.Enrichment.Aggregator.FA"/>
        <s v="Technology - Marketing_PXC_Bupa.PXC.Enrichment.Aggregator.FA.Build"/>
        <s v="Technology - Marketing_PXC_Bupa.PXC.Enrichment.Inbound.Api"/>
        <s v="Technology - Marketing_PXC_Bupa.PXC.Enrichment.Process.FA"/>
        <s v="Technology - Marketing_PXC_Bupa.PXC.EventStream.Complaint.Inbound.FA"/>
        <s v="Technology - Marketing_PXC_Bupa.PXC.EventStream.Customer.Inbound.FA"/>
        <s v="Technology - Marketing_PXC_Bupa.PXC.EventStream.Device.Inbound.FA"/>
        <s v="Technology - Marketing_PXC_Bupa.PXC.EventStream.Membership.Inbound.FA"/>
        <s v="Technology - Marketing_PXC_Bupa.PXC.EventStream.Process.FA"/>
        <s v="Technology - Marketing_PXC_Bupa.PXC.GoingToHospital.FA"/>
        <s v="Technology - Marketing_PXC_Bupa.PXC.GoingToHospital.FA - .NET 8"/>
        <s v="Technology - Marketing_PXC_Bupa.PXC.Integration."/>
        <s v="Technology - Marketing_PXC_Bupa.PXC.Integration.Blob"/>
        <s v="Technology - Marketing_PXC_Bupa.PXC.Integration.Common"/>
        <s v="Technology - Marketing_PXC_Bupa.PXC.Integration.Common.KeyVault"/>
        <s v="Technology - Marketing_PXC_Bupa.PXC.Integration.Common7,Blob"/>
        <s v="Technology - Marketing_PXC_Bupa.PXC.Integration.Communication"/>
        <s v="Technology - Marketing_PXC_Bupa.PXC.Integration.Communications"/>
        <s v="Technology - Marketing_PXC_Bupa.PXC.Integration.Database"/>
        <s v="Technology - Marketing_PXC_Bupa.PXC.Integration.Database&gt;"/>
        <s v="Technology - Marketing_PXC_Bupa.PXC.Integration.EventHub"/>
        <s v="Technology - Marketing_PXC_Bupa.PXC.Integration.Http"/>
        <s v="Technology - Marketing_PXC_Bupa.PXC.Integration.Identity"/>
        <s v="Technology - Marketing_PXC_Bupa.PXC.Integration.ServiceBus"/>
        <s v="Technology - Marketing_PXC_Bupa.PXC.Integration.Tests.Common"/>
        <s v="Technology - Marketing_PXC_Bupa.PXC.Integration.Tests.Database"/>
        <s v="Technology - Marketing_PXC_Bupa.PXC.LogAnalyticsAlert.FA"/>
        <s v="Technology - Marketing_PXC_Bupa.PXC.NextBestAction.Api"/>
        <s v="Technology - Marketing_PXC_Bupa.PXC.PIMConsumeAPI.FA"/>
        <s v="Technology - Marketing_PXC_Bupa.PXC.PIMDataAggregrater.FA"/>
        <s v="Technology - Marketing_PXC_Bupa.PXC.PushNotification.Batch.Inbound.FA"/>
        <s v="Technology - Marketing_PXC_Bupa.PXC.PushNotification.Batch.Outbound.FA"/>
        <s v="Technology - Marketing_PXC_Bupa.PXC.PushNotification.Feedback.FA"/>
        <s v="Technology - Marketing_PXC_Bupa.PXC.PushNotification.Outbound.FA"/>
        <s v="Technology - Marketing_PXC_Bupa.PXC.QSR.RealTimeComms.Api"/>
        <s v="Technology - Marketing_PXC_Bupa.PXC.RetrievePIMTrigger"/>
        <s v="Technology - Marketing_PXC_Bupa.PXC.RetrievePIMTrigger.FA"/>
        <s v="Technology - Marketing_PXC_Bupa.PXC.Tealium.Qsr.FA"/>
        <s v="Technology - Marketing_PXC_Bupa.PXC.Tools.Api"/>
        <s v="Technology - Marketing_PXC_Bupa.PXC.Tools.Api.FA"/>
        <s v="Technology - Marketing_PXC_Bupa.PXC.Unsubscribe.Api"/>
        <s v="Technology - Marketing_PXC_Bupa.PXC.Unsubscribe.FA"/>
        <s v="Technology - Marketing_PXC_Bupa.Sales.ApolloStreamTealium.Func"/>
        <s v="Technology - Marketing_PXC_Bupa.Sales.ApolloStreamTealium.QSR.Func"/>
        <s v="Technology - Marketing_PXC_bupa-pxc-dlq-monitors-fa"/>
        <s v="Technology - Marketing_PXC_bupa-pxc-log-analytics-alert-fa"/>
        <s v="Technology - Marketing_PXC_bupa-pxc-real-time-communication-inbound-api"/>
        <s v="Technology - Marketing_PXC_mainProjectName"/>
        <s v="test"/>
        <s v="Transformation_FindaProvider_FindaProvider"/>
        <s v="Transformation_ProviderInt_Bupa.Provider.Crm.BffApi-AKS"/>
        <s v="Transformation_ProviderInt_Bupa.Provider.Import.Ahpra-AKS"/>
        <s v="Transformation_ProviderInt_Bupa.Provider.Import.Association"/>
        <s v="Transformation_ProviderInt_Bupa.Provider.Import.Association-AKS"/>
        <s v="Transformation_ProviderInt_Bupa.Provider.Import.CommonApi"/>
        <s v="Transformation_ProviderInt_Bupa.Provider.Import.Hicaps-AKS"/>
        <s v="Transformation_ProviderInt_Bupa.Provider.Import.Isoft"/>
        <s v="Transformation_ProviderInt_Bupa.Provider.Import.Isoft-AKS"/>
        <s v="Transformation_ProviderInt_Bupa.Provider.ProviderSyncService"/>
        <s v="Transformation_ProviderInt_Bupa.Provider.ProviderSyncService,Bupa.Provider.Mapping.DataFactory,Bupa.Provider.Sync.Configuration"/>
        <s v="Transformation_ProviderInt_ProviderSyncService"/>
        <s v="Transformation_Provider-ND_MedicareImport"/>
        <s v="Transformation_Provider-ND_Transformation-Provider-ND-MedicareImport"/>
        <s v="Transformation_YAMLReleases_Build - Bupa.Functions.Oid"/>
        <s v="xRM_APIs_Bupa.Api.BFF.CPC"/>
        <s v="xRM_APIs_Bupa.Api.Domain.Corporate"/>
        <s v="xRM_APIs_Bupa.Api.Function.CPC.IWD"/>
        <s v="xRM_AVFileScan_AVFileScan-API.Build"/>
        <s v="xRM_CRM-CPC_BupaCPCAppModule"/>
        <s v="xRM_CRM-CPC_BupaCPCBBCPortal"/>
        <s v="xRM_CRM-CPC_BupaCPCCRMMarketingSolution"/>
        <s v="xRM_CRM-CPC_BupaCPCCRMSalesSolution"/>
        <s v="xRM_CRM-CPC_BupaCPCCRMServiceSolution"/>
        <s v="xRM_CRM-CPC_BupaCPCHealthCheckSolution"/>
        <s v="xRM_CRM-CPC_BupaCPCRolesSolution"/>
        <m/>
      </sharedItems>
    </cacheField>
    <cacheField name="[Measures].[Count of Branch]" caption="Count of Branch" numFmtId="0" hierarchy="199" level="32767"/>
    <cacheField name="[Measures].[Count of ApplicationID]" caption="Count of ApplicationID" numFmtId="0" hierarchy="200" level="32767"/>
    <cacheField name="[Measures].[Count of ScanID]" caption="Count of ScanID" numFmtId="0" hierarchy="205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2" memberValueDatatype="130" unbalanced="0">
      <fieldsUsage count="2">
        <fieldUsage x="-1"/>
        <fieldUsage x="0"/>
      </fieldsUsage>
    </cacheHierarchy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93402778" backgroundQuery="1" createdVersion="8" refreshedVersion="8" minRefreshableVersion="3" recordCount="0" supportSubquery="1" supportAdvancedDrill="1" xr:uid="{E3FA3C9E-EB9F-416F-AF6D-7CFC1D5B57C8}">
  <cacheSource type="external" connectionId="16"/>
  <cacheFields count="2">
    <cacheField name="[Applications].[ApplicationName].[ApplicationName]" caption="ApplicationName" numFmtId="0" hierarchy="1" level="1">
      <sharedItems count="104">
        <s v="AddressValidationService"/>
        <s v="AI Factory"/>
        <s v="AKS_Experiment"/>
        <s v="API Platform"/>
        <s v="Apollo CRM"/>
        <s v="AppDefence-Testing"/>
        <s v="Application Defence"/>
        <s v="AppSec BAU"/>
        <s v="ATAMAI"/>
        <s v="Automation Library"/>
        <s v="AWS Landing Zone"/>
        <s v="BAM"/>
        <s v="BAU Application"/>
        <s v="BCA"/>
        <s v="Blua"/>
        <s v="BluaMobileApp"/>
        <s v="BlueKey (Digital ID)"/>
        <s v="BOSS"/>
        <s v="BT-Bupa Telehealth"/>
        <s v="Bupa Design System"/>
        <s v="Bupa ID"/>
        <s v="BupaApplicationTesting"/>
        <s v="Commissions Application"/>
        <s v="Common Platforms"/>
        <s v="Connected Care"/>
        <s v="Connexions"/>
        <s v="Container Platform"/>
        <s v="CredGenie"/>
        <s v="CRM Platform"/>
        <s v="CTAO Application"/>
        <s v="Customer Communications Management(CCM)"/>
        <s v="Customer Engagement and Personalisation"/>
        <s v="Customer Listening"/>
        <s v="Customer Strategy Office"/>
        <s v="Customer Value Management"/>
        <s v="Cyclops"/>
        <s v="Data Analytics and Insights"/>
        <s v="Data and Digital"/>
        <s v="Data Program"/>
        <s v="Deloitte terraform Modules"/>
        <s v="Dental &amp; BMVS"/>
        <s v="Dental Integrations"/>
        <s v="Design System"/>
        <s v="DEV ENV - Technical Design Team"/>
        <s v="DevOps"/>
        <s v="Digital Environment Viewer"/>
        <s v="Digital-BFF"/>
        <s v="Digital-CommonFramework"/>
        <s v="Digital-CommonProxies"/>
        <s v="Digital-CommonRepositories"/>
        <s v="Digital-G&amp;AAPIs"/>
        <s v="Digital-xAPI"/>
        <s v="DocumentRenderingService"/>
        <s v="DocumentStreamingService"/>
        <s v="Domain APIs"/>
        <s v="Drug Database"/>
        <s v="Eclipse"/>
        <s v="EmailService"/>
        <s v="EnE"/>
        <s v="Enterprise API"/>
        <s v="Enterprise Payments"/>
        <s v="EnterpriseApplicationTesting"/>
        <s v="Framework"/>
        <s v="Health Care Centre (HCC)"/>
        <s v="Health Care Management"/>
        <s v="Health Services - Contact Team"/>
        <s v="HI-CBO"/>
        <s v="HI-CBO-Apps"/>
        <s v="HS Common"/>
        <s v="Hugo"/>
        <s v="Hugo.Batch"/>
        <s v="Hugo.FacadeServices"/>
        <s v="Incubation Platform"/>
        <s v="Innovation and Ventures"/>
        <s v="Integration Fabric"/>
        <s v="Internal Developer Portal"/>
        <s v="Internal Digital APIs"/>
        <s v="IVR"/>
        <s v="Know-It"/>
        <s v="Landing Zone"/>
        <s v="Medical"/>
        <s v="Midrange"/>
        <s v="MyBupa"/>
        <s v="MyBupa-Mobile"/>
        <s v="NetOps"/>
        <s v="Optical"/>
        <s v="PIM"/>
        <s v="PMP-Provider Management"/>
        <s v="Product and Provider Support"/>
        <s v="Product Delivery"/>
        <s v="PXC-Persona Xpress Connect"/>
        <s v="SAS (Statistical Analysis System )"/>
        <s v="SCM Repositories"/>
        <s v="Security Operations"/>
        <s v="Security Transformation"/>
        <s v="SecurityPlatform-DevSecOps"/>
        <s v="SRE Operations"/>
        <s v="Tealium Integrations"/>
        <s v="Transformation"/>
        <s v="Valhalla"/>
        <s v="Vision"/>
        <s v="WDM"/>
        <s v="Wellness"/>
        <s v="Wintel"/>
      </sharedItems>
    </cacheField>
    <cacheField name="[Measures].[Count of ProjectID]" caption="Count of ProjectID" numFmtId="0" hierarchy="203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2" memberValueDatatype="130" unbalanced="0">
      <fieldsUsage count="2">
        <fieldUsage x="-1"/>
        <fieldUsage x="0"/>
      </fieldsUsage>
    </cacheHierarchy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75810182" backgroundQuery="1" createdVersion="8" refreshedVersion="8" minRefreshableVersion="3" recordCount="0" supportSubquery="1" supportAdvancedDrill="1" xr:uid="{A389C5AA-1F11-44E4-BCCE-5E82D712734F}">
  <cacheSource type="external" connectionId="16"/>
  <cacheFields count="3">
    <cacheField name="[DateTable].[Day Name].[Day Name]" caption="Day Name" numFmtId="0" hierarchy="24" level="1">
      <sharedItems containsNonDate="0" containsString="0" containsBlank="1" count="1">
        <m/>
      </sharedItems>
    </cacheField>
    <cacheField name="[Measures].[Count of ScanID]" caption="Count of ScanID" numFmtId="0" hierarchy="205" level="32767"/>
    <cacheField name="Unsupported0" numFmtId="0" hierarchy="24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43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2" memberValueDatatype="130" unbalanced="0">
      <fieldsUsage count="2">
        <fieldUsage x="-1"/>
        <fieldUsage x="0"/>
      </fieldsUsage>
    </cacheHierarchy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Unsupported0" caption="Application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78009261" backgroundQuery="1" createdVersion="8" refreshedVersion="8" minRefreshableVersion="3" recordCount="0" supportSubquery="1" supportAdvancedDrill="1" xr:uid="{5533FFC0-18D9-4EB3-9EB5-A502F00CE883}">
  <cacheSource type="external" connectionId="16"/>
  <cacheFields count="4">
    <cacheField name="[Statuses].[EngineName].[EngineName]" caption="EngineName" numFmtId="0" hierarchy="176" level="1">
      <sharedItems count="5">
        <s v="apisec"/>
        <s v="containers"/>
        <s v="kics"/>
        <s v="sast"/>
        <s v="sca"/>
      </sharedItems>
    </cacheField>
    <cacheField name="[Measures].[Average of Runtime]" caption="Average of Runtime" numFmtId="0" hierarchy="207" level="32767"/>
    <cacheField name="[Measures].[Max of Runtime]" caption="Max of Runtime" numFmtId="0" hierarchy="210" level="32767"/>
    <cacheField name="[Measures].[Min of Runtime]" caption="Min of Runtime" numFmtId="0" hierarchy="211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2" memberValueDatatype="130" unbalanced="0">
      <fieldsUsage count="2">
        <fieldUsage x="-1"/>
        <fieldUsage x="0"/>
      </fieldsUsage>
    </cacheHierarchy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79745369" backgroundQuery="1" createdVersion="8" refreshedVersion="8" minRefreshableVersion="3" recordCount="0" supportSubquery="1" supportAdvancedDrill="1" xr:uid="{B078EFA6-2990-4F51-9BB9-32BEBF281B68}">
  <cacheSource type="external" connectionId="16"/>
  <cacheFields count="3">
    <cacheField name="[Statuses].[EngineName].[EngineName]" caption="EngineName" numFmtId="0" hierarchy="176" level="1">
      <sharedItems count="5">
        <s v="apisec"/>
        <s v="containers"/>
        <s v="kics"/>
        <s v="sast"/>
        <s v="sca"/>
      </sharedItems>
    </cacheField>
    <cacheField name="[Measures].[Count of Status]" caption="Count of Status" numFmtId="0" hierarchy="209" level="32767"/>
    <cacheField name="[Statuses].[Status].[Status]" caption="Status" numFmtId="0" hierarchy="177" level="1">
      <sharedItems count="3">
        <s v="Canceled"/>
        <s v="Completed"/>
        <s v="Failed"/>
      </sharedItems>
    </cacheField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2" memberValueDatatype="130" unbalanced="0">
      <fieldsUsage count="2">
        <fieldUsage x="-1"/>
        <fieldUsage x="0"/>
      </fieldsUsage>
    </cacheHierarchy>
    <cacheHierarchy uniqueName="[Statuses].[Status]" caption="Status" attribute="1" defaultMemberUniqueName="[Statuses].[Status].[All]" allUniqueName="[Statuses].[Status].[All]" dimensionUniqueName="[Statuses]" displayFolder="" count="2" memberValueDatatype="130" unbalanced="0">
      <fieldsUsage count="2">
        <fieldUsage x="-1"/>
        <fieldUsage x="2"/>
      </fieldsUsage>
    </cacheHierarchy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81481478" backgroundQuery="1" createdVersion="8" refreshedVersion="8" minRefreshableVersion="3" recordCount="0" supportSubquery="1" supportAdvancedDrill="1" xr:uid="{3BBE7F89-4E16-4603-AC20-6B26F8810FDA}">
  <cacheSource type="external" connectionId="16"/>
  <cacheFields count="3">
    <cacheField name="[Scans].[ScanDate].[ScanDate]" caption="ScanDate" numFmtId="0" hierarchy="45" level="1">
      <sharedItems count="15">
        <s v="10/07/2026"/>
        <s v="11/07/2026"/>
        <s v="12/07/2026"/>
        <s v="13/07/2026"/>
        <s v="14/07/2026"/>
        <s v="15/07/2026"/>
        <s v="16/07/2026"/>
        <s v="17/07/2026"/>
        <s v="18/07/2026"/>
        <s v="19/07/2026"/>
        <s v="20/07/2026"/>
        <s v="21/07/2026"/>
        <s v="22/07/2026"/>
        <s v="23/07/2026"/>
        <s v="24/07/2026"/>
      </sharedItems>
    </cacheField>
    <cacheField name="[Measures].[Count of ScanID]" caption="Count of ScanID" numFmtId="0" hierarchy="205" level="32767"/>
    <cacheField name="[Measures].[Sum of Loc]" caption="Sum of Loc" numFmtId="0" hierarchy="223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2" memberValueDatatype="130" unbalanced="0">
      <fieldsUsage count="2">
        <fieldUsage x="-1"/>
        <fieldUsage x="0"/>
      </fieldsUsage>
    </cacheHierarchy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Fowler" refreshedDate="46238.638635648145" createdVersion="8" refreshedVersion="8" minRefreshableVersion="3" recordCount="1" xr:uid="{418B69AD-4F93-4D85-9002-6555A6FCA6B6}">
  <cacheSource type="worksheet">
    <worksheetSource name="ScansTable"/>
  </cacheSource>
  <cacheFields count="102">
    <cacheField name="ScanID" numFmtId="0">
      <sharedItems containsNonDate="0" containsString="0" containsBlank="1"/>
    </cacheField>
    <cacheField name="ProjectId" numFmtId="0">
      <sharedItems containsNonDate="0" containsString="0" containsBlank="1"/>
    </cacheField>
    <cacheField name="ProjectName" numFmtId="0">
      <sharedItems containsNonDate="0" containsString="0" containsBlank="1"/>
    </cacheField>
    <cacheField name="Status" numFmtId="0">
      <sharedItems containsNonDate="0" containsBlank="1" count="4">
        <m/>
        <s v="Completed" u="1"/>
        <s v="Failed" u="1"/>
        <s v="Partial" u="1"/>
      </sharedItems>
    </cacheField>
    <cacheField name="Branch" numFmtId="0">
      <sharedItems containsNonDate="0" containsString="0" containsBlank="1"/>
    </cacheField>
    <cacheField name="Loc" numFmtId="0">
      <sharedItems containsNonDate="0" containsString="0" containsBlank="1"/>
    </cacheField>
    <cacheField name="CreatedAt" numFmtId="22">
      <sharedItems containsNonDate="0" containsString="0" containsBlank="1"/>
    </cacheField>
    <cacheField name="StartDate" numFmtId="22">
      <sharedItems containsNonDate="0" containsString="0" containsBlank="1"/>
    </cacheField>
    <cacheField name="EndDate" numFmtId="22">
      <sharedItems containsNonDate="0" containsString="0" containsBlank="1"/>
    </cacheField>
    <cacheField name="HourRequested" numFmtId="0">
      <sharedItems containsNonDate="0" containsString="0" containsBlank="1"/>
    </cacheField>
    <cacheField name="ScanDate" numFmtId="0">
      <sharedItems containsNonDate="0" containsString="0" containsBlank="1"/>
    </cacheField>
    <cacheField name="Runtime" numFmtId="164">
      <sharedItems containsNonDate="0" containsString="0" containsBlank="1"/>
    </cacheField>
    <cacheField name="Engines" numFmtId="0">
      <sharedItems containsNonDate="0" containsString="0" containsBlank="1"/>
    </cacheField>
    <cacheField name="Initiator" numFmtId="0">
      <sharedItems containsNonDate="0" containsString="0" containsBlank="1"/>
    </cacheField>
    <cacheField name="Column1" numFmtId="0">
      <sharedItems containsNonDate="0" containsString="0" containsBlank="1"/>
    </cacheField>
    <cacheField name="_1" numFmtId="0">
      <sharedItems containsNonDate="0" containsString="0" containsBlank="1"/>
    </cacheField>
    <cacheField name="SourceType" numFmtId="0">
      <sharedItems containsNonDate="0" containsBlank="1" count="10">
        <m/>
        <s v="zip" u="1"/>
        <s v="azure" u="1"/>
        <s v="rescan" u="1"/>
        <s v="(blank)" u="1"/>
        <s v="sbom" u="1"/>
        <s v="" u="1"/>
        <s v="bitbucket" u="1"/>
        <s v="github" u="1"/>
        <s v="gitlab" u="1"/>
      </sharedItems>
    </cacheField>
    <cacheField name="SourceOrigin" numFmtId="0">
      <sharedItems containsNonDate="0" containsBlank="1" count="9">
        <m/>
        <s v="Azure DevOps" u="1"/>
        <s v="azure-logic-apps" u="1"/>
        <s v="Push Webhook" u="1"/>
        <s v="PR Webhook" u="1"/>
        <s v="webapp" u="1"/>
        <s v="auto-scan" u="1"/>
        <s v="Project Scan" u="1"/>
        <s v="Github Action" u="1"/>
      </sharedItems>
    </cacheField>
    <cacheField name="Sast" numFmtId="0">
      <sharedItems containsNonDate="0" containsString="0" containsBlank="1"/>
    </cacheField>
    <cacheField name="Sca" numFmtId="0">
      <sharedItems containsNonDate="0" containsString="0" containsBlank="1"/>
    </cacheField>
    <cacheField name="Kics" numFmtId="0">
      <sharedItems containsNonDate="0" containsString="0" containsBlank="1"/>
    </cacheField>
    <cacheField name="Containers" numFmtId="0">
      <sharedItems containsNonDate="0" containsString="0" containsBlank="1"/>
    </cacheField>
    <cacheField name="Api" numFmtId="0">
      <sharedItems containsNonDate="0" containsString="0" containsBlank="1"/>
    </cacheField>
    <cacheField name="SSCS" numFmtId="0">
      <sharedItems containsNonDate="0" containsString="0" containsBlank="1"/>
    </cacheField>
    <cacheField name="Apex" numFmtId="0">
      <sharedItems containsNonDate="0" containsString="0" containsBlank="1"/>
    </cacheField>
    <cacheField name="ASP" numFmtId="0">
      <sharedItems containsNonDate="0" containsString="0" containsBlank="1"/>
    </cacheField>
    <cacheField name="COBOL" numFmtId="0">
      <sharedItems containsNonDate="0" containsString="0" containsBlank="1"/>
    </cacheField>
    <cacheField name="CPP" numFmtId="0">
      <sharedItems containsNonDate="0" containsString="0" containsBlank="1"/>
    </cacheField>
    <cacheField name="CSharp" numFmtId="0">
      <sharedItems containsNonDate="0" containsString="0" containsBlank="1"/>
    </cacheField>
    <cacheField name="Dart" numFmtId="0">
      <sharedItems containsNonDate="0" containsString="0" containsBlank="1"/>
    </cacheField>
    <cacheField name="Go" numFmtId="0">
      <sharedItems containsNonDate="0" containsString="0" containsBlank="1"/>
    </cacheField>
    <cacheField name="Groovy" numFmtId="0">
      <sharedItems containsNonDate="0" containsString="0" containsBlank="1"/>
    </cacheField>
    <cacheField name="Java" numFmtId="0">
      <sharedItems containsNonDate="0" containsString="0" containsBlank="1"/>
    </cacheField>
    <cacheField name="JavaScript" numFmtId="0">
      <sharedItems containsNonDate="0" containsString="0" containsBlank="1"/>
    </cacheField>
    <cacheField name="Kotlin" numFmtId="0">
      <sharedItems containsNonDate="0" containsString="0" containsBlank="1"/>
    </cacheField>
    <cacheField name="Lua" numFmtId="0">
      <sharedItems containsNonDate="0" containsString="0" containsBlank="1"/>
    </cacheField>
    <cacheField name="Objc" numFmtId="0">
      <sharedItems containsNonDate="0" containsString="0" containsBlank="1"/>
    </cacheField>
    <cacheField name="Perl" numFmtId="0">
      <sharedItems containsNonDate="0" containsString="0" containsBlank="1"/>
    </cacheField>
    <cacheField name="PHP" numFmtId="0">
      <sharedItems containsNonDate="0" containsString="0" containsBlank="1"/>
    </cacheField>
    <cacheField name="PLSQL" numFmtId="0">
      <sharedItems containsNonDate="0" containsString="0" containsBlank="1"/>
    </cacheField>
    <cacheField name="Python" numFmtId="0">
      <sharedItems containsNonDate="0" containsString="0" containsBlank="1"/>
    </cacheField>
    <cacheField name="RPG" numFmtId="0">
      <sharedItems containsNonDate="0" containsString="0" containsBlank="1"/>
    </cacheField>
    <cacheField name="Ruby" numFmtId="0">
      <sharedItems containsNonDate="0" containsString="0" containsBlank="1"/>
    </cacheField>
    <cacheField name="Rust" numFmtId="0">
      <sharedItems containsNonDate="0" containsString="0" containsBlank="1"/>
    </cacheField>
    <cacheField name="Scala" numFmtId="0">
      <sharedItems containsNonDate="0" containsString="0" containsBlank="1"/>
    </cacheField>
    <cacheField name="Swift" numFmtId="0">
      <sharedItems containsNonDate="0" containsString="0" containsBlank="1"/>
    </cacheField>
    <cacheField name="Typescript" numFmtId="0">
      <sharedItems containsNonDate="0" containsString="0" containsBlank="1"/>
    </cacheField>
    <cacheField name="VB6" numFmtId="0">
      <sharedItems containsNonDate="0" containsString="0" containsBlank="1"/>
    </cacheField>
    <cacheField name="VbNet" numFmtId="0">
      <sharedItems containsNonDate="0" containsString="0" containsBlank="1"/>
    </cacheField>
    <cacheField name="VbScript" numFmtId="0">
      <sharedItems containsNonDate="0" containsString="0" containsBlank="1"/>
    </cacheField>
    <cacheField name="Unknown" numFmtId="0">
      <sharedItems containsNonDate="0" containsString="0" containsBlank="1"/>
    </cacheField>
    <cacheField name="Total_Vulnerabilties" numFmtId="0">
      <sharedItems containsNonDate="0" containsString="0" containsBlank="1"/>
    </cacheField>
    <cacheField name="Total_Critical" numFmtId="0">
      <sharedItems containsNonDate="0" containsString="0" containsBlank="1"/>
    </cacheField>
    <cacheField name="Total_High" numFmtId="0">
      <sharedItems containsNonDate="0" containsString="0" containsBlank="1"/>
    </cacheField>
    <cacheField name="Total_Medium" numFmtId="0">
      <sharedItems containsNonDate="0" containsString="0" containsBlank="1"/>
    </cacheField>
    <cacheField name="Total_Low" numFmtId="0">
      <sharedItems containsNonDate="0" containsString="0" containsBlank="1"/>
    </cacheField>
    <cacheField name="Total_Info" numFmtId="0">
      <sharedItems containsNonDate="0" containsString="0" containsBlank="1"/>
    </cacheField>
    <cacheField name="Sast_Total_Vulnerabilties" numFmtId="0">
      <sharedItems containsNonDate="0" containsString="0" containsBlank="1" containsNumber="1" containsInteger="1" minValue="0" maxValue="4708" count="547">
        <m/>
        <n v="0" u="1"/>
        <n v="2" u="1"/>
        <n v="130" u="1"/>
        <n v="3858" u="1"/>
        <n v="1" u="1"/>
        <n v="34" u="1"/>
        <n v="241" u="1"/>
        <n v="94" u="1"/>
        <n v="89" u="1"/>
        <n v="35" u="1"/>
        <n v="210" u="1"/>
        <n v="213" u="1"/>
        <n v="211" u="1"/>
        <n v="942" u="1"/>
        <n v="1855" u="1"/>
        <n v="568" u="1"/>
        <n v="1851" u="1"/>
        <n v="1846" u="1"/>
        <n v="150" u="1"/>
        <n v="71" u="1"/>
        <n v="32" u="1"/>
        <n v="31" u="1"/>
        <n v="106" u="1"/>
        <n v="118" u="1"/>
        <n v="23" u="1"/>
        <n v="2195" u="1"/>
        <n v="1843" u="1"/>
        <n v="217" u="1"/>
        <n v="216" u="1"/>
        <n v="224" u="1"/>
        <n v="1025" u="1"/>
        <n v="1032" u="1"/>
        <n v="215" u="1"/>
        <n v="190" u="1"/>
        <n v="214" u="1"/>
        <n v="223" u="1"/>
        <n v="1103" u="1"/>
        <n v="229" u="1"/>
        <n v="126" u="1"/>
        <n v="206" u="1"/>
        <n v="204" u="1"/>
        <n v="2203" u="1"/>
        <n v="2209" u="1"/>
        <n v="202" u="1"/>
        <n v="218" u="1"/>
        <n v="226" u="1"/>
        <n v="2243" u="1"/>
        <n v="2202" u="1"/>
        <n v="195" u="1"/>
        <n v="243" u="1"/>
        <n v="1135" u="1"/>
        <n v="208" u="1"/>
        <n v="1061" u="1"/>
        <n v="1847" u="1"/>
        <n v="2186" u="1"/>
        <n v="2181" u="1"/>
        <n v="2188" u="1"/>
        <n v="2208" u="1"/>
        <n v="178" u="1"/>
        <n v="1054" u="1"/>
        <n v="2205" u="1"/>
        <n v="219" u="1"/>
        <n v="2191" u="1"/>
        <n v="748" u="1"/>
        <n v="65" u="1"/>
        <n v="1146" u="1"/>
        <n v="425" u="1"/>
        <n v="2200" u="1"/>
        <n v="2218" u="1"/>
        <n v="16" u="1"/>
        <n v="101" u="1"/>
        <n v="102" u="1"/>
        <n v="99" u="1"/>
        <n v="107" u="1"/>
        <n v="110" u="1"/>
        <n v="72" u="1"/>
        <n v="112" u="1"/>
        <n v="1100" u="1"/>
        <n v="95" u="1"/>
        <n v="1084" u="1"/>
        <n v="279" u="1"/>
        <n v="278" u="1"/>
        <n v="108" u="1"/>
        <n v="276" u="1"/>
        <n v="277" u="1"/>
        <n v="274" u="1"/>
        <n v="2217" u="1"/>
        <n v="104" u="1"/>
        <n v="52" u="1"/>
        <n v="562" u="1"/>
        <n v="141" u="1"/>
        <n v="561" u="1"/>
        <n v="235" u="1"/>
        <n v="83" u="1"/>
        <n v="140" u="1"/>
        <n v="82" u="1"/>
        <n v="553" u="1"/>
        <n v="46" u="1"/>
        <n v="22" u="1"/>
        <n v="233" u="1"/>
        <n v="6" u="1"/>
        <n v="372" u="1"/>
        <n v="7" u="1"/>
        <n v="19" u="1"/>
        <n v="42" u="1"/>
        <n v="558" u="1"/>
        <n v="133" u="1"/>
        <n v="25" u="1"/>
        <n v="88" u="1"/>
        <n v="125" u="1"/>
        <n v="484" u="1"/>
        <n v="9" u="1"/>
        <n v="96" u="1"/>
        <n v="93" u="1"/>
        <n v="97" u="1"/>
        <n v="98" u="1"/>
        <n v="76" u="1"/>
        <n v="74" u="1"/>
        <n v="5" u="1"/>
        <n v="11" u="1"/>
        <n v="2211" u="1"/>
        <n v="2210" u="1"/>
        <n v="2206" u="1"/>
        <n v="64" u="1"/>
        <n v="2238" u="1"/>
        <n v="576" u="1"/>
        <n v="2244" u="1"/>
        <n v="573" u="1"/>
        <n v="575" u="1"/>
        <n v="4706" u="1"/>
        <n v="1653" u="1"/>
        <n v="478" u="1"/>
        <n v="220" u="1"/>
        <n v="20" u="1"/>
        <n v="4679" u="1"/>
        <n v="2580" u="1"/>
        <n v="2149" u="1"/>
        <n v="156" u="1"/>
        <n v="189" u="1"/>
        <n v="557" u="1"/>
        <n v="37" u="1"/>
        <n v="572" u="1"/>
        <n v="571" u="1"/>
        <n v="4708" u="1"/>
        <n v="1117" u="1"/>
        <n v="656" u="1"/>
        <n v="552" u="1"/>
        <n v="545" u="1"/>
        <n v="540" u="1"/>
        <n v="2246" u="1"/>
        <n v="2242" u="1"/>
        <n v="731" u="1"/>
        <n v="2230" u="1"/>
        <n v="81" u="1"/>
        <n v="2183" u="1"/>
        <n v="63" u="1"/>
        <n v="41" u="1"/>
        <n v="245" u="1"/>
        <n v="2228" u="1"/>
        <n v="2236" u="1"/>
        <n v="36" u="1"/>
        <n v="2207" u="1"/>
        <n v="24" u="1"/>
        <n v="940" u="1"/>
        <n v="2240" u="1"/>
        <n v="939" u="1"/>
        <n v="1838" u="1"/>
        <n v="1827" u="1"/>
        <n v="554" u="1"/>
        <n v="200" u="1"/>
        <n v="4700" u="1"/>
        <n v="252" u="1"/>
        <n v="203" u="1"/>
        <n v="505" u="1"/>
        <n v="2196" u="1"/>
        <n v="75" u="1"/>
        <n v="55" u="1"/>
        <n v="286" u="1"/>
        <n v="523" u="1"/>
        <n v="525" u="1"/>
        <n v="205" u="1"/>
        <n v="3" u="1"/>
        <n v="500" u="1"/>
        <n v="60" u="1"/>
        <n v="127" u="1"/>
        <n v="446" u="1"/>
        <n v="496" u="1"/>
        <n v="437" u="1"/>
        <n v="355" u="1"/>
        <n v="43" u="1"/>
        <n v="56" u="1"/>
        <n v="8" u="1"/>
        <n v="53" u="1"/>
        <n v="207" u="1"/>
        <n v="494" u="1"/>
        <n v="287" u="1"/>
        <n v="445" u="1"/>
        <n v="497" u="1"/>
        <n v="441" u="1"/>
        <n v="362" u="1"/>
        <n v="18" u="1"/>
        <n v="251" u="1"/>
        <n v="69" u="1"/>
        <n v="54" u="1"/>
        <n v="122" u="1"/>
        <n v="87" u="1"/>
        <n v="40" u="1"/>
        <n v="340" u="1"/>
        <n v="45" u="1"/>
        <n v="390" u="1"/>
        <n v="375" u="1"/>
        <n v="1205" u="1"/>
        <n v="424" u="1"/>
        <n v="261" u="1"/>
        <n v="361" u="1"/>
        <n v="12" u="1"/>
        <n v="61" u="1"/>
        <n v="49" u="1"/>
        <n v="2220" u="1"/>
        <n v="73" u="1"/>
        <n v="62" u="1"/>
        <n v="422" u="1"/>
        <n v="17" u="1"/>
        <n v="2216" u="1"/>
        <n v="66" u="1"/>
        <n v="284" u="1"/>
        <n v="259" u="1"/>
        <n v="438" u="1"/>
        <n v="356" u="1"/>
        <n v="432" u="1"/>
        <n v="447" u="1"/>
        <n v="70" u="1"/>
        <n v="68" u="1"/>
        <n v="1498" u="1"/>
        <n v="67" u="1"/>
        <n v="440" u="1"/>
        <n v="258" u="1"/>
        <n v="27" u="1"/>
        <n v="14" u="1"/>
        <n v="419" u="1"/>
        <n v="492" u="1"/>
        <n v="59" u="1"/>
        <n v="483" u="1"/>
        <n v="486" u="1"/>
        <n v="283" u="1"/>
        <n v="507" u="1"/>
        <n v="448" u="1"/>
        <n v="269" u="1"/>
        <n v="455" u="1"/>
        <n v="294" u="1"/>
        <n v="369" u="1"/>
        <n v="491" u="1"/>
        <n v="120" u="1"/>
        <n v="84" u="1"/>
        <n v="128" u="1"/>
        <n v="266" u="1"/>
        <n v="1031" u="1"/>
        <n v="240" u="1"/>
        <n v="580" u="1"/>
        <n v="147" u="1"/>
        <n v="47" u="1"/>
        <n v="1376" u="1"/>
        <n v="123" u="1"/>
        <n v="129" u="1"/>
        <n v="388" u="1"/>
        <n v="502" u="1"/>
        <n v="4" u="1"/>
        <n v="457" u="1"/>
        <n v="91" u="1"/>
        <n v="92" u="1"/>
        <n v="28" u="1"/>
        <n v="90" u="1"/>
        <n v="1352" u="1"/>
        <n v="117" u="1"/>
        <n v="131" u="1"/>
        <n v="100" u="1"/>
        <n v="86" u="1"/>
        <n v="114" u="1"/>
        <n v="58" u="1"/>
        <n v="30" u="1"/>
        <n v="209" u="1"/>
        <n v="167" u="1"/>
        <n v="26" u="1"/>
        <n v="1038" u="1"/>
        <n v="382" u="1"/>
        <n v="187" u="1"/>
        <n v="15" u="1"/>
        <n v="152" u="1"/>
        <n v="154" u="1"/>
        <n v="630" u="1"/>
        <n v="628" u="1"/>
        <n v="231" u="1"/>
        <n v="234" u="1"/>
        <n v="29" u="1"/>
        <n v="121" u="1"/>
        <n v="196" u="1"/>
        <n v="1026" u="1"/>
        <n v="1030" u="1"/>
        <n v="155" u="1"/>
        <n v="183" u="1"/>
        <n v="198" u="1"/>
        <n v="170" u="1"/>
        <n v="13" u="1"/>
        <n v="163" u="1"/>
        <n v="186" u="1"/>
        <n v="188" u="1"/>
        <n v="199" u="1"/>
        <n v="212" u="1"/>
        <n v="33" u="1"/>
        <n v="139" u="1"/>
        <n v="57" u="1"/>
        <n v="44" u="1"/>
        <n v="10" u="1"/>
        <n v="85" u="1"/>
        <n v="325" u="1"/>
        <n v="776" u="1"/>
        <n v="341" u="1"/>
        <n v="345" u="1"/>
        <n v="807" u="1"/>
        <n v="21" u="1"/>
        <n v="357" u="1"/>
        <n v="780" u="1"/>
        <n v="1152" u="1"/>
        <n v="779" u="1"/>
        <n v="1151" u="1"/>
        <n v="782" u="1"/>
        <n v="48" u="1"/>
        <n v="348" u="1"/>
        <n v="1374" u="1"/>
        <n v="407" u="1"/>
        <n v="39" u="1"/>
        <n v="1153" u="1"/>
        <n v="803" u="1"/>
        <n v="1350" u="1"/>
        <n v="353" u="1"/>
        <n v="415" u="1"/>
        <n v="774" u="1"/>
        <n v="1430" u="1"/>
        <n v="1367" u="1"/>
        <n v="1373" u="1"/>
        <n v="1156" u="1"/>
        <n v="342" u="1"/>
        <n v="1154" u="1"/>
        <n v="1157" u="1"/>
        <n v="1166" u="1"/>
        <n v="1349" u="1"/>
        <n v="1171" u="1"/>
        <n v="618" u="1"/>
        <n v="1428" u="1"/>
        <n v="1164" u="1"/>
        <n v="798" u="1"/>
        <n v="1416" u="1"/>
        <n v="773" u="1"/>
        <n v="1168" u="1"/>
        <n v="1337" u="1"/>
        <n v="1429" u="1"/>
        <n v="1170" u="1"/>
        <n v="1425" u="1"/>
        <n v="142" u="1"/>
        <n v="1348" u="1"/>
        <n v="1478" u="1"/>
        <n v="1476" u="1"/>
        <n v="796" u="1"/>
        <n v="119" u="1"/>
        <n v="262" u="1"/>
        <n v="735" u="1"/>
        <n v="560" u="1"/>
        <n v="232" u="1"/>
        <n v="77" u="1"/>
        <n v="583" u="1"/>
        <n v="327" u="1"/>
        <n v="1095" u="1"/>
        <n v="1082" u="1"/>
        <n v="1094" u="1"/>
        <n v="1083" u="1"/>
        <n v="1071" u="1"/>
        <n v="1081" u="1"/>
        <n v="1074" u="1"/>
        <n v="1075" u="1"/>
        <n v="1067" u="1"/>
        <n v="1069" u="1"/>
        <n v="1066" u="1"/>
        <n v="1080" u="1"/>
        <n v="1056" u="1"/>
        <n v="1068" u="1"/>
        <n v="1064" u="1"/>
        <n v="1062" u="1"/>
        <n v="1058" u="1"/>
        <n v="78" u="1"/>
        <n v="272" u="1"/>
        <n v="292" u="1"/>
        <n v="267" u="1"/>
        <n v="728" u="1"/>
        <n v="280" u="1"/>
        <n v="270" u="1"/>
        <n v="281" u="1"/>
        <n v="293" u="1"/>
        <n v="273" u="1"/>
        <n v="339" u="1"/>
        <n v="115" u="1"/>
        <n v="452" u="1"/>
        <n v="285" u="1"/>
        <n v="288" u="1"/>
        <n v="201" u="1"/>
        <n v="193" u="1"/>
        <n v="180" u="1"/>
        <n v="192" u="1"/>
        <n v="330" u="1"/>
        <n v="296" u="1"/>
        <n v="301" u="1"/>
        <n v="1520" u="1"/>
        <n v="352" u="1"/>
        <n v="772" u="1"/>
        <n v="474" u="1"/>
        <n v="304" u="1"/>
        <n v="1524" u="1"/>
        <n v="622" u="1"/>
        <n v="305" u="1"/>
        <n v="377" u="1"/>
        <n v="1490" u="1"/>
        <n v="364" u="1"/>
        <n v="315" u="1"/>
        <n v="376" u="1"/>
        <n v="158" u="1"/>
        <n v="346" u="1"/>
        <n v="365" u="1"/>
        <n v="470" u="1"/>
        <n v="347" u="1"/>
        <n v="343" u="1"/>
        <n v="1508" u="1"/>
        <n v="778" u="1"/>
        <n v="321" u="1"/>
        <n v="1521" u="1"/>
        <n v="1519" u="1"/>
        <n v="1525" u="1"/>
        <n v="1518" u="1"/>
        <n v="51" u="1"/>
        <n v="50" u="1"/>
        <n v="113" u="1"/>
        <n v="468" u="1"/>
        <n v="975" u="1"/>
        <n v="297" u="1"/>
        <n v="472" u="1"/>
        <n v="256" u="1"/>
        <n v="257" u="1"/>
        <n v="265" u="1"/>
        <n v="159" u="1"/>
        <n v="255" u="1"/>
        <n v="291" u="1"/>
        <n v="268" u="1"/>
        <n v="271" u="1"/>
        <n v="275" u="1"/>
        <n v="162" u="1"/>
        <n v="260" u="1"/>
        <n v="490" u="1"/>
        <n v="302" u="1"/>
        <n v="498" u="1"/>
        <n v="303" u="1"/>
        <n v="477" u="1"/>
        <n v="306" u="1"/>
        <n v="512" u="1"/>
        <n v="517" u="1"/>
        <n v="300" u="1"/>
        <n v="479" u="1"/>
        <n v="307" u="1"/>
        <n v="1247" u="1"/>
        <n v="1208" u="1"/>
        <n v="1475" u="1"/>
        <n v="1252" u="1"/>
        <n v="1473" u="1"/>
        <n v="1236" u="1"/>
        <n v="1270" u="1"/>
        <n v="1231" u="1"/>
        <n v="1496" u="1"/>
        <n v="1275" u="1"/>
        <n v="1213" u="1"/>
        <n v="1277" u="1"/>
        <n v="1238" u="1"/>
        <n v="1272" u="1"/>
        <n v="1293" u="1"/>
        <n v="1271" u="1"/>
        <n v="1276" u="1"/>
        <n v="1292" u="1"/>
        <n v="1233" u="1"/>
        <n v="1500" u="1"/>
        <n v="1265" u="1"/>
        <n v="1203" u="1"/>
        <n v="151" u="1"/>
        <n v="1257" u="1"/>
        <n v="1239" u="1"/>
        <n v="1234" u="1"/>
        <n v="1245" u="1"/>
        <n v="1182" u="1"/>
        <n v="1222" u="1"/>
        <n v="1268" u="1"/>
        <n v="655" u="1"/>
        <n v="1258" u="1"/>
        <n v="319" u="1"/>
        <n v="105" u="1"/>
        <n v="481" u="1"/>
        <n v="475" u="1"/>
        <n v="1237" u="1"/>
        <n v="1259" u="1"/>
        <n v="1207" u="1"/>
        <n v="1516" u="1"/>
        <n v="1482" u="1"/>
        <n v="320" u="1"/>
        <n v="324" u="1"/>
        <n v="1512" u="1"/>
        <n v="471" u="1"/>
        <n v="109" u="1"/>
        <n v="1242" u="1"/>
        <n v="401" u="1"/>
        <n v="350" u="1"/>
        <n v="775" u="1"/>
        <n v="771" u="1"/>
        <n v="769" u="1"/>
        <n v="38" u="1"/>
        <n v="765" u="1"/>
        <n v="116" u="1"/>
        <n v="197" u="1"/>
        <n v="313" u="1"/>
        <n v="366" u="1"/>
        <n v="367" u="1"/>
        <n v="80" u="1"/>
        <n v="379" u="1"/>
        <n v="385" u="1"/>
        <n v="380" u="1"/>
        <n v="383" u="1"/>
        <n v="386" u="1"/>
        <n v="238" u="1"/>
        <n v="309" u="1"/>
        <n v="384" u="1"/>
        <n v="381" u="1"/>
        <n v="354" u="1"/>
        <n v="373" u="1"/>
        <n v="299" u="1"/>
        <n v="194" u="1"/>
        <n v="298" u="1"/>
        <n v="182" u="1"/>
        <n v="225" u="1"/>
        <n v="244" u="1"/>
        <n v="396" u="1"/>
        <n v="165" u="1"/>
        <n v="174" u="1"/>
        <n v="334" u="1"/>
      </sharedItems>
      <fieldGroup par="101"/>
    </cacheField>
    <cacheField name="Sast_Critical" numFmtId="0">
      <sharedItems containsNonDate="0" containsString="0" containsBlank="1"/>
    </cacheField>
    <cacheField name="Sast_High" numFmtId="0">
      <sharedItems containsNonDate="0" containsString="0" containsBlank="1"/>
    </cacheField>
    <cacheField name="Sast_Medium" numFmtId="0">
      <sharedItems containsNonDate="0" containsString="0" containsBlank="1"/>
    </cacheField>
    <cacheField name="Sast_Low" numFmtId="0">
      <sharedItems containsNonDate="0" containsString="0" containsBlank="1"/>
    </cacheField>
    <cacheField name="Sast_Info" numFmtId="0">
      <sharedItems containsNonDate="0" containsString="0" containsBlank="1"/>
    </cacheField>
    <cacheField name="Kics_Total_Vulnerabilties" numFmtId="0">
      <sharedItems containsNonDate="0" containsString="0" containsBlank="1"/>
    </cacheField>
    <cacheField name="Kics_Critical" numFmtId="0">
      <sharedItems containsNonDate="0" containsString="0" containsBlank="1"/>
    </cacheField>
    <cacheField name="Kics_High" numFmtId="0">
      <sharedItems containsNonDate="0" containsString="0" containsBlank="1"/>
    </cacheField>
    <cacheField name="Kics_Medium" numFmtId="0">
      <sharedItems containsNonDate="0" containsString="0" containsBlank="1"/>
    </cacheField>
    <cacheField name="Kics_Low" numFmtId="0">
      <sharedItems containsNonDate="0" containsString="0" containsBlank="1"/>
    </cacheField>
    <cacheField name="Kics_Info" numFmtId="0">
      <sharedItems containsNonDate="0" containsString="0" containsBlank="1"/>
    </cacheField>
    <cacheField name="Sca_Total_Vulnerabilties" numFmtId="0">
      <sharedItems containsNonDate="0" containsString="0" containsBlank="1"/>
    </cacheField>
    <cacheField name="Sca_Critical" numFmtId="0">
      <sharedItems containsNonDate="0" containsString="0" containsBlank="1"/>
    </cacheField>
    <cacheField name="Sca_High" numFmtId="0">
      <sharedItems containsNonDate="0" containsString="0" containsBlank="1"/>
    </cacheField>
    <cacheField name="Sca_Medium" numFmtId="0">
      <sharedItems containsNonDate="0" containsString="0" containsBlank="1"/>
    </cacheField>
    <cacheField name="Sca_Low" numFmtId="0">
      <sharedItems containsNonDate="0" containsString="0" containsBlank="1"/>
    </cacheField>
    <cacheField name="Sca_Info" numFmtId="0">
      <sharedItems containsNonDate="0" containsString="0" containsBlank="1"/>
    </cacheField>
    <cacheField name="Packages_Total_Vulnerabilties" numFmtId="0">
      <sharedItems containsNonDate="0" containsString="0" containsBlank="1"/>
    </cacheField>
    <cacheField name="Packages_Critical" numFmtId="0">
      <sharedItems containsNonDate="0" containsString="0" containsBlank="1"/>
    </cacheField>
    <cacheField name="Packages_High" numFmtId="0">
      <sharedItems containsNonDate="0" containsString="0" containsBlank="1"/>
    </cacheField>
    <cacheField name="Packages_Medium" numFmtId="0">
      <sharedItems containsNonDate="0" containsString="0" containsBlank="1"/>
    </cacheField>
    <cacheField name="Packages_Low" numFmtId="0">
      <sharedItems containsNonDate="0" containsString="0" containsBlank="1"/>
    </cacheField>
    <cacheField name="Packages_Info" numFmtId="0">
      <sharedItems containsNonDate="0" containsString="0" containsBlank="1"/>
    </cacheField>
    <cacheField name="Api_Total_Vulnerabilties" numFmtId="0">
      <sharedItems containsNonDate="0" containsString="0" containsBlank="1"/>
    </cacheField>
    <cacheField name="Api_Critical" numFmtId="0">
      <sharedItems containsNonDate="0" containsString="0" containsBlank="1"/>
    </cacheField>
    <cacheField name="Api_High" numFmtId="0">
      <sharedItems containsNonDate="0" containsString="0" containsBlank="1"/>
    </cacheField>
    <cacheField name="Api_Medium" numFmtId="0">
      <sharedItems containsNonDate="0" containsString="0" containsBlank="1"/>
    </cacheField>
    <cacheField name="Api_Low" numFmtId="0">
      <sharedItems containsNonDate="0" containsString="0" containsBlank="1"/>
    </cacheField>
    <cacheField name="Api_Info" numFmtId="0">
      <sharedItems containsNonDate="0" containsString="0" containsBlank="1"/>
    </cacheField>
    <cacheField name="SSCS_Total_Vulnerabilties" numFmtId="0">
      <sharedItems containsNonDate="0" containsString="0" containsBlank="1"/>
    </cacheField>
    <cacheField name="SSCS_Critical" numFmtId="0">
      <sharedItems containsNonDate="0" containsString="0" containsBlank="1"/>
    </cacheField>
    <cacheField name="SSCS_High" numFmtId="0">
      <sharedItems containsNonDate="0" containsString="0" containsBlank="1"/>
    </cacheField>
    <cacheField name="SSCS_Medium" numFmtId="0">
      <sharedItems containsNonDate="0" containsString="0" containsBlank="1"/>
    </cacheField>
    <cacheField name="SSCS_Low" numFmtId="0">
      <sharedItems containsNonDate="0" containsString="0" containsBlank="1"/>
    </cacheField>
    <cacheField name="SSCS_Info" numFmtId="0">
      <sharedItems containsNonDate="0" containsString="0" containsBlank="1"/>
    </cacheField>
    <cacheField name="Containers_Total_Vulnerabilties" numFmtId="0">
      <sharedItems containsNonDate="0" containsString="0" containsBlank="1"/>
    </cacheField>
    <cacheField name="Containers_Critical" numFmtId="0">
      <sharedItems containsNonDate="0" containsString="0" containsBlank="1"/>
    </cacheField>
    <cacheField name="Containers_High" numFmtId="0">
      <sharedItems containsNonDate="0" containsString="0" containsBlank="1"/>
    </cacheField>
    <cacheField name="Containers_Medium" numFmtId="0">
      <sharedItems containsNonDate="0" containsString="0" containsBlank="1"/>
    </cacheField>
    <cacheField name="Containers_Low" numFmtId="0">
      <sharedItems containsNonDate="0" containsString="0" containsBlank="1"/>
    </cacheField>
    <cacheField name="Containers_Info" numFmtId="0">
      <sharedItems containsNonDate="0" containsString="0" containsBlank="1"/>
    </cacheField>
    <cacheField name="Latest Branch Scan" numFmtId="0">
      <sharedItems containsNonDate="0" containsString="0" containsBlank="1"/>
    </cacheField>
    <cacheField name="Latest Project Scan" numFmtId="0">
      <sharedItems containsNonDate="0" containsString="0" containsBlank="1"/>
    </cacheField>
    <cacheField name="Sast_Total_Vulnerabilties2" numFmtId="0" databaseField="0">
      <fieldGroup base="57">
        <discretePr count="547">
          <x v="540"/>
          <x v="0"/>
          <x v="17"/>
          <x v="51"/>
          <x v="52"/>
          <x v="6"/>
          <x v="38"/>
          <x v="53"/>
          <x v="54"/>
          <x v="55"/>
          <x v="4"/>
          <x v="56"/>
          <x v="33"/>
          <x v="57"/>
          <x v="58"/>
          <x v="59"/>
          <x v="60"/>
          <x v="61"/>
          <x v="62"/>
          <x v="63"/>
          <x v="64"/>
          <x v="0"/>
          <x v="65"/>
          <x v="66"/>
          <x v="67"/>
          <x v="68"/>
          <x v="69"/>
          <x v="70"/>
          <x v="71"/>
          <x v="72"/>
          <x v="73"/>
          <x v="74"/>
          <x v="75"/>
          <x v="76"/>
          <x v="77"/>
          <x v="78"/>
          <x v="79"/>
          <x v="80"/>
          <x v="81"/>
          <x v="82"/>
          <x v="83"/>
          <x v="84"/>
          <x v="85"/>
          <x v="86"/>
          <x v="87"/>
          <x v="8"/>
          <x v="88"/>
          <x v="89"/>
          <x v="90"/>
          <x v="91"/>
          <x v="92"/>
          <x v="93"/>
          <x v="34"/>
          <x v="94"/>
          <x v="95"/>
          <x v="96"/>
          <x v="97"/>
          <x v="98"/>
          <x v="99"/>
          <x v="100"/>
          <x v="101"/>
          <x v="102"/>
          <x v="103"/>
          <x v="104"/>
          <x v="105"/>
          <x v="106"/>
          <x v="107"/>
          <x v="108"/>
          <x v="109"/>
          <x v="110"/>
          <x v="45"/>
          <x v="111"/>
          <x v="112"/>
          <x v="113"/>
          <x v="114"/>
          <x v="115"/>
          <x v="116"/>
          <x v="117"/>
          <x v="118"/>
          <x v="30"/>
          <x v="119"/>
          <x v="120"/>
          <x v="121"/>
          <x v="122"/>
          <x v="123"/>
          <x v="124"/>
          <x v="125"/>
          <x v="126"/>
          <x v="127"/>
          <x v="14"/>
          <x v="128"/>
          <x v="129"/>
          <x v="130"/>
          <x v="131"/>
          <x v="132"/>
          <x v="133"/>
          <x v="134"/>
          <x v="135"/>
          <x v="136"/>
          <x v="20"/>
          <x v="137"/>
          <x v="22"/>
          <x v="138"/>
          <x v="5"/>
          <x v="12"/>
          <x v="139"/>
          <x v="140"/>
          <x v="141"/>
          <x v="41"/>
          <x v="142"/>
          <x v="143"/>
          <x v="144"/>
          <x v="47"/>
          <x v="145"/>
          <x v="146"/>
          <x v="147"/>
          <x v="148"/>
          <x v="149"/>
          <x v="150"/>
          <x v="50"/>
          <x v="10"/>
          <x v="151"/>
          <x v="152"/>
          <x v="153"/>
          <x v="154"/>
          <x v="155"/>
          <x v="156"/>
          <x v="157"/>
          <x v="158"/>
          <x v="159"/>
          <x v="160"/>
          <x v="161"/>
          <x v="162"/>
          <x v="163"/>
          <x v="13"/>
          <x v="164"/>
          <x v="165"/>
          <x v="166"/>
          <x v="0"/>
          <x v="167"/>
          <x v="168"/>
          <x v="19"/>
          <x v="169"/>
          <x v="170"/>
          <x v="171"/>
          <x v="172"/>
          <x v="173"/>
          <x v="174"/>
          <x v="175"/>
          <x v="176"/>
          <x v="177"/>
          <x v="178"/>
          <x v="179"/>
          <x v="180"/>
          <x v="181"/>
          <x v="182"/>
          <x v="183"/>
          <x v="184"/>
          <x v="185"/>
          <x v="186"/>
          <x v="187"/>
          <x v="21"/>
          <x v="188"/>
          <x v="37"/>
          <x v="189"/>
          <x v="190"/>
          <x v="191"/>
          <x v="192"/>
          <x v="193"/>
          <x v="194"/>
          <x v="195"/>
          <x v="196"/>
          <x v="43"/>
          <x v="197"/>
          <x v="198"/>
          <x v="199"/>
          <x v="200"/>
          <x v="201"/>
          <x v="202"/>
          <x v="203"/>
          <x v="204"/>
          <x v="205"/>
          <x v="44"/>
          <x v="206"/>
          <x v="39"/>
          <x v="207"/>
          <x v="208"/>
          <x v="209"/>
          <x v="210"/>
          <x v="211"/>
          <x v="212"/>
          <x v="24"/>
          <x v="2"/>
          <x v="213"/>
          <x v="214"/>
          <x v="215"/>
          <x v="216"/>
          <x v="217"/>
          <x v="218"/>
          <x v="219"/>
          <x v="220"/>
          <x v="7"/>
          <x v="221"/>
          <x v="222"/>
          <x v="223"/>
          <x v="224"/>
          <x v="225"/>
          <x v="15"/>
          <x v="226"/>
          <x v="227"/>
          <x v="228"/>
          <x v="229"/>
          <x v="230"/>
          <x v="231"/>
          <x v="232"/>
          <x v="233"/>
          <x v="23"/>
          <x v="234"/>
          <x v="3"/>
          <x v="235"/>
          <x v="236"/>
          <x v="16"/>
          <x v="237"/>
          <x v="40"/>
          <x v="238"/>
          <x v="239"/>
          <x v="240"/>
          <x v="241"/>
          <x v="242"/>
          <x v="243"/>
          <x v="244"/>
          <x v="245"/>
          <x v="246"/>
          <x v="247"/>
          <x v="248"/>
          <x v="249"/>
          <x v="250"/>
          <x v="251"/>
          <x v="252"/>
          <x v="31"/>
          <x v="253"/>
          <x v="254"/>
          <x v="255"/>
          <x v="256"/>
          <x v="257"/>
          <x v="258"/>
          <x v="259"/>
          <x v="260"/>
          <x v="261"/>
          <x v="262"/>
          <x v="263"/>
          <x v="264"/>
          <x v="265"/>
          <x v="266"/>
          <x v="267"/>
          <x v="268"/>
          <x v="269"/>
          <x v="270"/>
          <x v="271"/>
          <x v="272"/>
          <x v="273"/>
          <x v="274"/>
          <x v="275"/>
          <x v="276"/>
          <x v="277"/>
          <x v="278"/>
          <x v="279"/>
          <x v="1"/>
          <x v="280"/>
          <x v="281"/>
          <x v="282"/>
          <x v="283"/>
          <x v="284"/>
          <x v="285"/>
          <x v="286"/>
          <x v="287"/>
          <x v="288"/>
          <x v="289"/>
          <x v="290"/>
          <x v="18"/>
          <x v="29"/>
          <x v="291"/>
          <x v="292"/>
          <x v="293"/>
          <x v="294"/>
          <x v="295"/>
          <x v="296"/>
          <x v="32"/>
          <x v="297"/>
          <x v="298"/>
          <x v="299"/>
          <x v="300"/>
          <x v="301"/>
          <x v="302"/>
          <x v="303"/>
          <x v="304"/>
          <x v="305"/>
          <x v="306"/>
          <x v="307"/>
          <x v="308"/>
          <x v="309"/>
          <x v="310"/>
          <x v="311"/>
          <x v="48"/>
          <x v="312"/>
          <x v="313"/>
          <x v="314"/>
          <x v="315"/>
          <x v="316"/>
          <x v="0"/>
          <x v="317"/>
          <x v="26"/>
          <x v="318"/>
          <x v="49"/>
          <x v="319"/>
          <x v="320"/>
          <x v="321"/>
          <x v="322"/>
          <x v="323"/>
          <x v="324"/>
          <x v="11"/>
          <x v="325"/>
          <x v="326"/>
          <x v="327"/>
          <x v="328"/>
          <x v="329"/>
          <x v="330"/>
          <x v="331"/>
          <x v="332"/>
          <x v="333"/>
          <x v="334"/>
          <x v="335"/>
          <x v="336"/>
          <x v="337"/>
          <x v="338"/>
          <x v="339"/>
          <x v="340"/>
          <x v="341"/>
          <x v="342"/>
          <x v="343"/>
          <x v="344"/>
          <x v="345"/>
          <x v="346"/>
          <x v="347"/>
          <x v="348"/>
          <x v="349"/>
          <x v="350"/>
          <x v="351"/>
          <x v="352"/>
          <x v="353"/>
          <x v="354"/>
          <x v="355"/>
          <x v="356"/>
          <x v="357"/>
          <x v="358"/>
          <x v="359"/>
          <x v="360"/>
          <x v="361"/>
          <x v="362"/>
          <x v="363"/>
          <x v="364"/>
          <x v="365"/>
          <x v="366"/>
          <x v="367"/>
          <x v="368"/>
          <x v="369"/>
          <x v="370"/>
          <x v="371"/>
          <x v="372"/>
          <x v="373"/>
          <x v="374"/>
          <x v="375"/>
          <x v="376"/>
          <x v="377"/>
          <x v="378"/>
          <x v="379"/>
          <x v="380"/>
          <x v="381"/>
          <x v="382"/>
          <x v="383"/>
          <x v="384"/>
          <x v="385"/>
          <x v="386"/>
          <x v="387"/>
          <x v="388"/>
          <x v="389"/>
          <x v="390"/>
          <x v="391"/>
          <x v="392"/>
          <x v="393"/>
          <x v="394"/>
          <x v="395"/>
          <x v="396"/>
          <x v="397"/>
          <x v="398"/>
          <x v="399"/>
          <x v="400"/>
          <x v="401"/>
          <x v="402"/>
          <x v="403"/>
          <x v="404"/>
          <x v="405"/>
          <x v="406"/>
          <x v="407"/>
          <x v="408"/>
          <x v="409"/>
          <x v="410"/>
          <x v="411"/>
          <x v="412"/>
          <x v="413"/>
          <x v="414"/>
          <x v="415"/>
          <x v="416"/>
          <x v="417"/>
          <x v="418"/>
          <x v="419"/>
          <x v="420"/>
          <x v="421"/>
          <x v="422"/>
          <x v="423"/>
          <x v="424"/>
          <x v="425"/>
          <x v="426"/>
          <x v="427"/>
          <x v="428"/>
          <x v="429"/>
          <x v="430"/>
          <x v="431"/>
          <x v="432"/>
          <x v="433"/>
          <x v="434"/>
          <x v="435"/>
          <x v="0"/>
          <x v="436"/>
          <x v="437"/>
          <x v="438"/>
          <x v="439"/>
          <x v="440"/>
          <x v="441"/>
          <x v="442"/>
          <x v="443"/>
          <x v="444"/>
          <x v="445"/>
          <x v="446"/>
          <x v="447"/>
          <x v="448"/>
          <x v="449"/>
          <x v="450"/>
          <x v="451"/>
          <x v="452"/>
          <x v="453"/>
          <x v="454"/>
          <x v="455"/>
          <x v="456"/>
          <x v="457"/>
          <x v="458"/>
          <x v="459"/>
          <x v="460"/>
          <x v="461"/>
          <x v="462"/>
          <x v="463"/>
          <x v="464"/>
          <x v="465"/>
          <x v="466"/>
          <x v="467"/>
          <x v="468"/>
          <x v="469"/>
          <x v="470"/>
          <x v="471"/>
          <x v="472"/>
          <x v="473"/>
          <x v="474"/>
          <x v="475"/>
          <x v="476"/>
          <x v="477"/>
          <x v="478"/>
          <x v="479"/>
          <x v="480"/>
          <x v="481"/>
          <x v="482"/>
          <x v="483"/>
          <x v="484"/>
          <x v="485"/>
          <x v="486"/>
          <x v="487"/>
          <x v="488"/>
          <x v="489"/>
          <x v="490"/>
          <x v="491"/>
          <x v="492"/>
          <x v="493"/>
          <x v="494"/>
          <x v="495"/>
          <x v="496"/>
          <x v="497"/>
          <x v="498"/>
          <x v="499"/>
          <x v="500"/>
          <x v="0"/>
          <x v="27"/>
          <x v="501"/>
          <x v="502"/>
          <x v="503"/>
          <x v="504"/>
          <x v="505"/>
          <x v="506"/>
          <x v="507"/>
          <x v="508"/>
          <x v="509"/>
          <x v="510"/>
          <x v="511"/>
          <x v="512"/>
          <x v="513"/>
          <x v="514"/>
          <x v="515"/>
          <x v="516"/>
          <x v="517"/>
          <x v="518"/>
          <x v="9"/>
          <x v="519"/>
          <x v="520"/>
          <x v="521"/>
          <x v="522"/>
          <x v="523"/>
          <x v="524"/>
          <x v="525"/>
          <x v="526"/>
          <x v="527"/>
          <x v="528"/>
          <x v="529"/>
          <x v="530"/>
          <x v="531"/>
          <x v="532"/>
          <x v="533"/>
          <x v="534"/>
          <x v="535"/>
          <x v="536"/>
          <x v="537"/>
          <x v="538"/>
          <x v="539"/>
          <x v="25"/>
          <x v="28"/>
          <x v="35"/>
          <x v="36"/>
          <x v="42"/>
          <x v="46"/>
          <x v="0"/>
        </discretePr>
        <groupItems count="541">
          <s v="Group1"/>
          <n v="4"/>
          <n v="8"/>
          <n v="49"/>
          <n v="35"/>
          <n v="7"/>
          <n v="1"/>
          <n v="18"/>
          <n v="218"/>
          <n v="38"/>
          <n v="11"/>
          <n v="21"/>
          <n v="19"/>
          <n v="20"/>
          <n v="52"/>
          <n v="40"/>
          <n v="62"/>
          <n v="2"/>
          <n v="58"/>
          <n v="37"/>
          <n v="22"/>
          <n v="36"/>
          <n v="6"/>
          <n v="12"/>
          <n v="56"/>
          <n v="182"/>
          <n v="57"/>
          <n v="105"/>
          <n v="225"/>
          <n v="30"/>
          <n v="95"/>
          <n v="14"/>
          <n v="15"/>
          <n v="213"/>
          <n v="208"/>
          <n v="244"/>
          <n v="396"/>
          <n v="24"/>
          <n v="34"/>
          <n v="60"/>
          <n v="17"/>
          <n v="25"/>
          <n v="165"/>
          <n v="252"/>
          <n v="3"/>
          <n v="16"/>
          <n v="174"/>
          <n v="9"/>
          <n v="13"/>
          <n v="10"/>
          <n v="5"/>
          <n v="130"/>
          <n v="3858"/>
          <n v="241"/>
          <n v="94"/>
          <n v="89"/>
          <n v="210"/>
          <n v="211"/>
          <n v="942"/>
          <n v="1855"/>
          <n v="568"/>
          <n v="1851"/>
          <n v="1846"/>
          <n v="150"/>
          <n v="71"/>
          <n v="31"/>
          <n v="106"/>
          <n v="118"/>
          <n v="23"/>
          <n v="2195"/>
          <n v="1843"/>
          <n v="217"/>
          <n v="216"/>
          <n v="224"/>
          <n v="1025"/>
          <n v="1032"/>
          <n v="215"/>
          <n v="190"/>
          <n v="214"/>
          <n v="223"/>
          <n v="1103"/>
          <n v="229"/>
          <n v="126"/>
          <n v="206"/>
          <n v="204"/>
          <n v="2203"/>
          <n v="2209"/>
          <n v="202"/>
          <n v="226"/>
          <n v="2243"/>
          <n v="2202"/>
          <n v="195"/>
          <n v="243"/>
          <n v="1135"/>
          <n v="1061"/>
          <n v="1847"/>
          <n v="2186"/>
          <n v="2181"/>
          <n v="2188"/>
          <n v="2208"/>
          <n v="178"/>
          <n v="1054"/>
          <n v="2205"/>
          <n v="219"/>
          <n v="2191"/>
          <n v="748"/>
          <n v="65"/>
          <n v="1146"/>
          <n v="425"/>
          <n v="2200"/>
          <n v="2218"/>
          <n v="101"/>
          <n v="102"/>
          <n v="99"/>
          <n v="107"/>
          <n v="110"/>
          <n v="72"/>
          <n v="112"/>
          <n v="1100"/>
          <n v="1084"/>
          <n v="279"/>
          <n v="278"/>
          <n v="108"/>
          <n v="276"/>
          <n v="277"/>
          <n v="274"/>
          <n v="2217"/>
          <n v="104"/>
          <n v="562"/>
          <n v="141"/>
          <n v="561"/>
          <n v="235"/>
          <n v="83"/>
          <n v="140"/>
          <n v="82"/>
          <n v="553"/>
          <n v="46"/>
          <n v="233"/>
          <n v="372"/>
          <n v="42"/>
          <n v="558"/>
          <n v="133"/>
          <n v="88"/>
          <n v="125"/>
          <n v="484"/>
          <n v="96"/>
          <n v="93"/>
          <n v="97"/>
          <n v="98"/>
          <n v="76"/>
          <n v="74"/>
          <n v="2211"/>
          <n v="2210"/>
          <n v="2206"/>
          <n v="64"/>
          <n v="2238"/>
          <n v="576"/>
          <n v="2244"/>
          <n v="573"/>
          <n v="575"/>
          <n v="4706"/>
          <n v="1653"/>
          <n v="478"/>
          <n v="220"/>
          <n v="4679"/>
          <n v="2580"/>
          <n v="2149"/>
          <n v="189"/>
          <n v="557"/>
          <n v="572"/>
          <n v="571"/>
          <n v="4708"/>
          <n v="1117"/>
          <n v="656"/>
          <n v="552"/>
          <n v="545"/>
          <n v="540"/>
          <n v="2246"/>
          <n v="2242"/>
          <n v="731"/>
          <n v="2230"/>
          <n v="81"/>
          <n v="2183"/>
          <n v="63"/>
          <n v="41"/>
          <n v="245"/>
          <n v="2228"/>
          <n v="2236"/>
          <n v="2207"/>
          <n v="940"/>
          <n v="2240"/>
          <n v="939"/>
          <n v="1838"/>
          <n v="1827"/>
          <n v="554"/>
          <n v="200"/>
          <n v="4700"/>
          <n v="203"/>
          <n v="505"/>
          <n v="2196"/>
          <n v="75"/>
          <n v="55"/>
          <n v="286"/>
          <n v="523"/>
          <n v="525"/>
          <n v="205"/>
          <n v="500"/>
          <n v="127"/>
          <n v="446"/>
          <n v="496"/>
          <n v="437"/>
          <n v="355"/>
          <n v="43"/>
          <n v="53"/>
          <n v="207"/>
          <n v="494"/>
          <n v="287"/>
          <n v="445"/>
          <n v="497"/>
          <n v="441"/>
          <n v="362"/>
          <n v="251"/>
          <n v="69"/>
          <n v="54"/>
          <n v="122"/>
          <n v="87"/>
          <n v="340"/>
          <n v="45"/>
          <n v="390"/>
          <n v="375"/>
          <n v="1205"/>
          <n v="424"/>
          <n v="261"/>
          <n v="361"/>
          <n v="61"/>
          <n v="2220"/>
          <n v="73"/>
          <n v="422"/>
          <n v="2216"/>
          <n v="66"/>
          <n v="284"/>
          <n v="259"/>
          <n v="438"/>
          <n v="356"/>
          <n v="432"/>
          <n v="447"/>
          <n v="70"/>
          <n v="68"/>
          <n v="1498"/>
          <n v="67"/>
          <n v="440"/>
          <n v="258"/>
          <n v="27"/>
          <n v="419"/>
          <n v="492"/>
          <n v="59"/>
          <n v="483"/>
          <n v="486"/>
          <n v="283"/>
          <n v="507"/>
          <n v="448"/>
          <n v="269"/>
          <n v="455"/>
          <n v="294"/>
          <n v="369"/>
          <n v="491"/>
          <n v="120"/>
          <n v="84"/>
          <n v="128"/>
          <n v="266"/>
          <n v="1031"/>
          <n v="240"/>
          <n v="580"/>
          <n v="147"/>
          <n v="47"/>
          <n v="1376"/>
          <n v="123"/>
          <n v="129"/>
          <n v="388"/>
          <n v="502"/>
          <n v="457"/>
          <n v="91"/>
          <n v="92"/>
          <n v="28"/>
          <n v="90"/>
          <n v="1352"/>
          <n v="117"/>
          <n v="131"/>
          <n v="100"/>
          <n v="86"/>
          <n v="114"/>
          <n v="209"/>
          <n v="167"/>
          <n v="26"/>
          <n v="1038"/>
          <n v="382"/>
          <n v="187"/>
          <n v="152"/>
          <n v="154"/>
          <n v="630"/>
          <n v="628"/>
          <n v="231"/>
          <n v="234"/>
          <n v="29"/>
          <n v="121"/>
          <n v="196"/>
          <n v="1026"/>
          <n v="1030"/>
          <n v="155"/>
          <n v="183"/>
          <n v="198"/>
          <n v="170"/>
          <n v="163"/>
          <n v="186"/>
          <n v="188"/>
          <n v="199"/>
          <n v="212"/>
          <n v="139"/>
          <n v="44"/>
          <n v="85"/>
          <n v="325"/>
          <n v="776"/>
          <n v="341"/>
          <n v="345"/>
          <n v="807"/>
          <n v="357"/>
          <n v="780"/>
          <n v="1152"/>
          <n v="779"/>
          <n v="1151"/>
          <n v="782"/>
          <n v="48"/>
          <n v="348"/>
          <n v="1374"/>
          <n v="407"/>
          <n v="39"/>
          <n v="1153"/>
          <n v="803"/>
          <n v="1350"/>
          <n v="353"/>
          <n v="415"/>
          <n v="774"/>
          <n v="1430"/>
          <n v="1367"/>
          <n v="1373"/>
          <n v="1156"/>
          <n v="342"/>
          <n v="1154"/>
          <n v="1157"/>
          <n v="1166"/>
          <n v="1349"/>
          <n v="1171"/>
          <n v="618"/>
          <n v="1428"/>
          <n v="1164"/>
          <n v="798"/>
          <n v="1416"/>
          <n v="773"/>
          <n v="1168"/>
          <n v="1337"/>
          <n v="1429"/>
          <n v="1170"/>
          <n v="1425"/>
          <n v="142"/>
          <n v="1348"/>
          <n v="1478"/>
          <n v="1476"/>
          <n v="796"/>
          <n v="119"/>
          <n v="262"/>
          <n v="735"/>
          <n v="560"/>
          <n v="232"/>
          <n v="77"/>
          <n v="583"/>
          <n v="327"/>
          <n v="1095"/>
          <n v="1082"/>
          <n v="1094"/>
          <n v="1083"/>
          <n v="1071"/>
          <n v="1081"/>
          <n v="1074"/>
          <n v="1075"/>
          <n v="1067"/>
          <n v="1069"/>
          <n v="1066"/>
          <n v="1080"/>
          <n v="1056"/>
          <n v="1068"/>
          <n v="1064"/>
          <n v="1062"/>
          <n v="1058"/>
          <n v="78"/>
          <n v="272"/>
          <n v="292"/>
          <n v="267"/>
          <n v="728"/>
          <n v="280"/>
          <n v="270"/>
          <n v="281"/>
          <n v="293"/>
          <n v="273"/>
          <n v="339"/>
          <n v="115"/>
          <n v="452"/>
          <n v="285"/>
          <n v="288"/>
          <n v="201"/>
          <n v="193"/>
          <n v="180"/>
          <n v="192"/>
          <n v="330"/>
          <n v="296"/>
          <n v="301"/>
          <n v="1520"/>
          <n v="352"/>
          <n v="772"/>
          <n v="474"/>
          <n v="304"/>
          <n v="1524"/>
          <n v="622"/>
          <n v="305"/>
          <n v="377"/>
          <n v="1490"/>
          <n v="364"/>
          <n v="315"/>
          <n v="376"/>
          <n v="158"/>
          <n v="346"/>
          <n v="365"/>
          <n v="470"/>
          <n v="347"/>
          <n v="343"/>
          <n v="1508"/>
          <n v="778"/>
          <n v="1521"/>
          <n v="1519"/>
          <n v="1525"/>
          <n v="1518"/>
          <n v="51"/>
          <n v="50"/>
          <n v="113"/>
          <n v="468"/>
          <n v="975"/>
          <n v="297"/>
          <n v="472"/>
          <n v="256"/>
          <n v="257"/>
          <n v="265"/>
          <n v="159"/>
          <n v="255"/>
          <n v="291"/>
          <n v="268"/>
          <n v="271"/>
          <n v="275"/>
          <n v="162"/>
          <n v="260"/>
          <n v="490"/>
          <n v="302"/>
          <n v="498"/>
          <n v="303"/>
          <n v="477"/>
          <n v="306"/>
          <n v="512"/>
          <n v="517"/>
          <n v="300"/>
          <n v="479"/>
          <n v="307"/>
          <n v="1247"/>
          <n v="1208"/>
          <n v="1475"/>
          <n v="1252"/>
          <n v="1473"/>
          <n v="1236"/>
          <n v="1270"/>
          <n v="1231"/>
          <n v="1496"/>
          <n v="1275"/>
          <n v="1213"/>
          <n v="1277"/>
          <n v="1238"/>
          <n v="1272"/>
          <n v="1293"/>
          <n v="1271"/>
          <n v="1276"/>
          <n v="1292"/>
          <n v="1233"/>
          <n v="1500"/>
          <n v="1265"/>
          <n v="1203"/>
          <n v="151"/>
          <n v="1257"/>
          <n v="1239"/>
          <n v="1234"/>
          <n v="1245"/>
          <n v="1182"/>
          <n v="1222"/>
          <n v="1268"/>
          <n v="655"/>
          <n v="1258"/>
          <n v="481"/>
          <n v="475"/>
          <n v="1237"/>
          <n v="1259"/>
          <n v="1207"/>
          <n v="1516"/>
          <n v="1482"/>
          <n v="320"/>
          <n v="324"/>
          <n v="1512"/>
          <n v="471"/>
          <n v="109"/>
          <n v="1242"/>
          <n v="401"/>
          <n v="350"/>
          <n v="775"/>
          <n v="771"/>
          <n v="769"/>
          <n v="765"/>
          <n v="116"/>
          <n v="197"/>
          <n v="313"/>
          <n v="366"/>
          <n v="367"/>
          <n v="80"/>
          <n v="379"/>
          <n v="385"/>
          <n v="380"/>
          <n v="383"/>
          <n v="386"/>
          <n v="238"/>
          <n v="309"/>
          <n v="384"/>
          <n v="381"/>
          <n v="354"/>
          <n v="373"/>
          <n v="299"/>
          <n v="194"/>
          <n v="298"/>
          <m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83217595" backgroundQuery="1" createdVersion="8" refreshedVersion="8" minRefreshableVersion="3" recordCount="0" supportSubquery="1" supportAdvancedDrill="1" xr:uid="{095B9946-F4F4-40FD-AC8A-B837FFEDA7C5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Statuses].[Status].[Status]" caption="Status" numFmtId="0" hierarchy="177" level="1">
      <sharedItems count="3">
        <s v="Canceled"/>
        <s v="Completed"/>
        <s v="Failed"/>
      </sharedItems>
    </cacheField>
    <cacheField name="[Statuses].[EngineName].[EngineName]" caption="EngineName" numFmtId="0" hierarchy="176" level="1">
      <sharedItems count="5">
        <s v="apisec"/>
        <s v="containers"/>
        <s v="kics"/>
        <s v="sast"/>
        <s v="sca"/>
      </sharedItems>
    </cacheField>
    <cacheField name="[Measures].[Count of Status]" caption="Count of Status" numFmtId="0" hierarchy="209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2" memberValueDatatype="130" unbalanced="0">
      <fieldsUsage count="2">
        <fieldUsage x="-1"/>
        <fieldUsage x="1"/>
      </fieldsUsage>
    </cacheHierarchy>
    <cacheHierarchy uniqueName="[Statuses].[Status]" caption="Status" attribute="1" defaultMemberUniqueName="[Statuses].[Status].[All]" allUniqueName="[Statuses].[Status].[All]" dimensionUniqueName="[Statuses]" displayFolder="" count="2" memberValueDatatype="130" unbalanced="0">
      <fieldsUsage count="2">
        <fieldUsage x="-1"/>
        <fieldUsage x="0"/>
      </fieldsUsage>
    </cacheHierarchy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110641450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85185188" backgroundQuery="1" createdVersion="8" refreshedVersion="8" minRefreshableVersion="3" recordCount="0" supportSubquery="1" supportAdvancedDrill="1" xr:uid="{CD380659-5E17-476B-89F8-23E2067FFDBC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Scans].[ScanDate].[ScanDate]" caption="ScanDate" numFmtId="0" hierarchy="45" level="1">
      <sharedItems count="136">
        <s v="1/01/2025"/>
        <s v="1/04/2025"/>
        <s v="1/06/2025"/>
        <s v="1/07/2025"/>
        <s v="1/08/2025"/>
        <s v="10/03/2025"/>
        <s v="10/05/2025"/>
        <s v="10/06/2025"/>
        <s v="10/07/2025"/>
        <s v="10/11/2024"/>
        <s v="11/02/2025"/>
        <s v="11/04/2025"/>
        <s v="11/05/2025"/>
        <s v="11/06/2025"/>
        <s v="11/07/2025"/>
        <s v="12/05/2025"/>
        <s v="12/06/2025"/>
        <s v="12/07/2025"/>
        <s v="13/01/2025"/>
        <s v="13/05/2025"/>
        <s v="13/06/2025"/>
        <s v="13/07/2025"/>
        <s v="14/01/2025"/>
        <s v="14/04/2025"/>
        <s v="14/05/2025"/>
        <s v="14/06/2025"/>
        <s v="14/07/2025"/>
        <s v="15/03/2025"/>
        <s v="15/04/2025"/>
        <s v="15/05/2025"/>
        <s v="15/06/2025"/>
        <s v="15/07/2025"/>
        <s v="16/02/2025"/>
        <s v="16/03/2025"/>
        <s v="16/04/2025"/>
        <s v="16/05/2025"/>
        <s v="16/06/2025"/>
        <s v="16/07/2025"/>
        <s v="17/03/2025"/>
        <s v="17/05/2025"/>
        <s v="17/06/2025"/>
        <s v="17/07/2025"/>
        <s v="17/11/2024"/>
        <s v="18/03/2025"/>
        <s v="18/05/2025"/>
        <s v="18/06/2025"/>
        <s v="18/07/2025"/>
        <s v="19/03/2025"/>
        <s v="19/05/2025"/>
        <s v="19/06/2025"/>
        <s v="19/07/2025"/>
        <s v="2/01/2025"/>
        <s v="2/05/2025"/>
        <s v="2/07/2025"/>
        <s v="2/08/2025"/>
        <s v="2/12/2024"/>
        <s v="20/03/2025"/>
        <s v="20/05/2025"/>
        <s v="20/06/2025"/>
        <s v="20/07/2025"/>
        <s v="21/01/2025"/>
        <s v="21/05/2025"/>
        <s v="21/06/2025"/>
        <s v="21/07/2025"/>
        <s v="22/04/2025"/>
        <s v="22/05/2025"/>
        <s v="22/06/2025"/>
        <s v="22/07/2025"/>
        <s v="23/02/2025"/>
        <s v="23/03/2025"/>
        <s v="23/04/2025"/>
        <s v="23/05/2025"/>
        <s v="23/06/2025"/>
        <s v="23/07/2025"/>
        <s v="24/03/2025"/>
        <s v="24/05/2025"/>
        <s v="24/06/2025"/>
        <s v="24/07/2025"/>
        <s v="25/03/2025"/>
        <s v="25/05/2025"/>
        <s v="25/06/2025"/>
        <s v="25/07/2025"/>
        <s v="25/11/2024"/>
        <s v="26/05/2025"/>
        <s v="26/06/2025"/>
        <s v="26/07/2025"/>
        <s v="27/01/2025"/>
        <s v="27/04/2025"/>
        <s v="27/05/2025"/>
        <s v="27/06/2025"/>
        <s v="27/07/2025"/>
        <s v="28/05/2025"/>
        <s v="28/06/2025"/>
        <s v="28/07/2025"/>
        <s v="28/10/2024"/>
        <s v="29/04/2025"/>
        <s v="29/05/2025"/>
        <s v="29/06/2025"/>
        <s v="29/07/2025"/>
        <s v="29/10/2024"/>
        <s v="3/02/2025"/>
        <s v="3/03/2025"/>
        <s v="3/06/2025"/>
        <s v="3/07/2025"/>
        <s v="3/08/2025"/>
        <s v="30/03/2025"/>
        <s v="30/04/2025"/>
        <s v="30/05/2025"/>
        <s v="30/06/2025"/>
        <s v="30/07/2025"/>
        <s v="31/03/2025"/>
        <s v="31/07/2025"/>
        <s v="31/12/2024"/>
        <s v="4/03/2025"/>
        <s v="4/04/2025"/>
        <s v="4/05/2025"/>
        <s v="4/06/2025"/>
        <s v="4/07/2025"/>
        <s v="4/08/2025"/>
        <s v="5/04/2025"/>
        <s v="5/06/2025"/>
        <s v="5/07/2025"/>
        <s v="5/12/2024"/>
        <s v="6/01/2025"/>
        <s v="6/04/2025"/>
        <s v="6/06/2025"/>
        <s v="6/07/2025"/>
        <s v="7/05/2025"/>
        <s v="7/06/2025"/>
        <s v="7/07/2025"/>
        <s v="8/04/2025"/>
        <s v="8/06/2025"/>
        <s v="8/07/2025"/>
        <s v="9/05/2025"/>
        <s v="9/06/2025"/>
        <s v="9/07/2025"/>
      </sharedItems>
    </cacheField>
    <cacheField name="[Statuses].[EngineName].[EngineName]" caption="EngineName" numFmtId="0" hierarchy="176" level="1">
      <sharedItems count="5">
        <s v="apisec"/>
        <s v="containers"/>
        <s v="kics"/>
        <s v="sast"/>
        <s v="sca"/>
      </sharedItems>
    </cacheField>
    <cacheField name="[Measures].[Count of EngineName]" caption="Count of EngineName" numFmtId="0" hierarchy="212" level="32767"/>
    <cacheField name="[Statuses].[StartDate (Month)].[StartDate (Month)]" caption="StartDate (Month)" numFmtId="0" hierarchy="187" level="1">
      <sharedItems count="2">
        <s v=""/>
        <s v="Jul"/>
      </sharedItems>
    </cacheField>
    <cacheField name="[Statuses].[StartDate (Year)].[StartDate (Year)]" caption="StartDate (Year)" numFmtId="0" hierarchy="185" level="1">
      <sharedItems count="2">
        <s v=""/>
        <s v="2026"/>
      </sharedItems>
    </cacheField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2" memberValueDatatype="130" unbalanced="0">
      <fieldsUsage count="2">
        <fieldUsage x="-1"/>
        <fieldUsage x="0"/>
      </fieldsUsage>
    </cacheHierarchy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2" memberValueDatatype="130" unbalanced="0">
      <fieldsUsage count="2">
        <fieldUsage x="-1"/>
        <fieldUsage x="1"/>
      </fieldsUsage>
    </cacheHierarchy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2" memberValueDatatype="130" unbalanced="0">
      <fieldsUsage count="2">
        <fieldUsage x="-1"/>
        <fieldUsage x="4"/>
      </fieldsUsage>
    </cacheHierarchy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2" memberValueDatatype="130" unbalanced="0">
      <fieldsUsage count="2">
        <fieldUsage x="-1"/>
        <fieldUsage x="3"/>
      </fieldsUsage>
    </cacheHierarchy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102335904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86921297" backgroundQuery="1" createdVersion="8" refreshedVersion="8" minRefreshableVersion="3" recordCount="0" supportSubquery="1" supportAdvancedDrill="1" xr:uid="{3B8DFBE9-F6C5-4F4F-9241-E8B57AC42E27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Statuses].[EngineName].[EngineName]" caption="EngineName" numFmtId="0" hierarchy="176" level="1">
      <sharedItems count="5">
        <s v="apisec"/>
        <s v="containers"/>
        <s v="kics"/>
        <s v="sast"/>
        <s v="sca"/>
      </sharedItems>
    </cacheField>
    <cacheField name="[Measures].[Average of Runtime]" caption="Average of Runtime" numFmtId="0" hierarchy="207" level="32767"/>
    <cacheField name="[Measures].[Max of Runtime]" caption="Max of Runtime" numFmtId="0" hierarchy="210" level="32767"/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2" memberValueDatatype="130" unbalanced="0">
      <fieldsUsage count="2">
        <fieldUsage x="-1"/>
        <fieldUsage x="0"/>
      </fieldsUsage>
    </cacheHierarchy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107470799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88310183" backgroundQuery="1" createdVersion="8" refreshedVersion="8" minRefreshableVersion="3" recordCount="0" supportSubquery="1" supportAdvancedDrill="1" xr:uid="{BB75D695-E6F6-429E-A6D4-AA3D9CC3068D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Count of ScanID]" caption="Count of ScanID" numFmtId="0" hierarchy="205" level="32767"/>
    <cacheField name="[Measures].[Sum of Loc]" caption="Sum of Loc" numFmtId="0" hierarchy="223" level="32767"/>
    <cacheField name="[DateTable].[Month Name].[Month Name]" caption="Month Name" numFmtId="0" hierarchy="21" level="1">
      <sharedItems count="1">
        <s v="July"/>
      </sharedItems>
    </cacheField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2" memberValueDatatype="130" unbalanced="0">
      <fieldsUsage count="2">
        <fieldUsage x="-1"/>
        <fieldUsage x="2"/>
      </fieldsUsage>
    </cacheHierarchy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6270348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90277777" backgroundQuery="1" createdVersion="8" refreshedVersion="8" minRefreshableVersion="3" recordCount="0" supportSubquery="1" supportAdvancedDrill="1" xr:uid="{BFC4D163-EFA0-48FF-83D7-10A1EEDE698F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Measures].[Count of ScanID]" caption="Count of ScanID" numFmtId="0" hierarchy="205" level="32767"/>
    <cacheField name="[Measures].[Sum of Loc]" caption="Sum of Loc" numFmtId="0" hierarchy="223" level="32767"/>
    <cacheField name="[DateTable].[Date].[Date]" caption="Date" numFmtId="0" hierarchy="18" level="1">
      <sharedItems containsNonDate="0" containsString="0" containsBlank="1" count="1">
        <m/>
      </sharedItems>
    </cacheField>
    <cacheField name="[Scans].[Loc].[Loc]" caption="Loc" numFmtId="0" hierarchy="40" level="1">
      <sharedItems containsSemiMixedTypes="0" containsNonDate="0" containsString="0"/>
    </cacheField>
    <cacheField name="[Scans].[Status].[Status]" caption="Status" numFmtId="0" hierarchy="38" level="1">
      <sharedItems containsSemiMixedTypes="0" containsNonDate="0" containsString="0"/>
    </cacheField>
    <cacheField name="[Scans].[Sast].[Sast]" caption="Sast" numFmtId="0" hierarchy="53" level="1">
      <sharedItems containsSemiMixedTypes="0" containsNonDate="0" containsString="0"/>
    </cacheField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2" memberValueDatatype="130" unbalanced="0">
      <fieldsUsage count="2">
        <fieldUsage x="-1"/>
        <fieldUsage x="2"/>
      </fieldsUsage>
    </cacheHierarchy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0" memberValueDatatype="130" unbalanced="0"/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2" memberValueDatatype="130" unbalanced="0">
      <fieldsUsage count="2">
        <fieldUsage x="-1"/>
        <fieldUsage x="4"/>
      </fieldsUsage>
    </cacheHierarchy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2" memberValueDatatype="20" unbalanced="0">
      <fieldsUsage count="2">
        <fieldUsage x="-1"/>
        <fieldUsage x="3"/>
      </fieldsUsage>
    </cacheHierarchy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2" memberValueDatatype="11" unbalanced="0">
      <fieldsUsage count="2">
        <fieldUsage x="-1"/>
        <fieldUsage x="5"/>
      </fieldsUsage>
    </cacheHierarchy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18996286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chael Fowler" refreshedDate="46238.638591782408" backgroundQuery="1" createdVersion="8" refreshedVersion="8" minRefreshableVersion="3" recordCount="0" supportSubquery="1" supportAdvancedDrill="1" xr:uid="{5EE92FEF-26BD-4317-8B27-2F6C042EE71A}">
  <cacheSource type="external" connectionId="16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Count of ScanID]" caption="Count of ScanID" numFmtId="0" hierarchy="205" level="32767"/>
    <cacheField name="[DateTable].[Day Name].[Day Name]" caption="Day Name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</cacheFields>
  <cacheHierarchies count="242">
    <cacheHierarchy uniqueName="[Applications].[ApplicationID]" caption="ApplicationID" attribute="1" defaultMemberUniqueName="[Applications].[ApplicationID].[All]" allUniqueName="[Applications].[ApplicationID].[All]" dimensionUniqueName="[Applications]" displayFolder="" count="0" memberValueDatatype="130" unbalanced="0"/>
    <cacheHierarchy uniqueName="[Applications].[ApplicationName]" caption="ApplicationName" attribute="1" defaultMemberUniqueName="[Applications].[ApplicationName].[All]" allUniqueName="[Applications].[ApplicationName].[All]" dimensionUniqueName="[Applications]" displayFolder="" count="0" memberValueDatatype="130" unbalanced="0"/>
    <cacheHierarchy uniqueName="[Applications].[Description]" caption="Description" attribute="1" defaultMemberUniqueName="[Applications].[Description].[All]" allUniqueName="[Applications].[Description].[All]" dimensionUniqueName="[Applications]" displayFolder="" count="0" memberValueDatatype="130" unbalanced="0"/>
    <cacheHierarchy uniqueName="[Applications].[CreatedAt]" caption="CreatedAt" attribute="1" time="1" defaultMemberUniqueName="[Applications].[CreatedAt].[All]" allUniqueName="[Applications].[CreatedAt].[All]" dimensionUniqueName="[Applications]" displayFolder="" count="0" memberValueDatatype="7" unbalanced="0"/>
    <cacheHierarchy uniqueName="[Applications].[UpdatedAt]" caption="UpdatedAt" attribute="1" time="1" defaultMemberUniqueName="[Applications].[UpdatedAt].[All]" allUniqueName="[Applications].[UpdatedAt].[All]" dimensionUniqueName="[Applications]" displayFolder="" count="0" memberValueDatatype="7" unbalanced="0"/>
    <cacheHierarchy uniqueName="[Applications].[Criticality]" caption="Criticality" attribute="1" defaultMemberUniqueName="[Applications].[Criticality].[All]" allUniqueName="[Applications].[Criticality].[All]" dimensionUniqueName="[Applications]" displayFolder="" count="0" memberValueDatatype="20" unbalanced="0"/>
    <cacheHierarchy uniqueName="[Applications].[RiskScore]" caption="RiskScore" attribute="1" defaultMemberUniqueName="[Applications].[RiskScore].[All]" allUniqueName="[Applications].[RiskScore].[All]" dimensionUniqueName="[Applications]" displayFolder="" count="0" memberValueDatatype="5" unbalanced="0"/>
    <cacheHierarchy uniqueName="[Applications].[RiskSeverity]" caption="RiskSeverity" attribute="1" defaultMemberUniqueName="[Applications].[RiskSeverity].[All]" allUniqueName="[Applications].[RiskSeverity].[All]" dimensionUniqueName="[Applications]" displayFolder="" count="0" memberValueDatatype="130" unbalanced="0"/>
    <cacheHierarchy uniqueName="[Applications-Projects].[ApplicationID]" caption="ApplicationID" attribute="1" defaultMemberUniqueName="[Applications-Projects].[ApplicationID].[All]" allUniqueName="[Applications-Projects].[ApplicationID].[All]" dimensionUniqueName="[Applications-Projects]" displayFolder="" count="0" memberValueDatatype="130" unbalanced="0"/>
    <cacheHierarchy uniqueName="[Applications-Projects].[ProjectID]" caption="ProjectID" attribute="1" defaultMemberUniqueName="[Applications-Projects].[ProjectID].[All]" allUniqueName="[Applications-Projects].[ProjectID].[All]" dimensionUniqueName="[Applications-Projects]" displayFolder="" count="0" memberValueDatatype="130" unbalanced="0"/>
    <cacheHierarchy uniqueName="[ApplicationsTable].[ApplicationID]" caption="ApplicationID" attribute="1" defaultMemberUniqueName="[ApplicationsTable].[ApplicationID].[All]" allUniqueName="[ApplicationsTable].[ApplicationID].[All]" dimensionUniqueName="[ApplicationsTable]" displayFolder="" count="0" memberValueDatatype="130" unbalanced="0"/>
    <cacheHierarchy uniqueName="[ApplicationsTable].[ApplicationName]" caption="ApplicationName" attribute="1" defaultMemberUniqueName="[ApplicationsTable].[ApplicationName].[All]" allUniqueName="[ApplicationsTable].[ApplicationName].[All]" dimensionUniqueName="[ApplicationsTable]" displayFolder="" count="0" memberValueDatatype="130" unbalanced="0"/>
    <cacheHierarchy uniqueName="[ApplicationsTable].[Description]" caption="Description" attribute="1" defaultMemberUniqueName="[ApplicationsTable].[Description].[All]" allUniqueName="[ApplicationsTable].[Description].[All]" dimensionUniqueName="[ApplicationsTable]" displayFolder="" count="0" memberValueDatatype="130" unbalanced="0"/>
    <cacheHierarchy uniqueName="[ApplicationsTable].[CreatedAt]" caption="CreatedAt" attribute="1" defaultMemberUniqueName="[ApplicationsTable].[CreatedAt].[All]" allUniqueName="[ApplicationsTable].[CreatedAt].[All]" dimensionUniqueName="[ApplicationsTable]" displayFolder="" count="0" memberValueDatatype="130" unbalanced="0"/>
    <cacheHierarchy uniqueName="[ApplicationsTable].[UpdatedAt]" caption="UpdatedAt" attribute="1" defaultMemberUniqueName="[ApplicationsTable].[UpdatedAt].[All]" allUniqueName="[ApplicationsTable].[UpdatedAt].[All]" dimensionUniqueName="[ApplicationsTable]" displayFolder="" count="0" memberValueDatatype="130" unbalanced="0"/>
    <cacheHierarchy uniqueName="[ApplicationsTable].[Criticality]" caption="Criticality" attribute="1" defaultMemberUniqueName="[ApplicationsTable].[Criticality].[All]" allUniqueName="[ApplicationsTable].[Criticality].[All]" dimensionUniqueName="[ApplicationsTable]" displayFolder="" count="0" memberValueDatatype="130" unbalanced="0"/>
    <cacheHierarchy uniqueName="[ApplicationsTable].[RiskScore]" caption="RiskScore" attribute="1" defaultMemberUniqueName="[ApplicationsTable].[RiskScore].[All]" allUniqueName="[ApplicationsTable].[RiskScore].[All]" dimensionUniqueName="[ApplicationsTable]" displayFolder="" count="0" memberValueDatatype="130" unbalanced="0"/>
    <cacheHierarchy uniqueName="[ApplicationsTable].[RiskSeverity]" caption="RiskSeverity" attribute="1" defaultMemberUniqueName="[ApplicationsTable].[RiskSeverity].[All]" allUniqueName="[ApplicationsTable].[RiskSeverity].[All]" dimensionUniqueName="[ApplicationsTable]" displayFolder="" count="0" memberValueDatatype="130" unbalanced="0"/>
    <cacheHierarchy uniqueName="[DateTable].[Date]" caption="Date" attribute="1" defaultMemberUniqueName="[DateTable].[Date].[All]" allUniqueName="[DateTable].[Date].[All]" dimensionUniqueName="[DateTable]" displayFolder="" count="0" memberValueDatatype="130" unbalanced="0"/>
    <cacheHierarchy uniqueName="[DateTable].[Year]" caption="Year" attribute="1" defaultMemberUniqueName="[DateTable].[Year].[All]" allUniqueName="[DateTable].[Year].[All]" dimensionUniqueName="[DateTable]" displayFolder="" count="0" memberValueDatatype="130" unbalanced="0"/>
    <cacheHierarchy uniqueName="[DateTable].[Month Number]" caption="Month Number" attribute="1" defaultMemberUniqueName="[DateTable].[Month Number].[All]" allUniqueName="[DateTable].[Month Number].[All]" dimensionUniqueName="[DateTable]" displayFolder="" count="0" memberValueDatatype="130" unbalanced="0"/>
    <cacheHierarchy uniqueName="[DateTable].[Month Name]" caption="Month Name" attribute="1" defaultMemberUniqueName="[DateTable].[Month Name].[All]" allUniqueName="[DateTable].[Month Name].[All]" dimensionUniqueName="[DateTable]" displayFolder="" count="0" memberValueDatatype="130" unbalanced="0"/>
    <cacheHierarchy uniqueName="[DateTable].[Quarter]" caption="Quarter" attribute="1" defaultMemberUniqueName="[DateTable].[Quarter].[All]" allUniqueName="[DateTable].[Quarter].[All]" dimensionUniqueName="[DateTable]" displayFolder="" count="0" memberValueDatatype="130" unbalanced="0"/>
    <cacheHierarchy uniqueName="[DateTable].[Day of Week]" caption="Day of Week" attribute="1" defaultMemberUniqueName="[DateTable].[Day of Week].[All]" allUniqueName="[DateTable].[Day of Week].[All]" dimensionUniqueName="[DateTable]" displayFolder="" count="0" memberValueDatatype="130" unbalanced="0"/>
    <cacheHierarchy uniqueName="[DateTable].[Day Name]" caption="Day Name" attribute="1" defaultMemberUniqueName="[DateTable].[Day Name].[All]" allUniqueName="[DateTable].[Day Name].[All]" dimensionUniqueName="[DateTable]" displayFolder="" count="2" memberValueDatatype="130" unbalanced="0">
      <fieldsUsage count="2">
        <fieldUsage x="-1"/>
        <fieldUsage x="1"/>
      </fieldsUsage>
    </cacheHierarchy>
    <cacheHierarchy uniqueName="[Projects].[ProjectID]" caption="ProjectID" attribute="1" defaultMemberUniqueName="[Projects].[ProjectID].[All]" allUniqueName="[Projects].[ProjectID].[All]" dimensionUniqueName="[Projects]" displayFolder="" count="0" memberValueDatatype="130" unbalanced="0"/>
    <cacheHierarchy uniqueName="[Projects].[ProjectName]" caption="ProjectName" attribute="1" defaultMemberUniqueName="[Projects].[ProjectName].[All]" allUniqueName="[Projects].[ProjectName].[All]" dimensionUniqueName="[Projects]" displayFolder="" count="0" memberValueDatatype="130" unbalanced="0"/>
    <cacheHierarchy uniqueName="[Projects].[CreatedAt]" caption="CreatedAt" attribute="1" time="1" defaultMemberUniqueName="[Projects].[CreatedAt].[All]" allUniqueName="[Projects].[CreatedAt].[All]" dimensionUniqueName="[Projects]" displayFolder="" count="0" memberValueDatatype="7" unbalanced="0"/>
    <cacheHierarchy uniqueName="[Projects].[UpdatedAt]" caption="UpdatedAt" attribute="1" time="1" defaultMemberUniqueName="[Projects].[UpdatedAt].[All]" allUniqueName="[Projects].[UpdatedAt].[All]" dimensionUniqueName="[Projects]" displayFolder="" count="0" memberValueDatatype="7" unbalanced="0"/>
    <cacheHierarchy uniqueName="[Projects].[MainBranch]" caption="MainBranch" attribute="1" defaultMemberUniqueName="[Projects].[MainBranch].[All]" allUniqueName="[Projects].[MainBranch].[All]" dimensionUniqueName="[Projects]" displayFolder="" count="0" memberValueDatatype="130" unbalanced="0"/>
    <cacheHierarchy uniqueName="[Projects].[Origin]" caption="Origin" attribute="1" defaultMemberUniqueName="[Projects].[Origin].[All]" allUniqueName="[Projects].[Origin].[All]" dimensionUniqueName="[Projects]" displayFolder="" count="0" memberValueDatatype="130" unbalanced="0"/>
    <cacheHierarchy uniqueName="[Projects].[Criticality]" caption="Criticality" attribute="1" defaultMemberUniqueName="[Projects].[Criticality].[All]" allUniqueName="[Projects].[Criticality].[All]" dimensionUniqueName="[Projects]" displayFolder="" count="0" memberValueDatatype="20" unbalanced="0"/>
    <cacheHierarchy uniqueName="[Projects].[PrivatePackage]" caption="PrivatePackage" attribute="1" defaultMemberUniqueName="[Projects].[PrivatePackage].[All]" allUniqueName="[Projects].[PrivatePackage].[All]" dimensionUniqueName="[Projects]" displayFolder="" count="0" memberValueDatatype="11" unbalanced="0"/>
    <cacheHierarchy uniqueName="[Projects-Branches].[ProjectID]" caption="ProjectID" attribute="1" defaultMemberUniqueName="[Projects-Branches].[ProjectID].[All]" allUniqueName="[Projects-Branches].[ProjectID].[All]" dimensionUniqueName="[Projects-Branches]" displayFolder="" count="0" memberValueDatatype="130" unbalanced="0"/>
    <cacheHierarchy uniqueName="[Projects-Branches].[Branch]" caption="Branch" attribute="1" defaultMemberUniqueName="[Projects-Branches].[Branch].[All]" allUniqueName="[Projects-Branches].[Branch].[All]" dimensionUniqueName="[Projects-Branches]" displayFolder="" count="0" memberValueDatatype="130" unbalanced="0"/>
    <cacheHierarchy uniqueName="[Scans].[ScanID]" caption="ScanID" attribute="1" defaultMemberUniqueName="[Scans].[ScanID].[All]" allUniqueName="[Scans].[ScanID].[All]" dimensionUniqueName="[Scans]" displayFolder="" count="0" memberValueDatatype="130" unbalanced="0"/>
    <cacheHierarchy uniqueName="[Scans].[ProjectId]" caption="ProjectId" attribute="1" defaultMemberUniqueName="[Scans].[ProjectId].[All]" allUniqueName="[Scans].[ProjectId].[All]" dimensionUniqueName="[Scans]" displayFolder="" count="0" memberValueDatatype="130" unbalanced="0"/>
    <cacheHierarchy uniqueName="[Scans].[ProjectName]" caption="ProjectName" attribute="1" defaultMemberUniqueName="[Scans].[ProjectName].[All]" allUniqueName="[Scans].[ProjectName].[All]" dimensionUniqueName="[Scans]" displayFolder="" count="0" memberValueDatatype="130" unbalanced="0"/>
    <cacheHierarchy uniqueName="[Scans].[Status]" caption="Status" attribute="1" defaultMemberUniqueName="[Scans].[Status].[All]" allUniqueName="[Scans].[Status].[All]" dimensionUniqueName="[Scans]" displayFolder="" count="0" memberValueDatatype="130" unbalanced="0"/>
    <cacheHierarchy uniqueName="[Scans].[Branch]" caption="Branch" attribute="1" defaultMemberUniqueName="[Scans].[Branch].[All]" allUniqueName="[Scans].[Branch].[All]" dimensionUniqueName="[Scans]" displayFolder="" count="0" memberValueDatatype="130" unbalanced="0"/>
    <cacheHierarchy uniqueName="[Scans].[Loc]" caption="Loc" attribute="1" defaultMemberUniqueName="[Scans].[Loc].[All]" allUniqueName="[Scans].[Loc].[All]" dimensionUniqueName="[Scans]" displayFolder="" count="0" memberValueDatatype="20" unbalanced="0"/>
    <cacheHierarchy uniqueName="[Scans].[CreatedAt]" caption="CreatedAt" attribute="1" time="1" defaultMemberUniqueName="[Scans].[CreatedAt].[All]" allUniqueName="[Scans].[CreatedAt].[All]" dimensionUniqueName="[Scans]" displayFolder="" count="0" memberValueDatatype="7" unbalanced="0"/>
    <cacheHierarchy uniqueName="[Scans].[StartDate]" caption="StartDate" attribute="1" time="1" defaultMemberUniqueName="[Scans].[StartDate].[All]" allUniqueName="[Scans].[StartDate].[All]" dimensionUniqueName="[Scans]" displayFolder="" count="0" memberValueDatatype="7" unbalanced="0"/>
    <cacheHierarchy uniqueName="[Scans].[EndDate]" caption="EndDate" attribute="1" time="1" defaultMemberUniqueName="[Scans].[EndDate].[All]" allUniqueName="[Scans].[EndDate].[All]" dimensionUniqueName="[Scans]" displayFolder="" count="0" memberValueDatatype="7" unbalanced="0"/>
    <cacheHierarchy uniqueName="[Scans].[HourRequested]" caption="HourRequested" attribute="1" defaultMemberUniqueName="[Scans].[HourRequested].[All]" allUniqueName="[Scans].[HourRequested].[All]" dimensionUniqueName="[Scans]" displayFolder="" count="0" memberValueDatatype="130" unbalanced="0"/>
    <cacheHierarchy uniqueName="[Scans].[ScanDate]" caption="ScanDate" attribute="1" defaultMemberUniqueName="[Scans].[ScanDate].[All]" allUniqueName="[Scans].[ScanDate].[All]" dimensionUniqueName="[Scans]" displayFolder="" count="0" memberValueDatatype="130" unbalanced="0"/>
    <cacheHierarchy uniqueName="[Scans].[Runtime]" caption="Runtime" attribute="1" defaultMemberUniqueName="[Scans].[Runtime].[All]" allUniqueName="[Scans].[Runtime].[All]" dimensionUniqueName="[Scans]" displayFolder="" count="0" memberValueDatatype="5" unbalanced="0"/>
    <cacheHierarchy uniqueName="[Scans].[Engines]" caption="Engines" attribute="1" defaultMemberUniqueName="[Scans].[Engines].[All]" allUniqueName="[Scans].[Engines].[All]" dimensionUniqueName="[Scans]" displayFolder="" count="0" memberValueDatatype="130" unbalanced="0"/>
    <cacheHierarchy uniqueName="[Scans].[Initiator]" caption="Initiator" attribute="1" defaultMemberUniqueName="[Scans].[Initiator].[All]" allUniqueName="[Scans].[Initiator].[All]" dimensionUniqueName="[Scans]" displayFolder="" count="0" memberValueDatatype="130" unbalanced="0"/>
    <cacheHierarchy uniqueName="[Scans].[Column1]" caption="Column1" attribute="1" defaultMemberUniqueName="[Scans].[Column1].[All]" allUniqueName="[Scans].[Column1].[All]" dimensionUniqueName="[Scans]" displayFolder="" count="0" memberValueDatatype="130" unbalanced="0"/>
    <cacheHierarchy uniqueName="[Scans].[_1]" caption="_1" attribute="1" defaultMemberUniqueName="[Scans].[_1].[All]" allUniqueName="[Scans].[_1].[All]" dimensionUniqueName="[Scans]" displayFolder="" count="0" memberValueDatatype="130" unbalanced="0"/>
    <cacheHierarchy uniqueName="[Scans].[SourceType]" caption="SourceType" attribute="1" defaultMemberUniqueName="[Scans].[SourceType].[All]" allUniqueName="[Scans].[SourceType].[All]" dimensionUniqueName="[Scans]" displayFolder="" count="0" memberValueDatatype="130" unbalanced="0"/>
    <cacheHierarchy uniqueName="[Scans].[SourceOrigin]" caption="SourceOrigin" attribute="1" defaultMemberUniqueName="[Scans].[SourceOrigin].[All]" allUniqueName="[Scans].[SourceOrigin].[All]" dimensionUniqueName="[Scans]" displayFolder="" count="0" memberValueDatatype="130" unbalanced="0"/>
    <cacheHierarchy uniqueName="[Scans].[Sast]" caption="Sast" attribute="1" defaultMemberUniqueName="[Scans].[Sast].[All]" allUniqueName="[Scans].[Sast].[All]" dimensionUniqueName="[Scans]" displayFolder="" count="0" memberValueDatatype="11" unbalanced="0"/>
    <cacheHierarchy uniqueName="[Scans].[Sca]" caption="Sca" attribute="1" defaultMemberUniqueName="[Scans].[Sca].[All]" allUniqueName="[Scans].[Sca].[All]" dimensionUniqueName="[Scans]" displayFolder="" count="0" memberValueDatatype="11" unbalanced="0"/>
    <cacheHierarchy uniqueName="[Scans].[Kics]" caption="Kics" attribute="1" defaultMemberUniqueName="[Scans].[Kics].[All]" allUniqueName="[Scans].[Kics].[All]" dimensionUniqueName="[Scans]" displayFolder="" count="0" memberValueDatatype="11" unbalanced="0"/>
    <cacheHierarchy uniqueName="[Scans].[Containers]" caption="Containers" attribute="1" defaultMemberUniqueName="[Scans].[Containers].[All]" allUniqueName="[Scans].[Containers].[All]" dimensionUniqueName="[Scans]" displayFolder="" count="0" memberValueDatatype="11" unbalanced="0"/>
    <cacheHierarchy uniqueName="[Scans].[Api]" caption="Api" attribute="1" defaultMemberUniqueName="[Scans].[Api].[All]" allUniqueName="[Scans].[Api].[All]" dimensionUniqueName="[Scans]" displayFolder="" count="0" memberValueDatatype="11" unbalanced="0"/>
    <cacheHierarchy uniqueName="[Scans].[SSCS]" caption="SSCS" attribute="1" defaultMemberUniqueName="[Scans].[SSCS].[All]" allUniqueName="[Scans].[SSCS].[All]" dimensionUniqueName="[Scans]" displayFolder="" count="0" memberValueDatatype="11" unbalanced="0"/>
    <cacheHierarchy uniqueName="[Scans].[Apex]" caption="Apex" attribute="1" defaultMemberUniqueName="[Scans].[Apex].[All]" allUniqueName="[Scans].[Apex].[All]" dimensionUniqueName="[Scans]" displayFolder="" count="0" memberValueDatatype="11" unbalanced="0"/>
    <cacheHierarchy uniqueName="[Scans].[ASP]" caption="ASP" attribute="1" defaultMemberUniqueName="[Scans].[ASP].[All]" allUniqueName="[Scans].[ASP].[All]" dimensionUniqueName="[Scans]" displayFolder="" count="0" memberValueDatatype="11" unbalanced="0"/>
    <cacheHierarchy uniqueName="[Scans].[COBOL]" caption="COBOL" attribute="1" defaultMemberUniqueName="[Scans].[COBOL].[All]" allUniqueName="[Scans].[COBOL].[All]" dimensionUniqueName="[Scans]" displayFolder="" count="0" memberValueDatatype="11" unbalanced="0"/>
    <cacheHierarchy uniqueName="[Scans].[CPP]" caption="CPP" attribute="1" defaultMemberUniqueName="[Scans].[CPP].[All]" allUniqueName="[Scans].[CPP].[All]" dimensionUniqueName="[Scans]" displayFolder="" count="0" memberValueDatatype="11" unbalanced="0"/>
    <cacheHierarchy uniqueName="[Scans].[CSharp]" caption="CSharp" attribute="1" defaultMemberUniqueName="[Scans].[CSharp].[All]" allUniqueName="[Scans].[CSharp].[All]" dimensionUniqueName="[Scans]" displayFolder="" count="0" memberValueDatatype="11" unbalanced="0"/>
    <cacheHierarchy uniqueName="[Scans].[Dart]" caption="Dart" attribute="1" defaultMemberUniqueName="[Scans].[Dart].[All]" allUniqueName="[Scans].[Dart].[All]" dimensionUniqueName="[Scans]" displayFolder="" count="0" memberValueDatatype="11" unbalanced="0"/>
    <cacheHierarchy uniqueName="[Scans].[Go]" caption="Go" attribute="1" defaultMemberUniqueName="[Scans].[Go].[All]" allUniqueName="[Scans].[Go].[All]" dimensionUniqueName="[Scans]" displayFolder="" count="0" memberValueDatatype="11" unbalanced="0"/>
    <cacheHierarchy uniqueName="[Scans].[Groovy]" caption="Groovy" attribute="1" defaultMemberUniqueName="[Scans].[Groovy].[All]" allUniqueName="[Scans].[Groovy].[All]" dimensionUniqueName="[Scans]" displayFolder="" count="0" memberValueDatatype="11" unbalanced="0"/>
    <cacheHierarchy uniqueName="[Scans].[Java]" caption="Java" attribute="1" defaultMemberUniqueName="[Scans].[Java].[All]" allUniqueName="[Scans].[Java].[All]" dimensionUniqueName="[Scans]" displayFolder="" count="0" memberValueDatatype="11" unbalanced="0"/>
    <cacheHierarchy uniqueName="[Scans].[JavaScript]" caption="JavaScript" attribute="1" defaultMemberUniqueName="[Scans].[JavaScript].[All]" allUniqueName="[Scans].[JavaScript].[All]" dimensionUniqueName="[Scans]" displayFolder="" count="0" memberValueDatatype="11" unbalanced="0"/>
    <cacheHierarchy uniqueName="[Scans].[Kotlin]" caption="Kotlin" attribute="1" defaultMemberUniqueName="[Scans].[Kotlin].[All]" allUniqueName="[Scans].[Kotlin].[All]" dimensionUniqueName="[Scans]" displayFolder="" count="0" memberValueDatatype="11" unbalanced="0"/>
    <cacheHierarchy uniqueName="[Scans].[Lua]" caption="Lua" attribute="1" defaultMemberUniqueName="[Scans].[Lua].[All]" allUniqueName="[Scans].[Lua].[All]" dimensionUniqueName="[Scans]" displayFolder="" count="0" memberValueDatatype="11" unbalanced="0"/>
    <cacheHierarchy uniqueName="[Scans].[Objc]" caption="Objc" attribute="1" defaultMemberUniqueName="[Scans].[Objc].[All]" allUniqueName="[Scans].[Objc].[All]" dimensionUniqueName="[Scans]" displayFolder="" count="0" memberValueDatatype="11" unbalanced="0"/>
    <cacheHierarchy uniqueName="[Scans].[Perl]" caption="Perl" attribute="1" defaultMemberUniqueName="[Scans].[Perl].[All]" allUniqueName="[Scans].[Perl].[All]" dimensionUniqueName="[Scans]" displayFolder="" count="0" memberValueDatatype="11" unbalanced="0"/>
    <cacheHierarchy uniqueName="[Scans].[PHP]" caption="PHP" attribute="1" defaultMemberUniqueName="[Scans].[PHP].[All]" allUniqueName="[Scans].[PHP].[All]" dimensionUniqueName="[Scans]" displayFolder="" count="0" memberValueDatatype="11" unbalanced="0"/>
    <cacheHierarchy uniqueName="[Scans].[PLSQL]" caption="PLSQL" attribute="1" defaultMemberUniqueName="[Scans].[PLSQL].[All]" allUniqueName="[Scans].[PLSQL].[All]" dimensionUniqueName="[Scans]" displayFolder="" count="0" memberValueDatatype="11" unbalanced="0"/>
    <cacheHierarchy uniqueName="[Scans].[Python]" caption="Python" attribute="1" defaultMemberUniqueName="[Scans].[Python].[All]" allUniqueName="[Scans].[Python].[All]" dimensionUniqueName="[Scans]" displayFolder="" count="0" memberValueDatatype="11" unbalanced="0"/>
    <cacheHierarchy uniqueName="[Scans].[RPG]" caption="RPG" attribute="1" defaultMemberUniqueName="[Scans].[RPG].[All]" allUniqueName="[Scans].[RPG].[All]" dimensionUniqueName="[Scans]" displayFolder="" count="0" memberValueDatatype="11" unbalanced="0"/>
    <cacheHierarchy uniqueName="[Scans].[Ruby]" caption="Ruby" attribute="1" defaultMemberUniqueName="[Scans].[Ruby].[All]" allUniqueName="[Scans].[Ruby].[All]" dimensionUniqueName="[Scans]" displayFolder="" count="0" memberValueDatatype="11" unbalanced="0"/>
    <cacheHierarchy uniqueName="[Scans].[Rust]" caption="Rust" attribute="1" defaultMemberUniqueName="[Scans].[Rust].[All]" allUniqueName="[Scans].[Rust].[All]" dimensionUniqueName="[Scans]" displayFolder="" count="0" memberValueDatatype="11" unbalanced="0"/>
    <cacheHierarchy uniqueName="[Scans].[Scala]" caption="Scala" attribute="1" defaultMemberUniqueName="[Scans].[Scala].[All]" allUniqueName="[Scans].[Scala].[All]" dimensionUniqueName="[Scans]" displayFolder="" count="0" memberValueDatatype="11" unbalanced="0"/>
    <cacheHierarchy uniqueName="[Scans].[Swift]" caption="Swift" attribute="1" defaultMemberUniqueName="[Scans].[Swift].[All]" allUniqueName="[Scans].[Swift].[All]" dimensionUniqueName="[Scans]" displayFolder="" count="0" memberValueDatatype="11" unbalanced="0"/>
    <cacheHierarchy uniqueName="[Scans].[Typescript]" caption="Typescript" attribute="1" defaultMemberUniqueName="[Scans].[Typescript].[All]" allUniqueName="[Scans].[Typescript].[All]" dimensionUniqueName="[Scans]" displayFolder="" count="0" memberValueDatatype="11" unbalanced="0"/>
    <cacheHierarchy uniqueName="[Scans].[VB6]" caption="VB6" attribute="1" defaultMemberUniqueName="[Scans].[VB6].[All]" allUniqueName="[Scans].[VB6].[All]" dimensionUniqueName="[Scans]" displayFolder="" count="0" memberValueDatatype="11" unbalanced="0"/>
    <cacheHierarchy uniqueName="[Scans].[VbNet]" caption="VbNet" attribute="1" defaultMemberUniqueName="[Scans].[VbNet].[All]" allUniqueName="[Scans].[VbNet].[All]" dimensionUniqueName="[Scans]" displayFolder="" count="0" memberValueDatatype="11" unbalanced="0"/>
    <cacheHierarchy uniqueName="[Scans].[VbScript]" caption="VbScript" attribute="1" defaultMemberUniqueName="[Scans].[VbScript].[All]" allUniqueName="[Scans].[VbScript].[All]" dimensionUniqueName="[Scans]" displayFolder="" count="0" memberValueDatatype="11" unbalanced="0"/>
    <cacheHierarchy uniqueName="[Scans].[Unknown]" caption="Unknown" attribute="1" defaultMemberUniqueName="[Scans].[Unknown].[All]" allUniqueName="[Scans].[Unknown].[All]" dimensionUniqueName="[Scans]" displayFolder="" count="0" memberValueDatatype="11" unbalanced="0"/>
    <cacheHierarchy uniqueName="[Scans].[Total_Vulnerabilties]" caption="Total_Vulnerabilties" attribute="1" defaultMemberUniqueName="[Scans].[Total_Vulnerabilties].[All]" allUniqueName="[Scans].[Total_Vulnerabilties].[All]" dimensionUniqueName="[Scans]" displayFolder="" count="0" memberValueDatatype="5" unbalanced="0"/>
    <cacheHierarchy uniqueName="[Scans].[Total_Critical]" caption="Total_Critical" attribute="1" defaultMemberUniqueName="[Scans].[Total_Critical].[All]" allUniqueName="[Scans].[Total_Critical].[All]" dimensionUniqueName="[Scans]" displayFolder="" count="0" memberValueDatatype="5" unbalanced="0"/>
    <cacheHierarchy uniqueName="[Scans].[Total_High]" caption="Total_High" attribute="1" defaultMemberUniqueName="[Scans].[Total_High].[All]" allUniqueName="[Scans].[Total_High].[All]" dimensionUniqueName="[Scans]" displayFolder="" count="0" memberValueDatatype="5" unbalanced="0"/>
    <cacheHierarchy uniqueName="[Scans].[Total_Medium]" caption="Total_Medium" attribute="1" defaultMemberUniqueName="[Scans].[Total_Medium].[All]" allUniqueName="[Scans].[Total_Medium].[All]" dimensionUniqueName="[Scans]" displayFolder="" count="0" memberValueDatatype="5" unbalanced="0"/>
    <cacheHierarchy uniqueName="[Scans].[Total_Low]" caption="Total_Low" attribute="1" defaultMemberUniqueName="[Scans].[Total_Low].[All]" allUniqueName="[Scans].[Total_Low].[All]" dimensionUniqueName="[Scans]" displayFolder="" count="0" memberValueDatatype="5" unbalanced="0"/>
    <cacheHierarchy uniqueName="[Scans].[Total_Info]" caption="Total_Info" attribute="1" defaultMemberUniqueName="[Scans].[Total_Info].[All]" allUniqueName="[Scans].[Total_Info].[All]" dimensionUniqueName="[Scans]" displayFolder="" count="0" memberValueDatatype="5" unbalanced="0"/>
    <cacheHierarchy uniqueName="[Scans].[Sast_Total_Vulnerabilties]" caption="Sast_Total_Vulnerabilties" attribute="1" defaultMemberUniqueName="[Scans].[Sast_Total_Vulnerabilties].[All]" allUniqueName="[Scans].[Sast_Total_Vulnerabilties].[All]" dimensionUniqueName="[Scans]" displayFolder="" count="0" memberValueDatatype="5" unbalanced="0"/>
    <cacheHierarchy uniqueName="[Scans].[Sast_Critical]" caption="Sast_Critical" attribute="1" defaultMemberUniqueName="[Scans].[Sast_Critical].[All]" allUniqueName="[Scans].[Sast_Critical].[All]" dimensionUniqueName="[Scans]" displayFolder="" count="0" memberValueDatatype="5" unbalanced="0"/>
    <cacheHierarchy uniqueName="[Scans].[Sast_High]" caption="Sast_High" attribute="1" defaultMemberUniqueName="[Scans].[Sast_High].[All]" allUniqueName="[Scans].[Sast_High].[All]" dimensionUniqueName="[Scans]" displayFolder="" count="0" memberValueDatatype="5" unbalanced="0"/>
    <cacheHierarchy uniqueName="[Scans].[Sast_Medium]" caption="Sast_Medium" attribute="1" defaultMemberUniqueName="[Scans].[Sast_Medium].[All]" allUniqueName="[Scans].[Sast_Medium].[All]" dimensionUniqueName="[Scans]" displayFolder="" count="0" memberValueDatatype="5" unbalanced="0"/>
    <cacheHierarchy uniqueName="[Scans].[Sast_Low]" caption="Sast_Low" attribute="1" defaultMemberUniqueName="[Scans].[Sast_Low].[All]" allUniqueName="[Scans].[Sast_Low].[All]" dimensionUniqueName="[Scans]" displayFolder="" count="0" memberValueDatatype="5" unbalanced="0"/>
    <cacheHierarchy uniqueName="[Scans].[Sast_Info]" caption="Sast_Info" attribute="1" defaultMemberUniqueName="[Scans].[Sast_Info].[All]" allUniqueName="[Scans].[Sast_Info].[All]" dimensionUniqueName="[Scans]" displayFolder="" count="0" memberValueDatatype="5" unbalanced="0"/>
    <cacheHierarchy uniqueName="[Scans].[Kics_Total_Vulnerabilties]" caption="Kics_Total_Vulnerabilties" attribute="1" defaultMemberUniqueName="[Scans].[Kics_Total_Vulnerabilties].[All]" allUniqueName="[Scans].[Kics_Total_Vulnerabilties].[All]" dimensionUniqueName="[Scans]" displayFolder="" count="0" memberValueDatatype="5" unbalanced="0"/>
    <cacheHierarchy uniqueName="[Scans].[Kics_Critical]" caption="Kics_Critical" attribute="1" defaultMemberUniqueName="[Scans].[Kics_Critical].[All]" allUniqueName="[Scans].[Kics_Critical].[All]" dimensionUniqueName="[Scans]" displayFolder="" count="0" memberValueDatatype="5" unbalanced="0"/>
    <cacheHierarchy uniqueName="[Scans].[Kics_High]" caption="Kics_High" attribute="1" defaultMemberUniqueName="[Scans].[Kics_High].[All]" allUniqueName="[Scans].[Kics_High].[All]" dimensionUniqueName="[Scans]" displayFolder="" count="0" memberValueDatatype="5" unbalanced="0"/>
    <cacheHierarchy uniqueName="[Scans].[Kics_Medium]" caption="Kics_Medium" attribute="1" defaultMemberUniqueName="[Scans].[Kics_Medium].[All]" allUniqueName="[Scans].[Kics_Medium].[All]" dimensionUniqueName="[Scans]" displayFolder="" count="0" memberValueDatatype="5" unbalanced="0"/>
    <cacheHierarchy uniqueName="[Scans].[Kics_Low]" caption="Kics_Low" attribute="1" defaultMemberUniqueName="[Scans].[Kics_Low].[All]" allUniqueName="[Scans].[Kics_Low].[All]" dimensionUniqueName="[Scans]" displayFolder="" count="0" memberValueDatatype="5" unbalanced="0"/>
    <cacheHierarchy uniqueName="[Scans].[Kics_Info]" caption="Kics_Info" attribute="1" defaultMemberUniqueName="[Scans].[Kics_Info].[All]" allUniqueName="[Scans].[Kics_Info].[All]" dimensionUniqueName="[Scans]" displayFolder="" count="0" memberValueDatatype="5" unbalanced="0"/>
    <cacheHierarchy uniqueName="[Scans].[Sca_Total_Vulnerabilties]" caption="Sca_Total_Vulnerabilties" attribute="1" defaultMemberUniqueName="[Scans].[Sca_Total_Vulnerabilties].[All]" allUniqueName="[Scans].[Sca_Total_Vulnerabilties].[All]" dimensionUniqueName="[Scans]" displayFolder="" count="0" memberValueDatatype="5" unbalanced="0"/>
    <cacheHierarchy uniqueName="[Scans].[Sca_Critical]" caption="Sca_Critical" attribute="1" defaultMemberUniqueName="[Scans].[Sca_Critical].[All]" allUniqueName="[Scans].[Sca_Critical].[All]" dimensionUniqueName="[Scans]" displayFolder="" count="0" memberValueDatatype="5" unbalanced="0"/>
    <cacheHierarchy uniqueName="[Scans].[Sca_High]" caption="Sca_High" attribute="1" defaultMemberUniqueName="[Scans].[Sca_High].[All]" allUniqueName="[Scans].[Sca_High].[All]" dimensionUniqueName="[Scans]" displayFolder="" count="0" memberValueDatatype="5" unbalanced="0"/>
    <cacheHierarchy uniqueName="[Scans].[Sca_Medium]" caption="Sca_Medium" attribute="1" defaultMemberUniqueName="[Scans].[Sca_Medium].[All]" allUniqueName="[Scans].[Sca_Medium].[All]" dimensionUniqueName="[Scans]" displayFolder="" count="0" memberValueDatatype="5" unbalanced="0"/>
    <cacheHierarchy uniqueName="[Scans].[Sca_Low]" caption="Sca_Low" attribute="1" defaultMemberUniqueName="[Scans].[Sca_Low].[All]" allUniqueName="[Scans].[Sca_Low].[All]" dimensionUniqueName="[Scans]" displayFolder="" count="0" memberValueDatatype="5" unbalanced="0"/>
    <cacheHierarchy uniqueName="[Scans].[Sca_Info]" caption="Sca_Info" attribute="1" defaultMemberUniqueName="[Scans].[Sca_Info].[All]" allUniqueName="[Scans].[Sca_Info].[All]" dimensionUniqueName="[Scans]" displayFolder="" count="0" memberValueDatatype="5" unbalanced="0"/>
    <cacheHierarchy uniqueName="[Scans].[Packages_Total_Vulnerabilties]" caption="Packages_Total_Vulnerabilties" attribute="1" defaultMemberUniqueName="[Scans].[Packages_Total_Vulnerabilties].[All]" allUniqueName="[Scans].[Packages_Total_Vulnerabilties].[All]" dimensionUniqueName="[Scans]" displayFolder="" count="0" memberValueDatatype="5" unbalanced="0"/>
    <cacheHierarchy uniqueName="[Scans].[Packages_Critical]" caption="Packages_Critical" attribute="1" defaultMemberUniqueName="[Scans].[Packages_Critical].[All]" allUniqueName="[Scans].[Packages_Critical].[All]" dimensionUniqueName="[Scans]" displayFolder="" count="0" memberValueDatatype="5" unbalanced="0"/>
    <cacheHierarchy uniqueName="[Scans].[Packages_High]" caption="Packages_High" attribute="1" defaultMemberUniqueName="[Scans].[Packages_High].[All]" allUniqueName="[Scans].[Packages_High].[All]" dimensionUniqueName="[Scans]" displayFolder="" count="0" memberValueDatatype="5" unbalanced="0"/>
    <cacheHierarchy uniqueName="[Scans].[Packages_Medium]" caption="Packages_Medium" attribute="1" defaultMemberUniqueName="[Scans].[Packages_Medium].[All]" allUniqueName="[Scans].[Packages_Medium].[All]" dimensionUniqueName="[Scans]" displayFolder="" count="0" memberValueDatatype="5" unbalanced="0"/>
    <cacheHierarchy uniqueName="[Scans].[Packages_Low]" caption="Packages_Low" attribute="1" defaultMemberUniqueName="[Scans].[Packages_Low].[All]" allUniqueName="[Scans].[Packages_Low].[All]" dimensionUniqueName="[Scans]" displayFolder="" count="0" memberValueDatatype="5" unbalanced="0"/>
    <cacheHierarchy uniqueName="[Scans].[Packages_Info]" caption="Packages_Info" attribute="1" defaultMemberUniqueName="[Scans].[Packages_Info].[All]" allUniqueName="[Scans].[Packages_Info].[All]" dimensionUniqueName="[Scans]" displayFolder="" count="0" memberValueDatatype="5" unbalanced="0"/>
    <cacheHierarchy uniqueName="[Scans].[Api_Total_Vulnerabilties]" caption="Api_Total_Vulnerabilties" attribute="1" defaultMemberUniqueName="[Scans].[Api_Total_Vulnerabilties].[All]" allUniqueName="[Scans].[Api_Total_Vulnerabilties].[All]" dimensionUniqueName="[Scans]" displayFolder="" count="0" memberValueDatatype="5" unbalanced="0"/>
    <cacheHierarchy uniqueName="[Scans].[Api_Critical]" caption="Api_Critical" attribute="1" defaultMemberUniqueName="[Scans].[Api_Critical].[All]" allUniqueName="[Scans].[Api_Critical].[All]" dimensionUniqueName="[Scans]" displayFolder="" count="0" memberValueDatatype="5" unbalanced="0"/>
    <cacheHierarchy uniqueName="[Scans].[Api_High]" caption="Api_High" attribute="1" defaultMemberUniqueName="[Scans].[Api_High].[All]" allUniqueName="[Scans].[Api_High].[All]" dimensionUniqueName="[Scans]" displayFolder="" count="0" memberValueDatatype="5" unbalanced="0"/>
    <cacheHierarchy uniqueName="[Scans].[Api_Medium]" caption="Api_Medium" attribute="1" defaultMemberUniqueName="[Scans].[Api_Medium].[All]" allUniqueName="[Scans].[Api_Medium].[All]" dimensionUniqueName="[Scans]" displayFolder="" count="0" memberValueDatatype="5" unbalanced="0"/>
    <cacheHierarchy uniqueName="[Scans].[Api_Low]" caption="Api_Low" attribute="1" defaultMemberUniqueName="[Scans].[Api_Low].[All]" allUniqueName="[Scans].[Api_Low].[All]" dimensionUniqueName="[Scans]" displayFolder="" count="0" memberValueDatatype="5" unbalanced="0"/>
    <cacheHierarchy uniqueName="[Scans].[Api_Info]" caption="Api_Info" attribute="1" defaultMemberUniqueName="[Scans].[Api_Info].[All]" allUniqueName="[Scans].[Api_Info].[All]" dimensionUniqueName="[Scans]" displayFolder="" count="0" memberValueDatatype="5" unbalanced="0"/>
    <cacheHierarchy uniqueName="[Scans].[SSCS_Total_Vulnerabilties]" caption="SSCS_Total_Vulnerabilties" attribute="1" defaultMemberUniqueName="[Scans].[SSCS_Total_Vulnerabilties].[All]" allUniqueName="[Scans].[SSCS_Total_Vulnerabilties].[All]" dimensionUniqueName="[Scans]" displayFolder="" count="0" memberValueDatatype="5" unbalanced="0"/>
    <cacheHierarchy uniqueName="[Scans].[SSCS_Critical]" caption="SSCS_Critical" attribute="1" defaultMemberUniqueName="[Scans].[SSCS_Critical].[All]" allUniqueName="[Scans].[SSCS_Critical].[All]" dimensionUniqueName="[Scans]" displayFolder="" count="0" memberValueDatatype="5" unbalanced="0"/>
    <cacheHierarchy uniqueName="[Scans].[SSCS_High]" caption="SSCS_High" attribute="1" defaultMemberUniqueName="[Scans].[SSCS_High].[All]" allUniqueName="[Scans].[SSCS_High].[All]" dimensionUniqueName="[Scans]" displayFolder="" count="0" memberValueDatatype="5" unbalanced="0"/>
    <cacheHierarchy uniqueName="[Scans].[SSCS_Medium]" caption="SSCS_Medium" attribute="1" defaultMemberUniqueName="[Scans].[SSCS_Medium].[All]" allUniqueName="[Scans].[SSCS_Medium].[All]" dimensionUniqueName="[Scans]" displayFolder="" count="0" memberValueDatatype="5" unbalanced="0"/>
    <cacheHierarchy uniqueName="[Scans].[SSCS_Low]" caption="SSCS_Low" attribute="1" defaultMemberUniqueName="[Scans].[SSCS_Low].[All]" allUniqueName="[Scans].[SSCS_Low].[All]" dimensionUniqueName="[Scans]" displayFolder="" count="0" memberValueDatatype="5" unbalanced="0"/>
    <cacheHierarchy uniqueName="[Scans].[SSCS_Info]" caption="SSCS_Info" attribute="1" defaultMemberUniqueName="[Scans].[SSCS_Info].[All]" allUniqueName="[Scans].[SSCS_Info].[All]" dimensionUniqueName="[Scans]" displayFolder="" count="0" memberValueDatatype="5" unbalanced="0"/>
    <cacheHierarchy uniqueName="[Scans].[Containers_Total_Vulnerabilties]" caption="Containers_Total_Vulnerabilties" attribute="1" defaultMemberUniqueName="[Scans].[Containers_Total_Vulnerabilties].[All]" allUniqueName="[Scans].[Containers_Total_Vulnerabilties].[All]" dimensionUniqueName="[Scans]" displayFolder="" count="0" memberValueDatatype="5" unbalanced="0"/>
    <cacheHierarchy uniqueName="[Scans].[Containers_Critical]" caption="Containers_Critical" attribute="1" defaultMemberUniqueName="[Scans].[Containers_Critical].[All]" allUniqueName="[Scans].[Containers_Critical].[All]" dimensionUniqueName="[Scans]" displayFolder="" count="0" memberValueDatatype="5" unbalanced="0"/>
    <cacheHierarchy uniqueName="[Scans].[Containers_High]" caption="Containers_High" attribute="1" defaultMemberUniqueName="[Scans].[Containers_High].[All]" allUniqueName="[Scans].[Containers_High].[All]" dimensionUniqueName="[Scans]" displayFolder="" count="0" memberValueDatatype="5" unbalanced="0"/>
    <cacheHierarchy uniqueName="[Scans].[Containers_Medium]" caption="Containers_Medium" attribute="1" defaultMemberUniqueName="[Scans].[Containers_Medium].[All]" allUniqueName="[Scans].[Containers_Medium].[All]" dimensionUniqueName="[Scans]" displayFolder="" count="0" memberValueDatatype="5" unbalanced="0"/>
    <cacheHierarchy uniqueName="[Scans].[Containers_Low]" caption="Containers_Low" attribute="1" defaultMemberUniqueName="[Scans].[Containers_Low].[All]" allUniqueName="[Scans].[Containers_Low].[All]" dimensionUniqueName="[Scans]" displayFolder="" count="0" memberValueDatatype="5" unbalanced="0"/>
    <cacheHierarchy uniqueName="[Scans].[Containers_Info]" caption="Containers_Info" attribute="1" defaultMemberUniqueName="[Scans].[Containers_Info].[All]" allUniqueName="[Scans].[Containers_Info].[All]" dimensionUniqueName="[Scans]" displayFolder="" count="0" memberValueDatatype="5" unbalanced="0"/>
    <cacheHierarchy uniqueName="[StateCounts].[ScanID]" caption="ScanID" attribute="1" defaultMemberUniqueName="[StateCounts].[ScanID].[All]" allUniqueName="[StateCounts].[ScanID].[All]" dimensionUniqueName="[StateCounts]" displayFolder="" count="0" memberValueDatatype="130" unbalanced="0"/>
    <cacheHierarchy uniqueName="[StateCounts].[Total_Confirmed]" caption="Total_Confirmed" attribute="1" defaultMemberUniqueName="[StateCounts].[Total_Confirmed].[All]" allUniqueName="[StateCounts].[Total_Confirmed].[All]" dimensionUniqueName="[StateCounts]" displayFolder="" count="0" memberValueDatatype="5" unbalanced="0"/>
    <cacheHierarchy uniqueName="[StateCounts].[Total_ToVerify]" caption="Total_ToVerify" attribute="1" defaultMemberUniqueName="[StateCounts].[Total_ToVerify].[All]" allUniqueName="[StateCounts].[Total_ToVerify].[All]" dimensionUniqueName="[StateCounts]" displayFolder="" count="0" memberValueDatatype="5" unbalanced="0"/>
    <cacheHierarchy uniqueName="[StateCounts].[Total_Urgent]" caption="Total_Urgent" attribute="1" defaultMemberUniqueName="[StateCounts].[Total_Urgent].[All]" allUniqueName="[StateCounts].[Total_Urgent].[All]" dimensionUniqueName="[StateCounts]" displayFolder="" count="0" memberValueDatatype="5" unbalanced="0"/>
    <cacheHierarchy uniqueName="[StateCounts].[Total_NotExploitable]" caption="Total_NotExploitable" attribute="1" defaultMemberUniqueName="[StateCounts].[Total_NotExploitable].[All]" allUniqueName="[StateCounts].[Total_NotExploitable].[All]" dimensionUniqueName="[StateCounts]" displayFolder="" count="0" memberValueDatatype="5" unbalanced="0"/>
    <cacheHierarchy uniqueName="[StateCounts].[Total_ProposedNotExploitable]" caption="Total_ProposedNotExploitable" attribute="1" defaultMemberUniqueName="[StateCounts].[Total_ProposedNotExploitable].[All]" allUniqueName="[StateCounts].[Total_ProposedNotExploitable].[All]" dimensionUniqueName="[StateCounts]" displayFolder="" count="0" memberValueDatatype="5" unbalanced="0"/>
    <cacheHierarchy uniqueName="[StateCounts].[Sast_Confirmed]" caption="Sast_Confirmed" attribute="1" defaultMemberUniqueName="[StateCounts].[Sast_Confirmed].[All]" allUniqueName="[StateCounts].[Sast_Confirmed].[All]" dimensionUniqueName="[StateCounts]" displayFolder="" count="0" memberValueDatatype="5" unbalanced="0"/>
    <cacheHierarchy uniqueName="[StateCounts].[Sast_ToVerify]" caption="Sast_ToVerify" attribute="1" defaultMemberUniqueName="[StateCounts].[Sast_ToVerify].[All]" allUniqueName="[StateCounts].[Sast_ToVerify].[All]" dimensionUniqueName="[StateCounts]" displayFolder="" count="0" memberValueDatatype="5" unbalanced="0"/>
    <cacheHierarchy uniqueName="[StateCounts].[Sast_Medium]" caption="Sast_Medium" attribute="1" defaultMemberUniqueName="[StateCounts].[Sast_Medium].[All]" allUniqueName="[StateCounts].[Sast_Medium].[All]" dimensionUniqueName="[StateCounts]" displayFolder="" count="0" memberValueDatatype="5" unbalanced="0"/>
    <cacheHierarchy uniqueName="[StateCounts].[Sast_NotExploitable]" caption="Sast_NotExploitable" attribute="1" defaultMemberUniqueName="[StateCounts].[Sast_NotExploitable].[All]" allUniqueName="[StateCounts].[Sast_NotExploitable].[All]" dimensionUniqueName="[StateCounts]" displayFolder="" count="0" memberValueDatatype="5" unbalanced="0"/>
    <cacheHierarchy uniqueName="[StateCounts].[Sast_ProposedNotExploitable]" caption="Sast_ProposedNotExploitable" attribute="1" defaultMemberUniqueName="[StateCounts].[Sast_ProposedNotExploitable].[All]" allUniqueName="[StateCounts].[Sast_ProposedNotExploitable].[All]" dimensionUniqueName="[StateCounts]" displayFolder="" count="0" memberValueDatatype="5" unbalanced="0"/>
    <cacheHierarchy uniqueName="[StateCounts].[Kics_Confirmed]" caption="Kics_Confirmed" attribute="1" defaultMemberUniqueName="[StateCounts].[Kics_Confirmed].[All]" allUniqueName="[StateCounts].[Kics_Confirmed].[All]" dimensionUniqueName="[StateCounts]" displayFolder="" count="0" memberValueDatatype="5" unbalanced="0"/>
    <cacheHierarchy uniqueName="[StateCounts].[Kics_ToVerify]" caption="Kics_ToVerify" attribute="1" defaultMemberUniqueName="[StateCounts].[Kics_ToVerify].[All]" allUniqueName="[StateCounts].[Kics_ToVerify].[All]" dimensionUniqueName="[StateCounts]" displayFolder="" count="0" memberValueDatatype="5" unbalanced="0"/>
    <cacheHierarchy uniqueName="[StateCounts].[Kics_Urgent]" caption="Kics_Urgent" attribute="1" defaultMemberUniqueName="[StateCounts].[Kics_Urgent].[All]" allUniqueName="[StateCounts].[Kics_Urgent].[All]" dimensionUniqueName="[StateCounts]" displayFolder="" count="0" memberValueDatatype="5" unbalanced="0"/>
    <cacheHierarchy uniqueName="[StateCounts].[Kics_NotExploitable]" caption="Kics_NotExploitable" attribute="1" defaultMemberUniqueName="[StateCounts].[Kics_NotExploitable].[All]" allUniqueName="[StateCounts].[Kics_NotExploitable].[All]" dimensionUniqueName="[StateCounts]" displayFolder="" count="0" memberValueDatatype="5" unbalanced="0"/>
    <cacheHierarchy uniqueName="[StateCounts].[Kics_ProposedNotExploitable]" caption="Kics_ProposedNotExploitable" attribute="1" defaultMemberUniqueName="[StateCounts].[Kics_ProposedNotExploitable].[All]" allUniqueName="[StateCounts].[Kics_ProposedNotExploitable].[All]" dimensionUniqueName="[StateCounts]" displayFolder="" count="0" memberValueDatatype="5" unbalanced="0"/>
    <cacheHierarchy uniqueName="[StateCounts].[Sca_Confirmed]" caption="Sca_Confirmed" attribute="1" defaultMemberUniqueName="[StateCounts].[Sca_Confirmed].[All]" allUniqueName="[StateCounts].[Sca_Confirmed].[All]" dimensionUniqueName="[StateCounts]" displayFolder="" count="0" memberValueDatatype="5" unbalanced="0"/>
    <cacheHierarchy uniqueName="[StateCounts].[Sca_ToVerify]" caption="Sca_ToVerify" attribute="1" defaultMemberUniqueName="[StateCounts].[Sca_ToVerify].[All]" allUniqueName="[StateCounts].[Sca_ToVerify].[All]" dimensionUniqueName="[StateCounts]" displayFolder="" count="0" memberValueDatatype="5" unbalanced="0"/>
    <cacheHierarchy uniqueName="[StateCounts].[Sca_Urgent]" caption="Sca_Urgent" attribute="1" defaultMemberUniqueName="[StateCounts].[Sca_Urgent].[All]" allUniqueName="[StateCounts].[Sca_Urgent].[All]" dimensionUniqueName="[StateCounts]" displayFolder="" count="0" memberValueDatatype="5" unbalanced="0"/>
    <cacheHierarchy uniqueName="[StateCounts].[Sca_NotExploitable]" caption="Sca_NotExploitable" attribute="1" defaultMemberUniqueName="[StateCounts].[Sca_NotExploitable].[All]" allUniqueName="[StateCounts].[Sca_NotExploitable].[All]" dimensionUniqueName="[StateCounts]" displayFolder="" count="0" memberValueDatatype="5" unbalanced="0"/>
    <cacheHierarchy uniqueName="[StateCounts].[Sca_ProposedNotExploitable]" caption="Sca_ProposedNotExploitable" attribute="1" defaultMemberUniqueName="[StateCounts].[Sca_ProposedNotExploitable].[All]" allUniqueName="[StateCounts].[Sca_ProposedNotExploitable].[All]" dimensionUniqueName="[StateCounts]" displayFolder="" count="0" memberValueDatatype="5" unbalanced="0"/>
    <cacheHierarchy uniqueName="[StateCounts].[Packages_Confirmed]" caption="Packages_Confirmed" attribute="1" defaultMemberUniqueName="[StateCounts].[Packages_Confirmed].[All]" allUniqueName="[StateCounts].[Packages_Confirmed].[All]" dimensionUniqueName="[StateCounts]" displayFolder="" count="0" memberValueDatatype="5" unbalanced="0"/>
    <cacheHierarchy uniqueName="[StateCounts].[Packages_ToVerify]" caption="Packages_ToVerify" attribute="1" defaultMemberUniqueName="[StateCounts].[Packages_ToVerify].[All]" allUniqueName="[StateCounts].[Packages_ToVerify].[All]" dimensionUniqueName="[StateCounts]" displayFolder="" count="0" memberValueDatatype="5" unbalanced="0"/>
    <cacheHierarchy uniqueName="[StateCounts].[Packages_Urgent]" caption="Packages_Urgent" attribute="1" defaultMemberUniqueName="[StateCounts].[Packages_Urgent].[All]" allUniqueName="[StateCounts].[Packages_Urgent].[All]" dimensionUniqueName="[StateCounts]" displayFolder="" count="0" memberValueDatatype="5" unbalanced="0"/>
    <cacheHierarchy uniqueName="[StateCounts].[Packages_NotExploitable]" caption="Packages_NotExploitable" attribute="1" defaultMemberUniqueName="[StateCounts].[Packages_NotExploitable].[All]" allUniqueName="[StateCounts].[Packages_NotExploitable].[All]" dimensionUniqueName="[StateCounts]" displayFolder="" count="0" memberValueDatatype="5" unbalanced="0"/>
    <cacheHierarchy uniqueName="[StateCounts].[Packages_ProposedNotExploitable]" caption="Packages_ProposedNotExploitable" attribute="1" defaultMemberUniqueName="[StateCounts].[Packages_ProposedNotExploitable].[All]" allUniqueName="[StateCounts].[Packages_ProposedNotExploitable].[All]" dimensionUniqueName="[StateCounts]" displayFolder="" count="0" memberValueDatatype="5" unbalanced="0"/>
    <cacheHierarchy uniqueName="[StateCounts].[Api_Confirmed]" caption="Api_Confirmed" attribute="1" defaultMemberUniqueName="[StateCounts].[Api_Confirmed].[All]" allUniqueName="[StateCounts].[Api_Confirmed].[All]" dimensionUniqueName="[StateCounts]" displayFolder="" count="0" memberValueDatatype="5" unbalanced="0"/>
    <cacheHierarchy uniqueName="[StateCounts].[Api_ToVerify]" caption="Api_ToVerify" attribute="1" defaultMemberUniqueName="[StateCounts].[Api_ToVerify].[All]" allUniqueName="[StateCounts].[Api_ToVerify].[All]" dimensionUniqueName="[StateCounts]" displayFolder="" count="0" memberValueDatatype="5" unbalanced="0"/>
    <cacheHierarchy uniqueName="[StateCounts].[Api_Urgent]" caption="Api_Urgent" attribute="1" defaultMemberUniqueName="[StateCounts].[Api_Urgent].[All]" allUniqueName="[StateCounts].[Api_Urgent].[All]" dimensionUniqueName="[StateCounts]" displayFolder="" count="0" memberValueDatatype="5" unbalanced="0"/>
    <cacheHierarchy uniqueName="[StateCounts].[Api_NotExploitable]" caption="Api_NotExploitable" attribute="1" defaultMemberUniqueName="[StateCounts].[Api_NotExploitable].[All]" allUniqueName="[StateCounts].[Api_NotExploitable].[All]" dimensionUniqueName="[StateCounts]" displayFolder="" count="0" memberValueDatatype="5" unbalanced="0"/>
    <cacheHierarchy uniqueName="[StateCounts].[Api_ProposedNotExploitable]" caption="Api_ProposedNotExploitable" attribute="1" defaultMemberUniqueName="[StateCounts].[Api_ProposedNotExploitable].[All]" allUniqueName="[StateCounts].[Api_ProposedNotExploitable].[All]" dimensionUniqueName="[StateCounts]" displayFolder="" count="0" memberValueDatatype="5" unbalanced="0"/>
    <cacheHierarchy uniqueName="[StateCounts].[SSCS_Confirmed]" caption="SSCS_Confirmed" attribute="1" defaultMemberUniqueName="[StateCounts].[SSCS_Confirmed].[All]" allUniqueName="[StateCounts].[SSCS_Confirmed].[All]" dimensionUniqueName="[StateCounts]" displayFolder="" count="0" memberValueDatatype="5" unbalanced="0"/>
    <cacheHierarchy uniqueName="[StateCounts].[SSCS_ToVerify]" caption="SSCS_ToVerify" attribute="1" defaultMemberUniqueName="[StateCounts].[SSCS_ToVerify].[All]" allUniqueName="[StateCounts].[SSCS_ToVerify].[All]" dimensionUniqueName="[StateCounts]" displayFolder="" count="0" memberValueDatatype="5" unbalanced="0"/>
    <cacheHierarchy uniqueName="[StateCounts].[SSCS_Urgent]" caption="SSCS_Urgent" attribute="1" defaultMemberUniqueName="[StateCounts].[SSCS_Urgent].[All]" allUniqueName="[StateCounts].[SSCS_Urgent].[All]" dimensionUniqueName="[StateCounts]" displayFolder="" count="0" memberValueDatatype="5" unbalanced="0"/>
    <cacheHierarchy uniqueName="[StateCounts].[SSCS_NotExploitable]" caption="SSCS_NotExploitable" attribute="1" defaultMemberUniqueName="[StateCounts].[SSCS_NotExploitable].[All]" allUniqueName="[StateCounts].[SSCS_NotExploitable].[All]" dimensionUniqueName="[StateCounts]" displayFolder="" count="0" memberValueDatatype="5" unbalanced="0"/>
    <cacheHierarchy uniqueName="[StateCounts].[SSCS_ProposedNotExploitable]" caption="SSCS_ProposedNotExploitable" attribute="1" defaultMemberUniqueName="[StateCounts].[SSCS_ProposedNotExploitable].[All]" allUniqueName="[StateCounts].[SSCS_ProposedNotExploitable].[All]" dimensionUniqueName="[StateCounts]" displayFolder="" count="0" memberValueDatatype="5" unbalanced="0"/>
    <cacheHierarchy uniqueName="[StateCounts].[Containers_Confirmed]" caption="Containers_Confirmed" attribute="1" defaultMemberUniqueName="[StateCounts].[Containers_Confirmed].[All]" allUniqueName="[StateCounts].[Containers_Confirmed].[All]" dimensionUniqueName="[StateCounts]" displayFolder="" count="0" memberValueDatatype="5" unbalanced="0"/>
    <cacheHierarchy uniqueName="[StateCounts].[Containers_ToVerify]" caption="Containers_ToVerify" attribute="1" defaultMemberUniqueName="[StateCounts].[Containers_ToVerify].[All]" allUniqueName="[StateCounts].[Containers_ToVerify].[All]" dimensionUniqueName="[StateCounts]" displayFolder="" count="0" memberValueDatatype="5" unbalanced="0"/>
    <cacheHierarchy uniqueName="[StateCounts].[Containers_Urgent]" caption="Containers_Urgent" attribute="1" defaultMemberUniqueName="[StateCounts].[Containers_Urgent].[All]" allUniqueName="[StateCounts].[Containers_Urgent].[All]" dimensionUniqueName="[StateCounts]" displayFolder="" count="0" memberValueDatatype="5" unbalanced="0"/>
    <cacheHierarchy uniqueName="[StateCounts].[Containers_NotExploitable]" caption="Containers_NotExploitable" attribute="1" defaultMemberUniqueName="[StateCounts].[Containers_NotExploitable].[All]" allUniqueName="[StateCounts].[Containers_NotExploitable].[All]" dimensionUniqueName="[StateCounts]" displayFolder="" count="0" memberValueDatatype="5" unbalanced="0"/>
    <cacheHierarchy uniqueName="[StateCounts].[Containers_ProposedNotExploitable]" caption="Containers_ProposedNotExploitable" attribute="1" defaultMemberUniqueName="[StateCounts].[Containers_ProposedNotExploitable].[All]" allUniqueName="[StateCounts].[Containers_ProposedNotExploitable].[All]" dimensionUniqueName="[StateCounts]" displayFolder="" count="0" memberValueDatatype="5" unbalanced="0"/>
    <cacheHierarchy uniqueName="[Statuses].[ScanID]" caption="ScanID" attribute="1" defaultMemberUniqueName="[Statuses].[ScanID].[All]" allUniqueName="[Statuses].[ScanID].[All]" dimensionUniqueName="[Statuses]" displayFolder="" count="0" memberValueDatatype="130" unbalanced="0"/>
    <cacheHierarchy uniqueName="[Statuses].[EngineName]" caption="EngineName" attribute="1" defaultMemberUniqueName="[Statuses].[EngineName].[All]" allUniqueName="[Statuses].[EngineName].[All]" dimensionUniqueName="[Statuses]" displayFolder="" count="0" memberValueDatatype="130" unbalanced="0"/>
    <cacheHierarchy uniqueName="[Statuses].[Status]" caption="Status" attribute="1" defaultMemberUniqueName="[Statuses].[Status].[All]" allUniqueName="[Statuses].[Status].[All]" dimensionUniqueName="[Statuses]" displayFolder="" count="0" memberValueDatatype="130" unbalanced="0"/>
    <cacheHierarchy uniqueName="[Statuses].[Details]" caption="Details" attribute="1" defaultMemberUniqueName="[Statuses].[Details].[All]" allUniqueName="[Statuses].[Details].[All]" dimensionUniqueName="[Statuses]" displayFolder="" count="0" memberValueDatatype="130" unbalanced="0"/>
    <cacheHierarchy uniqueName="[Statuses].[StartDate]" caption="StartDate" attribute="1" time="1" defaultMemberUniqueName="[Statuses].[StartDate].[All]" allUniqueName="[Statuses].[StartDate].[All]" dimensionUniqueName="[Statuses]" displayFolder="" count="0" memberValueDatatype="7" unbalanced="0"/>
    <cacheHierarchy uniqueName="[Statuses].[EndDate]" caption="EndDate" attribute="1" time="1" defaultMemberUniqueName="[Statuses].[EndDate].[All]" allUniqueName="[Statuses].[EndDate].[All]" dimensionUniqueName="[Statuses]" displayFolder="" count="0" memberValueDatatype="7" unbalanced="0"/>
    <cacheHierarchy uniqueName="[Statuses].[Runtime]" caption="Runtime" attribute="1" defaultMemberUniqueName="[Statuses].[Runtime].[All]" allUniqueName="[Statuses].[Runtime].[All]" dimensionUniqueName="[Statuses]" displayFolder="" count="0" memberValueDatatype="5" unbalanced="0"/>
    <cacheHierarchy uniqueName="[Statuses].[Runtime (Hour)]" caption="Runtime (Hour)" attribute="1" defaultMemberUniqueName="[Statuses].[Runtime (Hour)].[All]" allUniqueName="[Statuses].[Runtime (Hour)].[All]" dimensionUniqueName="[Statuses]" displayFolder="" count="0" memberValueDatatype="130" unbalanced="0"/>
    <cacheHierarchy uniqueName="[Statuses].[Runtime (Minute)]" caption="Runtime (Minute)" attribute="1" defaultMemberUniqueName="[Statuses].[Runtime (Minute)].[All]" allUniqueName="[Statuses].[Runtime (Minute)].[All]" dimensionUniqueName="[Statuses]" displayFolder="" count="0" memberValueDatatype="130" unbalanced="0"/>
    <cacheHierarchy uniqueName="[Statuses].[Runtime (Second)]" caption="Runtime (Second)" attribute="1" defaultMemberUniqueName="[Statuses].[Runtime (Second)].[All]" allUniqueName="[Statuses].[Runtime (Second)].[All]" dimensionUniqueName="[Statuses]" displayFolder="" count="0" memberValueDatatype="130" unbalanced="0"/>
    <cacheHierarchy uniqueName="[Statuses].[StartDate (Year)]" caption="StartDate (Year)" attribute="1" defaultMemberUniqueName="[Statuses].[StartDate (Year)].[All]" allUniqueName="[Statuses].[StartDate (Year)].[All]" dimensionUniqueName="[Statuses]" displayFolder="" count="0" memberValueDatatype="130" unbalanced="0"/>
    <cacheHierarchy uniqueName="[Statuses].[StartDate (Quarter)]" caption="StartDate (Quarter)" attribute="1" defaultMemberUniqueName="[Statuses].[StartDate (Quarter)].[All]" allUniqueName="[Statuses].[StartDate (Quarter)].[All]" dimensionUniqueName="[Statuses]" displayFolder="" count="0" memberValueDatatype="130" unbalanced="0"/>
    <cacheHierarchy uniqueName="[Statuses].[StartDate (Month)]" caption="StartDate (Month)" attribute="1" defaultMemberUniqueName="[Statuses].[StartDate (Month)].[All]" allUniqueName="[Statuses].[StartDate (Month)].[All]" dimensionUniqueName="[Statuses]" displayFolder="" count="0" memberValueDatatype="130" unbalanced="0"/>
    <cacheHierarchy uniqueName="[Statuses].[StartDate (Month Index)]" caption="StartDate (Month Index)" attribute="1" defaultMemberUniqueName="[Statuses].[StartDate (Month Index)].[All]" allUniqueName="[Statuses].[StartDate (Month Index)].[All]" dimensionUniqueName="[Statuses]" displayFolder="" count="0" memberValueDatatype="20" unbalanced="0" hidden="1"/>
    <cacheHierarchy uniqueName="[Measures].[__XL_Count Applications]" caption="__XL_Count Applications" measure="1" displayFolder="" measureGroup="Applications" count="0" hidden="1"/>
    <cacheHierarchy uniqueName="[Measures].[__XL_Count Applications-Projects]" caption="__XL_Count Applications-Projects" measure="1" displayFolder="" measureGroup="Applications-Projects" count="0" hidden="1"/>
    <cacheHierarchy uniqueName="[Measures].[__XL_Count Projects]" caption="__XL_Count Projects" measure="1" displayFolder="" measureGroup="Projects" count="0" hidden="1"/>
    <cacheHierarchy uniqueName="[Measures].[__XL_Count Projects-Branches]" caption="__XL_Count Projects-Branches" measure="1" displayFolder="" measureGroup="Projects-Branches" count="0" hidden="1"/>
    <cacheHierarchy uniqueName="[Measures].[__XL_Count Scans]" caption="__XL_Count Scans" measure="1" displayFolder="" measureGroup="Scans" count="0" hidden="1"/>
    <cacheHierarchy uniqueName="[Measures].[__XL_Count Statuses]" caption="__XL_Count Statuses" measure="1" displayFolder="" measureGroup="Statuses" count="0" hidden="1"/>
    <cacheHierarchy uniqueName="[Measures].[__XL_Count DateTable]" caption="__XL_Count DateTable" measure="1" displayFolder="" measureGroup="DateTable" count="0" hidden="1"/>
    <cacheHierarchy uniqueName="[Measures].[__XL_Count ApplicationsTable]" caption="__XL_Count ApplicationsTable" measure="1" displayFolder="" measureGroup="ApplicationsTable" count="0" hidden="1"/>
    <cacheHierarchy uniqueName="[Measures].[__XL_Count StateCounts]" caption="__XL_Count StateCounts" measure="1" displayFolder="" measureGroup="StateCounts" count="0" hidden="1"/>
    <cacheHierarchy uniqueName="[Measures].[__No measures defined]" caption="__No measures defined" measure="1" displayFolder="" count="0" hidden="1"/>
    <cacheHierarchy uniqueName="[Measures].[Count of Branch]" caption="Count of Branch" measure="1" displayFolder="" measureGroup="Projects-Branche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ApplicationID]" caption="Count of Application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pplicationName]" caption="Count of ApplicationName" measure="1" displayFolder="" measureGroup="Application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pplicationID 2]" caption="Count of ApplicationID 2" measure="1" displayFolder="" measureGroup="Application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jectID]" caption="Count of ProjectID" measure="1" displayFolder="" measureGroup="Applications-Project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tartDate]" caption="Count of StartDate" measure="1" displayFolder="" measureGroup="Scans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ScanID]" caption="Count of ScanID" measure="1" displayFolder="" measureGroup="Sca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untime]" caption="Sum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Average of Runtime]" caption="Average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Runtime (Minute)]" caption="Count of Runtime (Minute)" measure="1" displayFolder="" measureGroup="Statuses" count="0" hidden="1">
      <extLst>
        <ext xmlns:x15="http://schemas.microsoft.com/office/spreadsheetml/2010/11/main" uri="{B97F6D7D-B522-45F9-BDA1-12C45D357490}">
          <x15:cacheHierarchy aggregatedColumn="183"/>
        </ext>
      </extLst>
    </cacheHierarchy>
    <cacheHierarchy uniqueName="[Measures].[Count of Status]" caption="Count of Status" measure="1" displayFolder="" measureGroup="Statuses" count="0" hidden="1">
      <extLst>
        <ext xmlns:x15="http://schemas.microsoft.com/office/spreadsheetml/2010/11/main" uri="{B97F6D7D-B522-45F9-BDA1-12C45D357490}">
          <x15:cacheHierarchy aggregatedColumn="177"/>
        </ext>
      </extLst>
    </cacheHierarchy>
    <cacheHierarchy uniqueName="[Measures].[Max of Runtime]" caption="Max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Min of Runtime]" caption="Min of Runtime" measure="1" displayFolder="" measureGroup="Statuses" count="0" hidden="1">
      <extLst>
        <ext xmlns:x15="http://schemas.microsoft.com/office/spreadsheetml/2010/11/main" uri="{B97F6D7D-B522-45F9-BDA1-12C45D357490}">
          <x15:cacheHierarchy aggregatedColumn="181"/>
        </ext>
      </extLst>
    </cacheHierarchy>
    <cacheHierarchy uniqueName="[Measures].[Count of EngineName]" caption="Count of EngineName" measure="1" displayFolder="" measureGroup="Statuses" count="0" hidden="1">
      <extLst>
        <ext xmlns:x15="http://schemas.microsoft.com/office/spreadsheetml/2010/11/main" uri="{B97F6D7D-B522-45F9-BDA1-12C45D357490}">
          <x15:cacheHierarchy aggregatedColumn="176"/>
        </ext>
      </extLst>
    </cacheHierarchy>
    <cacheHierarchy uniqueName="[Measures].[Sum of Containers_Info]" caption="Sum of Containers_Info" measure="1" displayFolder="" measureGroup="Scans" count="0" hidden="1">
      <extLst>
        <ext xmlns:x15="http://schemas.microsoft.com/office/spreadsheetml/2010/11/main" uri="{B97F6D7D-B522-45F9-BDA1-12C45D357490}">
          <x15:cacheHierarchy aggregatedColumn="133"/>
        </ext>
      </extLst>
    </cacheHierarchy>
    <cacheHierarchy uniqueName="[Measures].[Sum of Sast_Total_Vulnerabilties]" caption="Sum of Sast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um of Sast_Critical]" caption="Sum of Sast_Critical" measure="1" displayFolder="" measureGroup="Scan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Sast_High]" caption="Sum of Sast_High" measure="1" displayFolder="" measureGroup="Scans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Sum of Sast_Medium]" caption="Sum of Sast_Medium" measure="1" displayFolder="" measureGroup="Scans" count="0" hidden="1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um of Sast_Low]" caption="Sum of Sast_Low" measure="1" displayFolder="" measureGroup="Scans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  <cacheHierarchy uniqueName="[Measures].[Sum of Sast_Info]" caption="Sum of Sast_Info" measure="1" displayFolder="" measureGroup="Scans" count="0" hidden="1">
      <extLst>
        <ext xmlns:x15="http://schemas.microsoft.com/office/spreadsheetml/2010/11/main" uri="{B97F6D7D-B522-45F9-BDA1-12C45D357490}">
          <x15:cacheHierarchy aggregatedColumn="97"/>
        </ext>
      </extLst>
    </cacheHierarchy>
    <cacheHierarchy uniqueName="[Measures].[Sum of Kics_Total_Vulnerabilties]" caption="Sum of Kics_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98"/>
        </ext>
      </extLst>
    </cacheHierarchy>
    <cacheHierarchy uniqueName="[Measures].[Sum of RiskScore]" caption="Sum of RiskScore" measure="1" displayFolder="" measureGroup="Applica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RiskSeverity]" caption="Count of RiskSeverity" measure="1" displayFolder="" measureGroup="Applica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Loc]" caption="Sum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Sast]" caption="Count of Sast" measure="1" displayFolder="" measureGroup="Scan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Sca]" caption="Count of Sca" measure="1" displayFolder="" measureGroup="Scans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Count of Kics]" caption="Count of Kics" measure="1" displayFolder="" measureGroup="Scan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ontainers]" caption="Count of Containers" measure="1" displayFolder="" measureGroup="Scans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Count of Api]" caption="Count of Api" measure="1" displayFolder="" measureGroup="Scans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Total_Vulnerabilties]" caption="Sum of Total_Vulnerabilties" measure="1" displayFolder="" measureGroup="Scans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Max of Loc]" caption="Max of Loc" measure="1" displayFolder="" measureGroup="Scan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Total_Confirmed]" caption="Count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Average of Total_Confirmed]" caption="Average of Total_Confirmed" measure="1" displayFolder="" measureGroup="StateCounts" count="0" hidden="1">
      <extLst>
        <ext xmlns:x15="http://schemas.microsoft.com/office/spreadsheetml/2010/11/main" uri="{B97F6D7D-B522-45F9-BDA1-12C45D357490}">
          <x15:cacheHierarchy aggregatedColumn="135"/>
        </ext>
      </extLst>
    </cacheHierarchy>
    <cacheHierarchy uniqueName="[Measures].[Sum of Total_ToVerify]" caption="Sum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Average of Total_ToVerify]" caption="Average of Total_ToVerify" measure="1" displayFolder="" measureGroup="StateCounts" count="0" hidden="1">
      <extLst>
        <ext xmlns:x15="http://schemas.microsoft.com/office/spreadsheetml/2010/11/main" uri="{B97F6D7D-B522-45F9-BDA1-12C45D357490}">
          <x15:cacheHierarchy aggregatedColumn="136"/>
        </ext>
      </extLst>
    </cacheHierarchy>
    <cacheHierarchy uniqueName="[Measures].[Count of ScanID 2]" caption="Count of ScanID 2" measure="1" displayFolder="" measureGroup="StateCounts" count="0" hidden="1">
      <extLst>
        <ext xmlns:x15="http://schemas.microsoft.com/office/spreadsheetml/2010/11/main" uri="{B97F6D7D-B522-45F9-BDA1-12C45D357490}">
          <x15:cacheHierarchy aggregatedColumn="134"/>
        </ext>
      </extLst>
    </cacheHierarchy>
    <cacheHierarchy uniqueName="[Measures].[Sum of Total_Urgent]" caption="Sum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Sum of Total_NotExploitable]" caption="Sum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Sum of Total_ProposedNotExploitable]" caption="Sum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  <cacheHierarchy uniqueName="[Measures].[Average of Total_Urgent]" caption="Average of Total_Urgent" measure="1" displayFolder="" measureGroup="StateCounts" count="0" hidden="1">
      <extLst>
        <ext xmlns:x15="http://schemas.microsoft.com/office/spreadsheetml/2010/11/main" uri="{B97F6D7D-B522-45F9-BDA1-12C45D357490}">
          <x15:cacheHierarchy aggregatedColumn="137"/>
        </ext>
      </extLst>
    </cacheHierarchy>
    <cacheHierarchy uniqueName="[Measures].[Average of Total_NotExploitable]" caption="Average of Total_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8"/>
        </ext>
      </extLst>
    </cacheHierarchy>
    <cacheHierarchy uniqueName="[Measures].[Average of Total_ProposedNotExploitable]" caption="Average of Total_ProposedNotExploitable" measure="1" displayFolder="" measureGroup="StateCounts" count="0" hidden="1">
      <extLst>
        <ext xmlns:x15="http://schemas.microsoft.com/office/spreadsheetml/2010/11/main" uri="{B97F6D7D-B522-45F9-BDA1-12C45D357490}">
          <x15:cacheHierarchy aggregatedColumn="139"/>
        </ext>
      </extLst>
    </cacheHierarchy>
  </cacheHierarchies>
  <kpis count="0"/>
  <dimensions count="10">
    <dimension name="Applications" uniqueName="[Applications]" caption="Applications"/>
    <dimension name="Applications-Projects" uniqueName="[Applications-Projects]" caption="Applications-Projects"/>
    <dimension name="ApplicationsTable" uniqueName="[ApplicationsTable]" caption="ApplicationsTable"/>
    <dimension name="DateTable" uniqueName="[DateTable]" caption="DateTable"/>
    <dimension measure="1" name="Measures" uniqueName="[Measures]" caption="Measures"/>
    <dimension name="Projects" uniqueName="[Projects]" caption="Projects"/>
    <dimension name="Projects-Branches" uniqueName="[Projects-Branches]" caption="Projects-Branches"/>
    <dimension name="Scans" uniqueName="[Scans]" caption="Scans"/>
    <dimension name="StateCounts" uniqueName="[StateCounts]" caption="StateCounts"/>
    <dimension name="Statuses" uniqueName="[Statuses]" caption="Statuses"/>
  </dimensions>
  <measureGroups count="9">
    <measureGroup name="Applications" caption="Applications"/>
    <measureGroup name="Applications-Projects" caption="Applications-Projects"/>
    <measureGroup name="ApplicationsTable" caption="ApplicationsTable"/>
    <measureGroup name="DateTable" caption="DateTable"/>
    <measureGroup name="Projects" caption="Projects"/>
    <measureGroup name="Projects-Branches" caption="Projects-Branches"/>
    <measureGroup name="Scans" caption="Scans"/>
    <measureGroup name="StateCounts" caption="StateCounts"/>
    <measureGroup name="Statuses" caption="Statuses"/>
  </measureGroups>
  <maps count="20">
    <map measureGroup="0" dimension="0"/>
    <map measureGroup="1" dimension="0"/>
    <map measureGroup="1" dimension="1"/>
    <map measureGroup="1" dimension="5"/>
    <map measureGroup="2" dimension="2"/>
    <map measureGroup="3" dimension="3"/>
    <map measureGroup="4" dimension="5"/>
    <map measureGroup="5" dimension="5"/>
    <map measureGroup="5" dimension="6"/>
    <map measureGroup="6" dimension="3"/>
    <map measureGroup="6" dimension="5"/>
    <map measureGroup="6" dimension="7"/>
    <map measureGroup="7" dimension="3"/>
    <map measureGroup="7" dimension="5"/>
    <map measureGroup="7" dimension="7"/>
    <map measureGroup="7" dimension="8"/>
    <map measureGroup="8" dimension="3"/>
    <map measureGroup="8" dimension="5"/>
    <map measureGroup="8" dimension="7"/>
    <map measureGroup="8" dimension="9"/>
  </maps>
  <extLst>
    <ext xmlns:x14="http://schemas.microsoft.com/office/spreadsheetml/2009/9/main" uri="{725AE2AE-9491-48be-B2B4-4EB974FC3084}">
      <x14:pivotCacheDefinition pivotCacheId="179276522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x v="0"/>
    <m/>
    <m/>
    <m/>
    <m/>
    <m/>
    <m/>
    <m/>
    <m/>
    <m/>
    <m/>
    <m/>
    <m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A0F94-55BA-49EB-B6BE-C723473508AC}" name="PivotChartTable4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1:B2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colFields count="1">
    <field x="0"/>
  </colFields>
  <dataFields count="1">
    <dataField name="Status Count" fld="2" subtotal="count" baseField="1" baseItem="0"/>
  </dataFields>
  <chartFormats count="4">
    <chartFormat chart="0" format="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atus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76"/>
  </rowHierarchiesUsage>
  <colHierarchiesUsage count="1">
    <colHierarchyUsage hierarchyUsage="17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057-26C7-42BC-8E13-A8560EA59184}" name="PivotChartTable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1:B2" firstHeaderRow="1" firstDataRow="2" firstDataCol="1"/>
  <pivotFields count="5">
    <pivotField allDrilled="1" subtotalTop="0" showAll="0" sortType="descending" defaultSubtotal="0" defaultAttributeDrillState="1">
      <items count="136"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4"/>
    <field x="3"/>
  </rowFields>
  <colFields count="1">
    <field x="1"/>
  </colFields>
  <dataFields count="1">
    <dataField name="Count of EngineName" fld="2" subtotal="count" baseField="0" baseItem="0"/>
  </dataFields>
  <chartFormats count="9">
    <chartFormat chart="0" format="29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3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85"/>
    <rowHierarchyUsage hierarchyUsage="187"/>
  </rowHierarchiesUsage>
  <colHierarchiesUsage count="1">
    <colHierarchyUsage hierarchyUsage="17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cans]"/>
        <x15:activeTabTopLevelEntity name="[Stat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C587A-C583-47E4-97FA-276665BC2F35}" name="PivotChartTable2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1:C1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colFields count="1">
    <field x="-2"/>
  </colFields>
  <colItems count="2">
    <i>
      <x/>
    </i>
    <i i="1">
      <x v="1"/>
    </i>
  </colItems>
  <dataFields count="2">
    <dataField name="Average of Runtime" fld="1" subtotal="average" baseField="0" baseItem="0" numFmtId="165"/>
    <dataField name="Max Runtime" fld="2" subtotal="max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untime"/>
    <pivotHierarchy dragToData="1"/>
    <pivotHierarchy dragToData="1"/>
    <pivotHierarchy dragToData="1" caption="Max Runtime"/>
    <pivotHierarchy dragToData="1" caption="Min Run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7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AEB11-3BB4-4071-A127-E163F8406CB4}" name="PivotChar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2"/>
  </rowFields>
  <colFields count="1">
    <field x="-2"/>
  </colFields>
  <colItems count="2">
    <i>
      <x/>
    </i>
    <i i="1">
      <x v="1"/>
    </i>
  </colItems>
  <dataFields count="2">
    <dataField name="Count of ScanID" fld="0" subtotal="count" baseField="0" baseItem="0"/>
    <dataField name="Sum of Loc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cans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AEB11-3BB4-4071-A127-E163F8406CB4}" name="PivotChartTable6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showEmptyRow="1" outline="1" outlineData="1" multipleFieldFilters="0" chartFormat="13">
  <location ref="A3:C5" firstHeaderRow="0" firstDataRow="1" firstDataCol="1" rowPageCount="1" colPageCount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40" name="[Scans].[Loc].[All]" cap="All"/>
  </pageFields>
  <dataFields count="2">
    <dataField name="Count of ScanID" fld="0" subtotal="count" baseField="0" baseItem="0"/>
    <dataField name="Sum of Loc" fld="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Scans].[Status].&amp;[Partial]"/>
        <member name="[Scans].[Status].&amp;[Complet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cans].[Sast].&amp;[Tru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" columnCount="2" cacheId="1899628693">
        <x15:pivotRow count="2">
          <x15:c t="e">
            <x15:v/>
          </x15:c>
          <x15:c t="e">
            <x15:v/>
          </x15:c>
        </x15:pivotRow>
        <x15:pivotRow count="2">
          <x15:c t="e">
            <x15:v/>
          </x15:c>
          <x15:c t="e">
            <x15:v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cans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AEB11-3BB4-4071-A127-E163F8406CB4}" name="PivotChar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1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7">
        <item x="1"/>
        <item x="5"/>
        <item x="6"/>
        <item x="4"/>
        <item x="0"/>
        <item x="2"/>
        <item x="3"/>
      </items>
    </pivotField>
  </pivotFields>
  <rowFields count="1">
    <field x="1"/>
  </rowFields>
  <dataFields count="1">
    <dataField name="Count of Scan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cans]"/>
        <x15:activeTabTopLevelEntity name="[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1C7C3-53F6-482C-B87C-6E7605DA0356}" name="PivotTable3" cacheId="6" applyNumberFormats="0" applyBorderFormats="0" applyFontFormats="0" applyPatternFormats="0" applyAlignmentFormats="0" applyWidthHeightFormats="1" dataCaption="Values" missingCaption="(Blank)" updatedVersion="8" minRefreshableVersion="3" rowGrandTotals="0" colGrandTotals="0" itemPrintTitles="1" createdVersion="8" indent="0" outline="1" outlineData="1" multipleFieldFilters="0" rowHeaderCaption="Source Type/Origin">
  <location ref="U19:W21" firstHeaderRow="0" firstDataRow="1" firstDataCol="1"/>
  <pivotFields count="102"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11">
        <item m="1" x="8"/>
        <item m="1" x="1"/>
        <item m="1" x="9"/>
        <item m="1" x="6"/>
        <item m="1" x="7"/>
        <item m="1" x="2"/>
        <item x="0"/>
        <item m="1" x="3"/>
        <item m="1" x="5"/>
        <item m="1" x="4"/>
        <item t="default"/>
      </items>
    </pivotField>
    <pivotField axis="axisRow" showAll="0" defaultSubtotal="0">
      <items count="9">
        <item m="1" x="6"/>
        <item m="1" x="1"/>
        <item m="1" x="2"/>
        <item m="1" x="8"/>
        <item m="1" x="4"/>
        <item m="1" x="7"/>
        <item m="1" x="3"/>
        <item m="1" x="5"/>
        <item x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48">
        <item m="1" x="1"/>
        <item m="1" x="21"/>
        <item m="1" x="309"/>
        <item m="1" x="138"/>
        <item m="1" x="498"/>
        <item m="1" x="432"/>
        <item m="1" x="546"/>
        <item m="1" x="267"/>
        <item m="1" x="192"/>
        <item m="1" x="218"/>
        <item m="1" x="10"/>
        <item m="1" x="103"/>
        <item m="1" x="5"/>
        <item m="1" x="201"/>
        <item m="1" x="45"/>
        <item m="1" x="518"/>
        <item m="1" x="120"/>
        <item m="1" x="320"/>
        <item m="1" x="104"/>
        <item m="1" x="134"/>
        <item m="1" x="89"/>
        <item m="1" x="207"/>
        <item m="1" x="221"/>
        <item m="1" x="2"/>
        <item m="1" x="279"/>
        <item m="1" x="141"/>
        <item m="1" x="99"/>
        <item m="1" x="161"/>
        <item m="1" x="101"/>
        <item m="1" x="216"/>
        <item m="1" x="191"/>
        <item m="1" x="540"/>
        <item m="1" x="311"/>
        <item m="1" x="499"/>
        <item m="1" x="541"/>
        <item m="1" x="280"/>
        <item m="1" x="79"/>
        <item m="1" x="239"/>
        <item m="1" x="287"/>
        <item m="1" x="12"/>
        <item m="1" x="52"/>
        <item m="1" x="542"/>
        <item m="1" x="543"/>
        <item m="1" x="163"/>
        <item m="1" x="6"/>
        <item m="1" x="184"/>
        <item m="1" x="223"/>
        <item m="1" x="108"/>
        <item m="1" x="544"/>
        <item m="1" x="172"/>
        <item m="1" x="182"/>
        <item m="1" x="70"/>
        <item m="1" x="545"/>
        <item m="1" x="112"/>
        <item m="1" x="303"/>
        <item m="1" x="313"/>
        <item m="1" x="119"/>
        <item m="1" x="3"/>
        <item m="1" x="4"/>
        <item m="1" x="7"/>
        <item m="1" x="8"/>
        <item m="1" x="9"/>
        <item m="1" x="11"/>
        <item m="1" x="1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6"/>
        <item m="1" x="47"/>
        <item m="1" x="48"/>
        <item m="1" x="49"/>
        <item m="1" x="50"/>
        <item m="1" x="51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1"/>
        <item m="1" x="72"/>
        <item m="1" x="73"/>
        <item m="1" x="74"/>
        <item m="1" x="75"/>
        <item m="1" x="76"/>
        <item m="1" x="77"/>
        <item m="1" x="7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100"/>
        <item m="1" x="102"/>
        <item m="1" x="105"/>
        <item m="1" x="106"/>
        <item m="1" x="107"/>
        <item m="1" x="109"/>
        <item m="1" x="110"/>
        <item m="1" x="111"/>
        <item m="1" x="113"/>
        <item m="1" x="114"/>
        <item m="1" x="115"/>
        <item m="1" x="116"/>
        <item m="1" x="117"/>
        <item m="1" x="118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6"/>
        <item m="1" x="137"/>
        <item m="1" x="139"/>
        <item m="1" x="140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2"/>
        <item m="1" x="164"/>
        <item m="1" x="165"/>
        <item m="1" x="166"/>
        <item m="1" x="167"/>
        <item m="1" x="168"/>
        <item m="1" x="169"/>
        <item m="1" x="170"/>
        <item m="1" x="171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5"/>
        <item m="1" x="186"/>
        <item m="1" x="187"/>
        <item m="1" x="188"/>
        <item m="1" x="189"/>
        <item m="1" x="190"/>
        <item m="1" x="193"/>
        <item m="1" x="194"/>
        <item m="1" x="195"/>
        <item m="1" x="196"/>
        <item m="1" x="197"/>
        <item m="1" x="198"/>
        <item m="1" x="199"/>
        <item m="1" x="200"/>
        <item m="1" x="202"/>
        <item m="1" x="203"/>
        <item m="1" x="204"/>
        <item m="1" x="205"/>
        <item m="1" x="206"/>
        <item m="1" x="208"/>
        <item m="1" x="209"/>
        <item m="1" x="210"/>
        <item m="1" x="211"/>
        <item m="1" x="212"/>
        <item m="1" x="213"/>
        <item m="1" x="214"/>
        <item m="1" x="215"/>
        <item m="1" x="217"/>
        <item m="1" x="219"/>
        <item m="1" x="220"/>
        <item m="1" x="222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1"/>
        <item m="1" x="282"/>
        <item m="1" x="283"/>
        <item m="1" x="284"/>
        <item m="1" x="285"/>
        <item m="1" x="286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4"/>
        <item m="1" x="305"/>
        <item m="1" x="306"/>
        <item m="1" x="307"/>
        <item m="1" x="308"/>
        <item m="1" x="310"/>
        <item m="1" x="312"/>
        <item m="1" x="314"/>
        <item m="1" x="315"/>
        <item m="1" x="316"/>
        <item m="1" x="317"/>
        <item m="1" x="318"/>
        <item m="1" x="319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t="default"/>
      </items>
    </pivotField>
  </pivotFields>
  <rowFields count="2">
    <field x="16"/>
    <field x="17"/>
  </rowFields>
  <rowItems count="2">
    <i>
      <x v="6"/>
    </i>
    <i r="1">
      <x v="8"/>
    </i>
  </rowItems>
  <colFields count="1">
    <field x="-2"/>
  </colFields>
  <colItems count="2">
    <i>
      <x/>
    </i>
    <i i="1">
      <x v="1"/>
    </i>
  </colItems>
  <dataFields count="2">
    <dataField name="# Scans" fld="16" subtotal="count" baseField="0" baseItem="0"/>
    <dataField name="% Scans" fld="16" subtotal="count" showDataAs="percentOfCol" baseField="10" baseItem="0" numFmtId="9"/>
  </dataFields>
  <formats count="39">
    <format dxfId="175">
      <pivotArea dataOnly="0" labelOnly="1" outline="0" axis="axisValues" fieldPosition="0"/>
    </format>
    <format dxfId="174">
      <pivotArea outline="0" fieldPosition="0">
        <references count="1">
          <reference field="4294967294" count="1">
            <x v="1"/>
          </reference>
        </references>
      </pivotArea>
    </format>
    <format dxfId="1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outline="0" collapsedLevelsAreSubtotals="1" fieldPosition="0"/>
    </format>
    <format dxfId="170">
      <pivotArea dataOnly="0" labelOnly="1" fieldPosition="0">
        <references count="1">
          <reference field="16" count="0"/>
        </references>
      </pivotArea>
    </format>
    <format dxfId="169">
      <pivotArea field="16" type="button" dataOnly="0" labelOnly="1" outline="0" axis="axisRow" fieldPosition="0"/>
    </format>
    <format dxfId="1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16" type="button" dataOnly="0" labelOnly="1" outline="0" axis="axisRow" fieldPosition="0"/>
    </format>
    <format dxfId="164">
      <pivotArea dataOnly="0" labelOnly="1" fieldPosition="0">
        <references count="1">
          <reference field="16" count="0"/>
        </references>
      </pivotArea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16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">
      <pivotArea outline="0" collapsedLevelsAreSubtotals="1" fieldPosition="0"/>
    </format>
    <format dxfId="157">
      <pivotArea field="16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6" type="button" dataOnly="0" labelOnly="1" outline="0" axis="axisRow" fieldPosition="0"/>
    </format>
    <format dxfId="152">
      <pivotArea dataOnly="0" labelOnly="1" fieldPosition="0">
        <references count="1">
          <reference field="16" count="0"/>
        </references>
      </pivotArea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16" type="button" dataOnly="0" labelOnly="1" outline="0" axis="axisRow" fieldPosition="0"/>
    </format>
    <format dxfId="147">
      <pivotArea dataOnly="0" labelOnly="1" fieldPosition="0">
        <references count="1">
          <reference field="16" count="0"/>
        </references>
      </pivotArea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5">
      <pivotArea field="16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fieldPosition="0">
        <references count="1">
          <reference field="16" count="0"/>
        </references>
      </pivotArea>
    </format>
    <format dxfId="1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9">
      <pivotArea field="16" type="button" dataOnly="0" labelOnly="1" outline="0" axis="axisRow" fieldPosition="0"/>
    </format>
    <format dxfId="138">
      <pivotArea field="16" type="button" dataOnly="0" labelOnly="1" outline="0" axis="axisRow" fieldPosition="0"/>
    </format>
    <format dxfId="137">
      <pivotArea dataOnly="0" labelOnly="1" fieldPosition="0">
        <references count="1">
          <reference field="1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47388-E0F6-4F41-B4C3-A812196AA3F3}" name="PivotTable1" cacheId="0" applyNumberFormats="0" applyBorderFormats="0" applyFontFormats="0" applyPatternFormats="0" applyAlignmentFormats="0" applyWidthHeightFormats="1" dataCaption="Values" missingCaption="0" tag="d8e8aece-a828-4e2c-b471-3ba8245af82e" updatedVersion="8" minRefreshableVersion="3" subtotalHiddenItems="1" rowGrandTotals="0" colGrandTotals="0" itemPrintTitles="1" createdVersion="8" indent="0" outline="1" outlineData="1" multipleFieldFilters="0" rowHeaderCaption="Projects">
  <location ref="E2:H2" firstHeaderRow="0" firstDataRow="1" firstDataCol="1"/>
  <pivotFields count="4">
    <pivotField axis="axisRow" allDrilled="1" subtotalTop="0" showAll="0" defaultSubtotal="0" defaultAttributeDrillState="1">
      <items count="4168">
        <item x="41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colFields count="1">
    <field x="-2"/>
  </colFields>
  <colItems count="3">
    <i>
      <x/>
    </i>
    <i i="1">
      <x v="1"/>
    </i>
    <i i="2">
      <x v="2"/>
    </i>
  </colItems>
  <dataFields count="3">
    <dataField name="# Brnch" fld="1" subtotal="count" baseField="0" baseItem="24" numFmtId="3"/>
    <dataField name="# Apps" fld="2" subtotal="count" baseField="0" baseItem="0" numFmtId="3"/>
    <dataField name="# Scans" fld="3" subtotal="count" baseField="0" baseItem="0" numFmtId="3"/>
  </dataFields>
  <formats count="58">
    <format dxfId="233">
      <pivotArea outline="0" collapsedLevelsAreSubtotals="1" fieldPosition="0"/>
    </format>
    <format dxfId="232">
      <pivotArea type="all" dataOnly="0" outline="0" fieldPosition="0"/>
    </format>
    <format dxfId="231">
      <pivotArea dataOnly="0" fieldPosition="0">
        <references count="1">
          <reference field="0" count="0"/>
        </references>
      </pivotArea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8">
      <pivotArea type="all" dataOnly="0" outline="0" fieldPosition="0"/>
    </format>
    <format dxfId="227">
      <pivotArea outline="0" collapsedLevelsAreSubtotals="1" fieldPosition="0"/>
    </format>
    <format dxfId="226">
      <pivotArea dataOnly="0" labelOnly="1" fieldPosition="0">
        <references count="1">
          <reference field="0" count="0"/>
        </references>
      </pivotArea>
    </format>
    <format dxfId="225">
      <pivotArea field="0" type="button" dataOnly="0" labelOnly="1" outline="0" axis="axisRow" fieldPosition="0"/>
    </format>
    <format dxfId="2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0" type="button" dataOnly="0" labelOnly="1" outline="0" axis="axisRow" fieldPosition="0"/>
    </format>
    <format dxfId="220">
      <pivotArea dataOnly="0" labelOnly="1" fieldPosition="0">
        <references count="1">
          <reference field="0" count="0"/>
        </references>
      </pivotArea>
    </format>
    <format dxfId="2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8">
      <pivotArea field="0" type="button" dataOnly="0" labelOnly="1" outline="0" axis="axisRow" fieldPosition="0"/>
    </format>
    <format dxfId="217">
      <pivotArea dataOnly="0" labelOnly="1" fieldPosition="0">
        <references count="1">
          <reference field="0" count="0"/>
        </references>
      </pivotArea>
    </format>
    <format dxfId="216">
      <pivotArea dataOnly="0" labelOnly="1" fieldPosition="0">
        <references count="1">
          <reference field="0" count="0"/>
        </references>
      </pivotArea>
    </format>
    <format dxfId="21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0" type="button" dataOnly="0" labelOnly="1" outline="0" axis="axisRow" fieldPosition="0"/>
    </format>
    <format dxfId="211">
      <pivotArea dataOnly="0" labelOnly="1" fieldPosition="0">
        <references count="1">
          <reference field="0" count="0"/>
        </references>
      </pivotArea>
    </format>
    <format dxfId="2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9">
      <pivotArea dataOnly="0" labelOnly="1" fieldPosition="0">
        <references count="1">
          <reference field="0" count="0"/>
        </references>
      </pivotArea>
    </format>
    <format dxfId="208">
      <pivotArea type="all" dataOnly="0" outline="0" fieldPosition="0"/>
    </format>
    <format dxfId="207">
      <pivotArea field="0" type="button" dataOnly="0" labelOnly="1" outline="0" axis="axisRow" fieldPosition="0"/>
    </format>
    <format dxfId="2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5">
      <pivotArea field="0" type="button" dataOnly="0" labelOnly="1" outline="0" axis="axisRow" fieldPosition="0"/>
    </format>
    <format dxfId="204">
      <pivotArea field="0" type="button" dataOnly="0" labelOnly="1" outline="0" axis="axisRow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0" type="button" dataOnly="0" labelOnly="1" outline="0" axis="axisRow" fieldPosition="0"/>
    </format>
    <format dxfId="200">
      <pivotArea dataOnly="0" labelOnly="1" fieldPosition="0">
        <references count="1">
          <reference field="0" count="0"/>
        </references>
      </pivotArea>
    </format>
    <format dxfId="1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8">
      <pivotArea field="0" type="button" dataOnly="0" labelOnly="1" outline="0" axis="axisRow" fieldPosition="0"/>
    </format>
    <format dxfId="1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 axis="axisRow" fieldPosition="0"/>
    </format>
    <format dxfId="191">
      <pivotArea dataOnly="0" labelOnly="1" fieldPosition="0">
        <references count="1">
          <reference field="0" count="0"/>
        </references>
      </pivotArea>
    </format>
    <format dxfId="1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0" type="button" dataOnly="0" labelOnly="1" outline="0" axis="axisRow" fieldPosition="0"/>
    </format>
    <format dxfId="186">
      <pivotArea dataOnly="0" labelOnly="1" fieldPosition="0">
        <references count="1">
          <reference field="0" count="0"/>
        </references>
      </pivotArea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field="0" type="button" dataOnly="0" labelOnly="1" outline="0" axis="axisRow" fieldPosition="0"/>
    </format>
    <format dxfId="1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0" type="button" dataOnly="0" labelOnly="1" outline="0" axis="axisRow" fieldPosition="0"/>
    </format>
    <format dxfId="179">
      <pivotArea dataOnly="0" labelOnly="1" fieldPosition="0">
        <references count="1">
          <reference field="0" count="0"/>
        </references>
      </pivotArea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7">
      <pivotArea field="0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# Brnch"/>
    <pivotHierarchy dragToData="1" caption="# Apps"/>
    <pivotHierarchy dragToData="1"/>
    <pivotHierarchy dragToData="1"/>
    <pivotHierarchy dragToData="1"/>
    <pivotHierarchy dragToData="1"/>
    <pivotHierarchy dragToData="1" caption="# Sca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jects]"/>
        <x15:activeTabTopLevelEntity name="[Projects-Branches]"/>
        <x15:activeTabTopLevelEntity name="[Applications-Projects]"/>
        <x15:activeTabTopLevelEntity name="[Sc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26CD7-8C7F-4CEF-B6E6-F3727096203C}" name="PivotTable2" cacheId="1" applyNumberFormats="0" applyBorderFormats="0" applyFontFormats="0" applyPatternFormats="0" applyAlignmentFormats="0" applyWidthHeightFormats="1" dataCaption="Values" tag="ca51244e-bc7a-4a68-89ce-2b089b662ca1" updatedVersion="8" minRefreshableVersion="3" useAutoFormatting="1" subtotalHiddenItems="1" rowGrandTotals="0" colGrandTotals="0" itemPrintTitles="1" createdVersion="8" indent="0" outline="1" outlineData="1" multipleFieldFilters="0" rowHeaderCaption="Applications">
  <location ref="J2:K2" firstHeaderRow="1" firstDataRow="1" firstDataCol="1"/>
  <pivotFields count="2">
    <pivotField axis="axisRow" allDrilled="1" subtotalTop="0" showAll="0" dataSourceSort="1" defaultSubtotal="0" defaultAttributeDrillState="1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dataField="1" subtotalTop="0" showAll="0" defaultSubtotal="0"/>
  </pivotFields>
  <rowFields count="1">
    <field x="0"/>
  </rowFields>
  <dataFields count="1">
    <dataField name="# of Projects" fld="1" subtotal="count" baseField="0" baseItem="0"/>
  </dataFields>
  <formats count="67">
    <format dxfId="300">
      <pivotArea outline="0" collapsedLevelsAreSubtotals="1" fieldPosition="0"/>
    </format>
    <format dxfId="299">
      <pivotArea type="all" dataOnly="0" outline="0" fieldPosition="0"/>
    </format>
    <format dxfId="298">
      <pivotArea type="all" dataOnly="0" outline="0" fieldPosition="0"/>
    </format>
    <format dxfId="297">
      <pivotArea dataOnly="0" labelOnly="1" outline="0" axis="axisValues" fieldPosition="0"/>
    </format>
    <format dxfId="296">
      <pivotArea dataOnly="0" labelOnly="1" outline="0" axis="axisValues" fieldPosition="0"/>
    </format>
    <format dxfId="295">
      <pivotArea type="all" dataOnly="0" outline="0" fieldPosition="0"/>
    </format>
    <format dxfId="294">
      <pivotArea field="0" type="button" dataOnly="0" labelOnly="1" outline="0" axis="axisRow" fieldPosition="0"/>
    </format>
    <format dxfId="293">
      <pivotArea dataOnly="0" labelOnly="1" outline="0" axis="axisValues" fieldPosition="0"/>
    </format>
    <format dxfId="292">
      <pivotArea outline="0" collapsedLevelsAreSubtotals="1" fieldPosition="0"/>
    </format>
    <format dxfId="291">
      <pivotArea dataOnly="0" labelOnly="1" fieldPosition="0">
        <references count="1">
          <reference field="0" count="0"/>
        </references>
      </pivotArea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field="0" type="button" dataOnly="0" labelOnly="1" outline="0" axis="axisRow" fieldPosition="0"/>
    </format>
    <format dxfId="287">
      <pivotArea dataOnly="0" labelOnly="1" fieldPosition="0">
        <references count="1">
          <reference field="0" count="0"/>
        </references>
      </pivotArea>
    </format>
    <format dxfId="286">
      <pivotArea dataOnly="0" labelOnly="1" outline="0" axis="axisValues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0" type="button" dataOnly="0" labelOnly="1" outline="0" axis="axisRow" fieldPosition="0"/>
    </format>
    <format dxfId="282">
      <pivotArea dataOnly="0" labelOnly="1" fieldPosition="0">
        <references count="1">
          <reference field="0" count="0"/>
        </references>
      </pivotArea>
    </format>
    <format dxfId="281">
      <pivotArea dataOnly="0" labelOnly="1" outline="0" axis="axisValues" fieldPosition="0"/>
    </format>
    <format dxfId="280">
      <pivotArea dataOnly="0" labelOnly="1" fieldPosition="0">
        <references count="1">
          <reference field="0" count="0"/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0" type="button" dataOnly="0" labelOnly="1" outline="0" axis="axisRow" fieldPosition="0"/>
    </format>
    <format dxfId="276">
      <pivotArea dataOnly="0" labelOnly="1" fieldPosition="0">
        <references count="1">
          <reference field="0" count="0"/>
        </references>
      </pivotArea>
    </format>
    <format dxfId="275">
      <pivotArea dataOnly="0" labelOnly="1" outline="0" axis="axisValues" fieldPosition="0"/>
    </format>
    <format dxfId="274">
      <pivotArea field="0" type="button" dataOnly="0" labelOnly="1" outline="0" axis="axisRow" fieldPosition="0"/>
    </format>
    <format dxfId="273">
      <pivotArea dataOnly="0" labelOnly="1" fieldPosition="0">
        <references count="1">
          <reference field="0" count="0"/>
        </references>
      </pivotArea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dataOnly="0" labelOnly="1" fieldPosition="0">
        <references count="1">
          <reference field="0" count="0"/>
        </references>
      </pivotArea>
    </format>
    <format dxfId="269">
      <pivotArea field="0" type="button" dataOnly="0" labelOnly="1" outline="0" axis="axisRow" fieldPosition="0"/>
    </format>
    <format dxfId="268">
      <pivotArea dataOnly="0" labelOnly="1" outline="0" axis="axisValues" fieldPosition="0"/>
    </format>
    <format dxfId="267">
      <pivotArea dataOnly="0" labelOnly="1" fieldPosition="0">
        <references count="1">
          <reference field="0" count="0"/>
        </references>
      </pivotArea>
    </format>
    <format dxfId="266">
      <pivotArea dataOnly="0" labelOnly="1" fieldPosition="0">
        <references count="1">
          <reference field="0" count="0"/>
        </references>
      </pivotArea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0" type="button" dataOnly="0" labelOnly="1" outline="0" axis="axisRow" fieldPosition="0"/>
    </format>
    <format dxfId="262">
      <pivotArea dataOnly="0" labelOnly="1" fieldPosition="0">
        <references count="1">
          <reference field="0" count="0"/>
        </references>
      </pivotArea>
    </format>
    <format dxfId="261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0" type="button" dataOnly="0" labelOnly="1" outline="0" axis="axisRow" fieldPosition="0"/>
    </format>
    <format dxfId="257">
      <pivotArea dataOnly="0" labelOnly="1" fieldPosition="0">
        <references count="1">
          <reference field="0" count="0"/>
        </references>
      </pivotArea>
    </format>
    <format dxfId="256">
      <pivotArea dataOnly="0" labelOnly="1" outline="0" axis="axisValues" fieldPosition="0"/>
    </format>
    <format dxfId="255">
      <pivotArea field="0" type="button" dataOnly="0" labelOnly="1" outline="0" axis="axisRow" fieldPosition="0"/>
    </format>
    <format dxfId="254">
      <pivotArea dataOnly="0" labelOnly="1" outline="0" axis="axisValues" fieldPosition="0"/>
    </format>
    <format dxfId="253">
      <pivotArea outline="0" collapsedLevelsAreSubtotals="1" fieldPosition="0"/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field="0" type="button" dataOnly="0" labelOnly="1" outline="0" axis="axisRow" fieldPosition="0"/>
    </format>
    <format dxfId="249">
      <pivotArea dataOnly="0" labelOnly="1" fieldPosition="0">
        <references count="1">
          <reference field="0" count="0"/>
        </references>
      </pivotArea>
    </format>
    <format dxfId="248">
      <pivotArea dataOnly="0" labelOnly="1" outline="0" axis="axisValues" fieldPosition="0"/>
    </format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0" type="button" dataOnly="0" labelOnly="1" outline="0" axis="axisRow" fieldPosition="0"/>
    </format>
    <format dxfId="244">
      <pivotArea dataOnly="0" labelOnly="1" fieldPosition="0">
        <references count="1">
          <reference field="0" count="0"/>
        </references>
      </pivotArea>
    </format>
    <format dxfId="243">
      <pivotArea dataOnly="0" labelOnly="1" outline="0" axis="axisValues" fieldPosition="0"/>
    </format>
    <format dxfId="242">
      <pivotArea field="0" type="button" dataOnly="0" labelOnly="1" outline="0" axis="axisRow" fieldPosition="0"/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0" type="button" dataOnly="0" labelOnly="1" outline="0" axis="axisRow" fieldPosition="0"/>
    </format>
    <format dxfId="237">
      <pivotArea dataOnly="0" labelOnly="1" fieldPosition="0">
        <references count="1">
          <reference field="0" count="0"/>
        </references>
      </pivotArea>
    </format>
    <format dxfId="236">
      <pivotArea dataOnly="0" labelOnly="1" outline="0" axis="axisValues" fieldPosition="0"/>
    </format>
    <format dxfId="235">
      <pivotArea field="0" type="button" dataOnly="0" labelOnly="1" outline="0" axis="axisRow" fieldPosition="0"/>
    </format>
    <format dxfId="234">
      <pivotArea dataOnly="0" labelOnly="1" outline="0" axis="axisValues" fieldPosition="0"/>
    </format>
  </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# of Projec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lications]"/>
        <x15:activeTabTopLevelEntity name="[Applications-Proje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73AE3-5F7D-406F-B649-621396CD66FD}" name="PivotTable12" cacheId="2" applyNumberFormats="0" applyBorderFormats="0" applyFontFormats="0" applyPatternFormats="0" applyAlignmentFormats="0" applyWidthHeightFormats="1" dataCaption="Values" missingCaption="0" tag="de313e8c-2449-4e52-b193-0e2821ca0f84" updatedVersion="8" minRefreshableVersion="3" rowGrandTotals="0" colGrandTotals="0" itemPrintTitles="1" createdVersion="8" indent="0" showEmptyRow="1" outline="1" outlineData="1" multipleFieldFilters="0" rowHeaderCaption="Day of Week">
  <location ref="U10:W11" firstHeaderRow="0" firstDataRow="1" firstDataCol="1"/>
  <pivotFields count="3">
    <pivotField axis="axisRow" allDrilled="1" subtotalTop="0" showAll="0" sortType="ascending" defaultSubtotal="0" defaultAttributeDrillState="1">
      <items count="1">
        <item x="0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">
    <i>
      <x/>
    </i>
  </rowItems>
  <colFields count="1">
    <field x="-2"/>
  </colFields>
  <colItems count="2">
    <i>
      <x/>
    </i>
    <i i="1">
      <x v="1"/>
    </i>
  </colItems>
  <dataFields count="2">
    <dataField name="# of Scans" fld="1" subtotal="count" baseField="0" baseItem="0"/>
    <dataField name="% of Scans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Count of ScanID]"/>
        </ext>
      </extLst>
    </dataField>
  </dataFields>
  <formats count="16">
    <format dxfId="316">
      <pivotArea type="all" dataOnly="0" outline="0" fieldPosition="0"/>
    </format>
    <format dxfId="315">
      <pivotArea outline="0" collapsedLevelsAreSubtotals="1" fieldPosition="0"/>
    </format>
    <format dxfId="314">
      <pivotArea dataOnly="0" labelOnly="1" fieldPosition="0">
        <references count="1">
          <reference field="0" count="0"/>
        </references>
      </pivotArea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fieldPosition="0">
        <references count="1">
          <reference field="0" count="0"/>
        </references>
      </pivotArea>
    </format>
    <format dxfId="310">
      <pivotArea field="0" type="button" dataOnly="0" labelOnly="1" outline="0" axis="axisRow" fieldPosition="0"/>
    </format>
    <format dxfId="3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8">
      <pivotArea collapsedLevelsAreSubtotals="1" fieldPosition="0">
        <references count="2">
          <reference field="4294967294" count="1" selected="0">
            <x v="0"/>
          </reference>
          <reference field="0" count="1">
            <x v="1048832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0" count="5">
            <x v="1048832"/>
            <x v="1048832"/>
            <x v="1048832"/>
            <x v="1048832"/>
            <x v="1048832"/>
          </reference>
        </references>
      </pivotArea>
    </format>
    <format dxfId="305">
      <pivotArea field="0" type="button" dataOnly="0" labelOnly="1" outline="0" axis="axisRow" fieldPosition="0"/>
    </format>
    <format dxfId="304">
      <pivotArea dataOnly="0" labelOnly="1" fieldPosition="0">
        <references count="1">
          <reference field="0" count="2">
            <x v="1048832"/>
            <x v="1048832"/>
          </reference>
        </references>
      </pivotArea>
    </format>
    <format dxfId="303">
      <pivotArea dataOnly="0" labelOnly="1" fieldPosition="0">
        <references count="1">
          <reference field="0" count="0"/>
        </references>
      </pivotArea>
    </format>
    <format dxfId="30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2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# of Scan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Table]"/>
        <x15:activeTabTopLevelEntity name="[Sc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B9C0E-BB45-4614-AB73-FB10D9211C0A}" name="StatusPerEngine" cacheId="4" applyNumberFormats="0" applyBorderFormats="0" applyFontFormats="0" applyPatternFormats="0" applyAlignmentFormats="0" applyWidthHeightFormats="1" dataCaption="Values" missingCaption="0" tag="087f33d6-97c0-4319-8e12-652cb678b4a3" updatedVersion="8" minRefreshableVersion="3" useAutoFormatting="1" subtotalHiddenItems="1" rowGrandTotals="0" colGrandTotals="0" itemPrintTitles="1" createdVersion="8" indent="0" outline="1" outlineData="1" multipleFieldFilters="0" rowHeaderCaption="Engine" colHeaderCaption="Status">
  <location ref="B2:C3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colFields count="1">
    <field x="2"/>
  </colFields>
  <dataFields count="1">
    <dataField name="Status Counts By Engine" fld="1" subtotal="count" baseField="0" baseItem="0" numFmtId="3"/>
  </dataFields>
  <formats count="55">
    <format dxfId="73">
      <pivotArea outline="0" collapsedLevelsAreSubtotals="1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70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type="origin" dataOnly="0" labelOnly="1" outline="0" fieldPosition="0"/>
    </format>
    <format dxfId="65">
      <pivotArea field="2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fieldPosition="0">
        <references count="1">
          <reference field="2" count="0"/>
        </references>
      </pivotArea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type="origin" dataOnly="0" labelOnly="1" outline="0" fieldPosition="0"/>
    </format>
    <format dxfId="54">
      <pivotArea field="2" type="button" dataOnly="0" labelOnly="1" outline="0" axis="axisCol" fieldPosition="0"/>
    </format>
    <format dxfId="53">
      <pivotArea type="topRight" dataOnly="0" labelOnly="1" outline="0" fieldPosition="0"/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Col" fieldPosition="0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field="2" type="button" dataOnly="0" labelOnly="1" outline="0" axis="axisCol" fieldPosition="0"/>
    </format>
    <format dxfId="45">
      <pivotArea type="topRight" dataOnly="0" labelOnly="1" outline="0" fieldPosition="0"/>
    </format>
    <format dxfId="44">
      <pivotArea type="origin" dataOnly="0" labelOnly="1" outline="0" fieldPosition="0"/>
    </format>
    <format dxfId="43">
      <pivotArea type="origin" dataOnly="0" labelOnly="1" outline="0" fieldPosition="0"/>
    </format>
    <format dxfId="42">
      <pivotArea field="2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0" type="button" dataOnly="0" labelOnly="1" outline="0" axis="axisRow" fieldPosition="0"/>
    </format>
    <format dxfId="39">
      <pivotArea field="2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type="origin" dataOnly="0" labelOnly="1" outline="0" fieldPosition="0"/>
    </format>
    <format dxfId="35">
      <pivotArea type="topRight" dataOnly="0" labelOnly="1" outline="0" fieldPosition="0"/>
    </format>
    <format dxfId="34">
      <pivotArea type="origin" dataOnly="0" labelOnly="1" outline="0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type="origin" dataOnly="0" labelOnly="1" outline="0" fieldPosition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field="2" type="button" dataOnly="0" labelOnly="1" outline="0" axis="axisCol" fieldPosition="0"/>
    </format>
    <format dxfId="26">
      <pivotArea type="origin" dataOnly="0" labelOnly="1" outline="0" fieldPosition="0"/>
    </format>
    <format dxfId="25">
      <pivotArea type="origin" dataOnly="0" labelOnly="1" outline="0" fieldPosition="0"/>
    </format>
    <format dxfId="24">
      <pivotArea field="2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Col" fieldPosition="0"/>
    </format>
    <format dxfId="21">
      <pivotArea type="all" dataOnly="0" outline="0" fieldPosition="0"/>
    </format>
    <format dxfId="20">
      <pivotArea type="origin" dataOnly="0" labelOnly="1" outline="0" fieldPosition="0"/>
    </format>
    <format dxfId="19">
      <pivotArea field="0" type="button" dataOnly="0" labelOnly="1" outline="0" axis="axisRow" fieldPosition="0"/>
    </format>
  </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atus Counts By Engin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6"/>
  </rowHierarchiesUsage>
  <colHierarchiesUsage count="1">
    <colHierarchyUsage hierarchyUsage="17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F4F0B-E306-4F4F-BF13-F196B44D2651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Status">
  <location ref="L3:M4" firstHeaderRow="1" firstDataRow="1" firstDataCol="1"/>
  <pivotFields count="102">
    <pivotField showAll="0" defaultSubtotal="0"/>
    <pivotField showAll="0" defaultSubtotal="0"/>
    <pivotField showAll="0" defaultSubtotal="0"/>
    <pivotField axis="axisRow" dataField="1" showAll="0" defaultSubtotal="0">
      <items count="4">
        <item m="1" x="1"/>
        <item m="1" x="2"/>
        <item m="1" x="3"/>
        <item x="0"/>
      </items>
    </pivotField>
    <pivotField showAll="0" defaultSubtotal="0"/>
    <pivotField showAll="0" defaultSubtotal="0"/>
    <pivotField numFmtId="22" showAll="0" defaultSubtotal="0"/>
    <pivotField showAll="0" defaultSubtotal="0"/>
    <pivotField showAll="0" defaultSubtotal="0"/>
    <pivotField showAll="0" defaultSubtotal="0"/>
    <pivotField showAll="0" defaultSubtotal="0"/>
    <pivotField numFmtId="164"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547">
        <item m="1" x="1"/>
        <item m="1" x="5"/>
        <item m="1" x="2"/>
        <item m="1" x="267"/>
        <item m="1" x="101"/>
        <item m="1" x="103"/>
        <item m="1" x="192"/>
        <item m="1" x="120"/>
        <item m="1" x="216"/>
        <item m="1" x="201"/>
        <item m="1" x="104"/>
        <item m="1" x="134"/>
        <item m="1" x="320"/>
        <item m="1" x="99"/>
        <item m="1" x="21"/>
        <item m="1" x="309"/>
        <item m="1" x="10"/>
        <item m="1" x="161"/>
        <item m="1" x="141"/>
        <item m="1" x="518"/>
        <item m="1" x="207"/>
        <item m="1" x="218"/>
        <item m="1" x="89"/>
        <item m="1" x="279"/>
        <item m="1" x="221"/>
        <item m="1" x="138"/>
        <item m="1" x="45"/>
        <item m="1" x="498"/>
        <item m="1" x="432"/>
        <item m="1" x="546"/>
        <item m="1" x="191"/>
        <item m="1" x="540"/>
        <item m="1" x="311"/>
        <item m="1" x="499"/>
        <item m="1" x="541"/>
        <item m="1" x="280"/>
        <item m="1" x="79"/>
        <item m="1" x="239"/>
        <item m="1" x="287"/>
        <item m="1" x="12"/>
        <item m="1" x="52"/>
        <item m="1" x="542"/>
        <item m="1" x="543"/>
        <item m="1" x="163"/>
        <item m="1" x="6"/>
        <item m="1" x="184"/>
        <item m="1" x="223"/>
        <item m="1" x="108"/>
        <item m="1" x="544"/>
        <item m="1" x="172"/>
        <item m="1" x="182"/>
        <item m="1" x="70"/>
        <item m="1" x="545"/>
        <item m="1" x="112"/>
        <item m="1" x="303"/>
        <item m="1" x="313"/>
        <item m="1" x="119"/>
        <item m="1" x="3"/>
        <item m="1" x="4"/>
        <item m="1" x="7"/>
        <item m="1" x="8"/>
        <item m="1" x="9"/>
        <item m="1" x="11"/>
        <item m="1" x="13"/>
        <item m="1" x="14"/>
        <item m="1" x="15"/>
        <item m="1" x="16"/>
        <item m="1" x="17"/>
        <item m="1" x="18"/>
        <item m="1" x="19"/>
        <item m="1" x="20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6"/>
        <item m="1" x="47"/>
        <item m="1" x="48"/>
        <item m="1" x="49"/>
        <item m="1" x="50"/>
        <item m="1" x="51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1"/>
        <item m="1" x="72"/>
        <item m="1" x="73"/>
        <item m="1" x="74"/>
        <item m="1" x="75"/>
        <item m="1" x="76"/>
        <item m="1" x="77"/>
        <item m="1" x="78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100"/>
        <item m="1" x="102"/>
        <item m="1" x="105"/>
        <item m="1" x="106"/>
        <item m="1" x="107"/>
        <item m="1" x="109"/>
        <item m="1" x="110"/>
        <item m="1" x="111"/>
        <item m="1" x="113"/>
        <item m="1" x="114"/>
        <item m="1" x="115"/>
        <item m="1" x="116"/>
        <item m="1" x="117"/>
        <item m="1" x="118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6"/>
        <item m="1" x="137"/>
        <item m="1" x="139"/>
        <item m="1" x="140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2"/>
        <item m="1" x="164"/>
        <item m="1" x="165"/>
        <item m="1" x="166"/>
        <item m="1" x="167"/>
        <item m="1" x="168"/>
        <item m="1" x="169"/>
        <item m="1" x="170"/>
        <item m="1" x="171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5"/>
        <item m="1" x="186"/>
        <item m="1" x="187"/>
        <item m="1" x="188"/>
        <item m="1" x="189"/>
        <item m="1" x="190"/>
        <item m="1" x="193"/>
        <item m="1" x="194"/>
        <item m="1" x="195"/>
        <item m="1" x="196"/>
        <item m="1" x="197"/>
        <item m="1" x="198"/>
        <item m="1" x="199"/>
        <item m="1" x="200"/>
        <item m="1" x="202"/>
        <item m="1" x="203"/>
        <item m="1" x="204"/>
        <item m="1" x="205"/>
        <item m="1" x="206"/>
        <item m="1" x="208"/>
        <item m="1" x="209"/>
        <item m="1" x="210"/>
        <item m="1" x="211"/>
        <item m="1" x="212"/>
        <item m="1" x="213"/>
        <item m="1" x="214"/>
        <item m="1" x="215"/>
        <item m="1" x="217"/>
        <item m="1" x="219"/>
        <item m="1" x="220"/>
        <item m="1" x="222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81"/>
        <item m="1" x="282"/>
        <item m="1" x="283"/>
        <item m="1" x="284"/>
        <item m="1" x="285"/>
        <item m="1" x="286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4"/>
        <item m="1" x="305"/>
        <item m="1" x="306"/>
        <item m="1" x="307"/>
        <item m="1" x="308"/>
        <item m="1" x="310"/>
        <item m="1" x="312"/>
        <item m="1" x="314"/>
        <item m="1" x="315"/>
        <item m="1" x="316"/>
        <item m="1" x="317"/>
        <item m="1" x="318"/>
        <item m="1" x="319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showAll="0" defaultSubtotal="0">
      <items count="5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</items>
    </pivotField>
  </pivotFields>
  <rowFields count="1">
    <field x="3"/>
  </rowFields>
  <rowItems count="1">
    <i>
      <x v="3"/>
    </i>
  </rowItems>
  <colItems count="1">
    <i/>
  </colItems>
  <dataFields count="1">
    <dataField name="Totals" fld="3" subtotal="count" baseField="0" baseItem="0"/>
  </dataFields>
  <formats count="16"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3" type="button" dataOnly="0" labelOnly="1" outline="0" axis="axisRow" fieldPosition="0"/>
    </format>
    <format dxfId="83">
      <pivotArea dataOnly="0" labelOnly="1" fieldPosition="0">
        <references count="1">
          <reference field="3" count="0"/>
        </references>
      </pivotArea>
    </format>
    <format dxfId="82">
      <pivotArea dataOnly="0" labelOnly="1" outline="0" axis="axisValues" fieldPosition="0"/>
    </format>
    <format dxfId="81">
      <pivotArea field="3" type="button" dataOnly="0" labelOnly="1" outline="0" axis="axisRow" fieldPosition="0"/>
    </format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" type="button" dataOnly="0" labelOnly="1" outline="0" axis="axisRow" fieldPosition="0"/>
    </format>
    <format dxfId="75">
      <pivotArea dataOnly="0" labelOnly="1" fieldPosition="0">
        <references count="1">
          <reference field="3" count="0"/>
        </references>
      </pivotArea>
    </format>
    <format dxfId="7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C3C25-131B-49A1-B211-D43921C4AA8B}" name="AvgRunTimePerEngine" cacheId="3" applyNumberFormats="0" applyBorderFormats="0" applyFontFormats="0" applyPatternFormats="0" applyAlignmentFormats="0" applyWidthHeightFormats="1" dataCaption="Values" tag="3581aa8b-452e-4abc-9d47-d45adde2e629" updatedVersion="8" minRefreshableVersion="3" useAutoFormatting="1" subtotalHiddenItems="1" rowGrandTotals="0" colGrandTotals="0" itemPrintTitles="1" createdVersion="8" indent="0" outline="1" outlineData="1" multipleFieldFilters="0" rowHeaderCaption="Engine">
  <location ref="G2:J2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colFields count="1">
    <field x="-2"/>
  </colFields>
  <colItems count="3">
    <i>
      <x/>
    </i>
    <i i="1">
      <x v="1"/>
    </i>
    <i i="2">
      <x v="2"/>
    </i>
  </colItems>
  <dataFields count="3">
    <dataField name="Avg Runtime" fld="1" subtotal="average" baseField="0" baseItem="0" numFmtId="165"/>
    <dataField name="Max Runtime" fld="2" subtotal="max" baseField="0" baseItem="0"/>
    <dataField name="Min Runtime" fld="3" subtotal="min" baseField="0" baseItem="0"/>
  </dataFields>
  <formats count="35">
    <format dxfId="124">
      <pivotArea outline="0" collapsedLevelsAreSubtotals="1" fieldPosition="0"/>
    </format>
    <format dxfId="123">
      <pivotArea outline="0" collapsedLevelsAreSubtotals="1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fieldPosition="0">
        <references count="1">
          <reference field="0" count="0"/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outline="0" collapsedLevelsAreSubtotals="1" fieldPosition="0"/>
    </format>
    <format dxfId="1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field="0" type="button" dataOnly="0" labelOnly="1" outline="0" axis="axisRow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field="0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2">
      <pivotArea type="all" dataOnly="0" outline="0" fieldPosition="0"/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g Runtime"/>
    <pivotHierarchy dragToData="1"/>
    <pivotHierarchy dragToData="1"/>
    <pivotHierarchy dragToData="1" caption="Max Runtime"/>
    <pivotHierarchy dragToData="1" caption="Min Run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t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C5012-1C72-427E-86CA-843808DBC2F1}" name="ScansByDate" cacheId="5" applyNumberFormats="0" applyBorderFormats="0" applyFontFormats="0" applyPatternFormats="0" applyAlignmentFormats="0" applyWidthHeightFormats="1" dataCaption="Values" tag="18778269-a681-4e1e-9108-9f30df329b19" updatedVersion="8" minRefreshableVersion="3" useAutoFormatting="1" rowGrandTotals="0" colGrandTotals="0" itemPrintTitles="1" createdVersion="8" indent="0" outline="1" outlineData="1" multipleFieldFilters="0" rowHeaderCaption="ScanDate">
  <location ref="A1:C1" firstHeaderRow="0" firstDataRow="1" firstDataCol="1"/>
  <pivotFields count="3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colFields count="1">
    <field x="-2"/>
  </colFields>
  <colItems count="2">
    <i>
      <x/>
    </i>
    <i i="1">
      <x v="1"/>
    </i>
  </colItems>
  <dataFields count="2">
    <dataField name="Count" fld="1" subtotal="count" baseField="0" baseItem="0"/>
    <dataField name="LOC" fld="2" baseField="0" baseItem="0"/>
  </dataFields>
  <formats count="5">
    <format dxfId="5">
      <pivotArea field="0" type="button" dataOnly="0" labelOnly="1" outline="0" axis="axisRow" fieldPosition="0"/>
    </format>
    <format dxfId="4">
      <pivotArea dataOnly="0" labelOnly="1" grandRow="1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OC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c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adjustColumnWidth="0" connectionId="5" xr16:uid="{77A34B5F-B9CD-4B02-849D-1B62AE9284AA}" autoFormatId="16" applyNumberFormats="0" applyBorderFormats="0" applyFontFormats="0" applyPatternFormats="0" applyAlignmentFormats="0" applyWidthHeightFormats="0">
  <queryTableRefresh nextId="5">
    <queryTableFields count="4">
      <queryTableField id="1" name="Parameter" tableColumnId="1"/>
      <queryTableField id="2" name="Value" tableColumnId="2"/>
      <queryTableField id="3" name="Message" tableColumnId="3"/>
      <queryTableField id="4" name="Statu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9" xr16:uid="{A71EB550-3DCD-4A91-9186-40C410456BEF}" autoFormatId="16" applyNumberFormats="0" applyBorderFormats="0" applyFontFormats="0" applyPatternFormats="0" applyAlignmentFormats="0" applyWidthHeightFormats="0">
  <queryTableRefresh nextId="3">
    <queryTableFields count="2">
      <queryTableField id="1" name="Detail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C9DBE7D-28BC-4ED8-ACF1-FFE79F589901}" autoFormatId="16" applyNumberFormats="0" applyBorderFormats="0" applyFontFormats="0" applyPatternFormats="0" applyAlignmentFormats="0" applyWidthHeightFormats="0">
  <queryTableRefresh nextId="11">
    <queryTableFields count="8">
      <queryTableField id="1" name="ApplicationID" tableColumnId="1"/>
      <queryTableField id="2" name="ApplicationName" tableColumnId="2"/>
      <queryTableField id="3" name="Description" tableColumnId="3"/>
      <queryTableField id="4" name="CreatedAt" tableColumnId="4"/>
      <queryTableField id="5" name="UpdatedAt" tableColumnId="5"/>
      <queryTableField id="6" name="Criticality" tableColumnId="6"/>
      <queryTableField id="9" name="RiskScore" tableColumnId="9"/>
      <queryTableField id="10" name="RiskSeverity" tableColumnId="10"/>
    </queryTableFields>
  </queryTableRefresh>
  <extLst>
    <ext xmlns:x15="http://schemas.microsoft.com/office/spreadsheetml/2010/11/main" uri="{883FBD77-0823-4a55-B5E3-86C4891E6966}">
      <x15:queryTable sourceDataName="Query - Application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72F714D3-1BBD-41F2-9409-79E690459A70}" autoFormatId="16" applyNumberFormats="0" applyBorderFormats="0" applyFontFormats="0" applyPatternFormats="0" applyAlignmentFormats="0" applyWidthHeightFormats="0">
  <queryTableRefresh nextId="9">
    <queryTableFields count="8">
      <queryTableField id="1" name="ProjectID" tableColumnId="1"/>
      <queryTableField id="2" name="ProjectName" tableColumnId="2"/>
      <queryTableField id="3" name="CreatedAt" tableColumnId="3"/>
      <queryTableField id="4" name="UpdatedAt" tableColumnId="4"/>
      <queryTableField id="5" name="MainBranch" tableColumnId="5"/>
      <queryTableField id="6" name="Origin" tableColumnId="6"/>
      <queryTableField id="7" name="Criticality" tableColumnId="7"/>
      <queryTableField id="8" name="PrivatePackage" tableColumnId="8"/>
    </queryTableFields>
  </queryTableRefresh>
  <extLst>
    <ext xmlns:x15="http://schemas.microsoft.com/office/spreadsheetml/2010/11/main" uri="{883FBD77-0823-4a55-B5E3-86C4891E6966}">
      <x15:queryTable sourceDataName="Query - Projec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7993648E-7CAF-465F-BE9D-A9DF50606F41}" autoFormatId="16" applyNumberFormats="0" applyBorderFormats="0" applyFontFormats="0" applyPatternFormats="0" applyAlignmentFormats="0" applyWidthHeightFormats="0">
  <queryTableRefresh nextId="191" unboundColumnsRight="2">
    <queryTableFields count="101">
      <queryTableField id="1" name="ScanID" tableColumnId="1"/>
      <queryTableField id="2" name="ProjectId" tableColumnId="2"/>
      <queryTableField id="3" name="ProjectName" tableColumnId="3"/>
      <queryTableField id="4" name="Status" tableColumnId="4"/>
      <queryTableField id="5" name="Branch" tableColumnId="5"/>
      <queryTableField id="6" name="Loc" tableColumnId="6"/>
      <queryTableField id="47" name="CreatedAt" tableColumnId="28"/>
      <queryTableField id="24" name="StartDate" tableColumnId="7"/>
      <queryTableField id="25" name="EndDate" tableColumnId="8"/>
      <queryTableField id="32" name="HourRequested" tableColumnId="25"/>
      <queryTableField id="45" name="ScanDate" tableColumnId="27"/>
      <queryTableField id="26" name="Runtime" tableColumnId="23"/>
      <queryTableField id="9" name="Engines" tableColumnId="9"/>
      <queryTableField id="48" name="Initiator" tableColumnId="29"/>
      <queryTableField id="186" name="Column1" tableColumnId="102"/>
      <queryTableField id="187" name="_1" tableColumnId="103"/>
      <queryTableField id="27" name="SourceType" tableColumnId="24"/>
      <queryTableField id="10" name="SourceOrigin" tableColumnId="10"/>
      <queryTableField id="11" name="SAST" tableColumnId="11"/>
      <queryTableField id="12" name="SCA" tableColumnId="12"/>
      <queryTableField id="13" name="KICS" tableColumnId="13"/>
      <queryTableField id="14" name="CONTAINERS" tableColumnId="14"/>
      <queryTableField id="15" name="API" tableColumnId="15"/>
      <queryTableField id="104" name="SSCS" tableColumnId="16"/>
      <queryTableField id="121" name="Apex" tableColumnId="74"/>
      <queryTableField id="122" name="ASP" tableColumnId="75"/>
      <queryTableField id="123" name="COBOL" tableColumnId="76"/>
      <queryTableField id="124" name="CPP" tableColumnId="77"/>
      <queryTableField id="125" name="CSharp" tableColumnId="78"/>
      <queryTableField id="126" name="Dart" tableColumnId="79"/>
      <queryTableField id="127" name="Go" tableColumnId="80"/>
      <queryTableField id="128" name="Groovy" tableColumnId="81"/>
      <queryTableField id="129" name="Java" tableColumnId="82"/>
      <queryTableField id="130" name="JavaScript" tableColumnId="83"/>
      <queryTableField id="131" name="Kotlin" tableColumnId="84"/>
      <queryTableField id="132" name="Lua" tableColumnId="85"/>
      <queryTableField id="133" name="Objc" tableColumnId="86"/>
      <queryTableField id="134" name="Perl" tableColumnId="87"/>
      <queryTableField id="135" name="PHP" tableColumnId="88"/>
      <queryTableField id="136" name="PLSQL" tableColumnId="89"/>
      <queryTableField id="137" name="Python" tableColumnId="90"/>
      <queryTableField id="138" name="RPG" tableColumnId="91"/>
      <queryTableField id="139" name="Ruby" tableColumnId="92"/>
      <queryTableField id="140" name="Rust" tableColumnId="93"/>
      <queryTableField id="141" name="Scala" tableColumnId="94"/>
      <queryTableField id="142" name="Swift" tableColumnId="95"/>
      <queryTableField id="143" name="Typescript" tableColumnId="96"/>
      <queryTableField id="144" name="VB6" tableColumnId="97"/>
      <queryTableField id="145" name="VbNet" tableColumnId="98"/>
      <queryTableField id="146" name="VbScript" tableColumnId="99"/>
      <queryTableField id="147" name="Unknown" tableColumnId="100"/>
      <queryTableField id="18" name="Total_Vulnerabilties" tableColumnId="17"/>
      <queryTableField id="19" name="Total_Critical" tableColumnId="18"/>
      <queryTableField id="20" name="Total_High" tableColumnId="19"/>
      <queryTableField id="21" name="Total_Medium" tableColumnId="20"/>
      <queryTableField id="22" name="Total_Low" tableColumnId="21"/>
      <queryTableField id="23" name="Total_Info" tableColumnId="22"/>
      <queryTableField id="49" name="Sast_Total_Vulnerabilties" tableColumnId="30"/>
      <queryTableField id="50" name="Sast_Critical" tableColumnId="31"/>
      <queryTableField id="51" name="Sast_High" tableColumnId="32"/>
      <queryTableField id="52" name="Sast_Medium" tableColumnId="33"/>
      <queryTableField id="53" name="Sast_Low" tableColumnId="34"/>
      <queryTableField id="54" name="Sast_Info" tableColumnId="35"/>
      <queryTableField id="55" name="Kics_Total_Vulnerabilties" tableColumnId="36"/>
      <queryTableField id="56" name="Kics_Critical" tableColumnId="37"/>
      <queryTableField id="57" name="Kics_High" tableColumnId="38"/>
      <queryTableField id="58" name="Kics_Medium" tableColumnId="39"/>
      <queryTableField id="59" name="Kics_Low" tableColumnId="40"/>
      <queryTableField id="60" name="Kics_Info" tableColumnId="41"/>
      <queryTableField id="61" name="Sca_Total_Vulnerabilties" tableColumnId="42"/>
      <queryTableField id="62" name="Sca_Critical" tableColumnId="43"/>
      <queryTableField id="63" name="Sca_High" tableColumnId="44"/>
      <queryTableField id="64" name="Sca_Medium" tableColumnId="45"/>
      <queryTableField id="65" name="Sca_Low" tableColumnId="46"/>
      <queryTableField id="66" name="Sca_Info" tableColumnId="47"/>
      <queryTableField id="67" name="Packages_Total_Vulnerabilties" tableColumnId="48"/>
      <queryTableField id="68" name="Packages_Critical" tableColumnId="49"/>
      <queryTableField id="69" name="Packages_High" tableColumnId="50"/>
      <queryTableField id="70" name="Packages_Medium" tableColumnId="51"/>
      <queryTableField id="71" name="Packages_Low" tableColumnId="52"/>
      <queryTableField id="72" name="Packages_Info" tableColumnId="53"/>
      <queryTableField id="73" name="Api_Total_Vulnerabilties" tableColumnId="54"/>
      <queryTableField id="74" name="Api_Critical" tableColumnId="55"/>
      <queryTableField id="75" name="Api_High" tableColumnId="56"/>
      <queryTableField id="76" name="Api_Medium" tableColumnId="57"/>
      <queryTableField id="77" name="Api_Low" tableColumnId="58"/>
      <queryTableField id="78" name="Api_Info" tableColumnId="59"/>
      <queryTableField id="105" name="SSCS_Total_Vulnerabilties" tableColumnId="26"/>
      <queryTableField id="106" name="SSCS_Critical" tableColumnId="60"/>
      <queryTableField id="107" name="SSCS_High" tableColumnId="61"/>
      <queryTableField id="108" name="SSCS_Medium" tableColumnId="62"/>
      <queryTableField id="109" name="SSCS_Low" tableColumnId="63"/>
      <queryTableField id="110" name="SSCS_Info" tableColumnId="64"/>
      <queryTableField id="85" name="Containers_Total_Vulnerabilties" tableColumnId="66"/>
      <queryTableField id="86" name="Containers_Critical" tableColumnId="67"/>
      <queryTableField id="87" name="Containers_High" tableColumnId="68"/>
      <queryTableField id="88" name="Containers_Medium" tableColumnId="69"/>
      <queryTableField id="102" name="Containers_Low" tableColumnId="72"/>
      <queryTableField id="103" name="Containers_Info" tableColumnId="73"/>
      <queryTableField id="118" dataBound="0" tableColumnId="65"/>
      <queryTableField id="177" dataBound="0" tableColumnId="101"/>
    </queryTableFields>
  </queryTableRefresh>
  <extLst>
    <ext xmlns:x15="http://schemas.microsoft.com/office/spreadsheetml/2010/11/main" uri="{883FBD77-0823-4a55-B5E3-86C4891E6966}">
      <x15:queryTable sourceDataName="Query - Scan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6E0C730F-215C-4CA3-A5D4-CE23413D61BB}" autoFormatId="16" applyNumberFormats="0" applyBorderFormats="0" applyFontFormats="0" applyPatternFormats="0" applyAlignmentFormats="0" applyWidthHeightFormats="0">
  <queryTableRefresh nextId="42">
    <queryTableFields count="41">
      <queryTableField id="1" name="ScanID" tableColumnId="1"/>
      <queryTableField id="2" name="Total_Confirmed" tableColumnId="2"/>
      <queryTableField id="3" name="Total_ToVerify" tableColumnId="3"/>
      <queryTableField id="4" name="Total_Urgent" tableColumnId="4"/>
      <queryTableField id="5" name="Total_NotExploitable" tableColumnId="5"/>
      <queryTableField id="6" name="Total_ProposedNotExploitable" tableColumnId="6"/>
      <queryTableField id="7" name="Sast_Confirmed" tableColumnId="7"/>
      <queryTableField id="8" name="Sast_ToVerify" tableColumnId="8"/>
      <queryTableField id="9" name="Sast_Medium" tableColumnId="9"/>
      <queryTableField id="10" name="Sast_NotExploitable" tableColumnId="10"/>
      <queryTableField id="11" name="Sast_ProposedNotExploitable" tableColumnId="11"/>
      <queryTableField id="12" name="Kics_Confirmed" tableColumnId="12"/>
      <queryTableField id="13" name="Kics_ToVerify" tableColumnId="13"/>
      <queryTableField id="14" name="Kics_Urgent" tableColumnId="14"/>
      <queryTableField id="15" name="Kics_NotExploitable" tableColumnId="15"/>
      <queryTableField id="16" name="Kics_ProposedNotExploitable" tableColumnId="16"/>
      <queryTableField id="17" name="Sca_Confirmed" tableColumnId="17"/>
      <queryTableField id="18" name="Sca_ToVerify" tableColumnId="18"/>
      <queryTableField id="19" name="Sca_Urgent" tableColumnId="19"/>
      <queryTableField id="20" name="Sca_NotExploitable" tableColumnId="20"/>
      <queryTableField id="21" name="Sca_ProposedNotExploitable" tableColumnId="21"/>
      <queryTableField id="22" name="Packages_Confirmed" tableColumnId="22"/>
      <queryTableField id="23" name="Packages_ToVerify" tableColumnId="23"/>
      <queryTableField id="24" name="Packages_Urgent" tableColumnId="24"/>
      <queryTableField id="25" name="Packages_NotExploitable" tableColumnId="25"/>
      <queryTableField id="26" name="Packages_ProposedNotExploitable" tableColumnId="26"/>
      <queryTableField id="27" name="Api_Confirmed" tableColumnId="27"/>
      <queryTableField id="28" name="Api_ToVerify" tableColumnId="28"/>
      <queryTableField id="29" name="Api_Urgent" tableColumnId="29"/>
      <queryTableField id="30" name="Api_NotExploitable" tableColumnId="30"/>
      <queryTableField id="31" name="Api_ProposedNotExploitable" tableColumnId="31"/>
      <queryTableField id="32" name="SSCS_Confirmed" tableColumnId="32"/>
      <queryTableField id="33" name="SSCS_ToVerify" tableColumnId="33"/>
      <queryTableField id="34" name="SSCS_Urgent" tableColumnId="34"/>
      <queryTableField id="35" name="SSCS_NotExploitable" tableColumnId="35"/>
      <queryTableField id="36" name="SSCS_ProposedNotExploitable" tableColumnId="36"/>
      <queryTableField id="37" name="Containers_Confirmed" tableColumnId="37"/>
      <queryTableField id="38" name="Containers_ToVerify" tableColumnId="38"/>
      <queryTableField id="39" name="Containers_Urgent" tableColumnId="39"/>
      <queryTableField id="40" name="Containers_NotExploitable" tableColumnId="40"/>
      <queryTableField id="41" name="Containers_ProposedNotExploitable" tableColumnId="41"/>
    </queryTableFields>
  </queryTableRefresh>
  <extLst>
    <ext xmlns:x15="http://schemas.microsoft.com/office/spreadsheetml/2010/11/main" uri="{883FBD77-0823-4a55-B5E3-86C4891E6966}">
      <x15:queryTable sourceDataName="Query - StateCounts(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50372-3559-48C7-B6AF-E85BBF450C71}" name="About" displayName="About" ref="C6:F14" tableType="queryTable" totalsRowShown="0" tableBorderDxfId="129">
  <autoFilter ref="C6:F14" xr:uid="{62650372-3559-48C7-B6AF-E85BBF450C71}"/>
  <tableColumns count="4">
    <tableColumn id="1" xr3:uid="{BFEADDE7-3834-4858-8861-9B0888EA908A}" uniqueName="1" name="Parameter" queryTableFieldId="1" dataDxfId="128"/>
    <tableColumn id="2" xr3:uid="{B1845D49-569A-496A-B623-270C572C6D90}" uniqueName="2" name="Value" queryTableFieldId="2" dataDxfId="127"/>
    <tableColumn id="3" xr3:uid="{6313CE5E-2BCB-4D41-A6AE-E53E05CA4142}" uniqueName="3" name="Message" queryTableFieldId="3" dataDxfId="126"/>
    <tableColumn id="4" xr3:uid="{0EB8F86D-C793-4F2F-ACEE-324B55034023}" uniqueName="4" name="Status" queryTableFieldId="4" dataDxfId="1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059591-DBB9-40E1-9B24-6F529EB4F0D5}" name="General_1" displayName="General_1" ref="B2:C3" tableType="queryTable" insertRow="1" totalsRowShown="0" headerRowDxfId="136" dataDxfId="134" headerRowBorderDxfId="135" tableBorderDxfId="133" totalsRowBorderDxfId="132">
  <autoFilter ref="B2:C3" xr:uid="{63059591-DBB9-40E1-9B24-6F529EB4F0D5}"/>
  <tableColumns count="2">
    <tableColumn id="1" xr3:uid="{FD645173-8F58-438C-96A8-41D4638717D6}" uniqueName="1" name="Detail" queryTableFieldId="1" dataDxfId="131"/>
    <tableColumn id="2" xr3:uid="{210B2AD6-9E96-477B-8596-9F2864421733}" uniqueName="2" name="Value" queryTableFieldId="2" dataDxfId="1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732A77-0972-46BB-87D6-9D695B2E538D}" name="ApplicationsTable" displayName="ApplicationsTable" ref="A1:H2" tableType="queryTable" insertRow="1" totalsRowShown="0">
  <autoFilter ref="A1:H2" xr:uid="{A4732A77-0972-46BB-87D6-9D695B2E538D}"/>
  <tableColumns count="8">
    <tableColumn id="1" xr3:uid="{C4C6815E-E993-4C7D-A892-FD498714ABA4}" uniqueName="1" name="ApplicationID" queryTableFieldId="1"/>
    <tableColumn id="2" xr3:uid="{2FB3854F-012A-4AA2-8728-8B02D64033C1}" uniqueName="2" name="ApplicationName" queryTableFieldId="2"/>
    <tableColumn id="3" xr3:uid="{F0B839C1-5069-4936-981C-1190B9C01188}" uniqueName="3" name="Description" queryTableFieldId="3"/>
    <tableColumn id="4" xr3:uid="{24C0305E-E7D1-41F4-A338-403FCA8AEA00}" uniqueName="4" name="CreatedAt" queryTableFieldId="4" dataDxfId="18"/>
    <tableColumn id="5" xr3:uid="{D2416ED7-B83D-43C7-A7C6-3FC334FFA6E4}" uniqueName="5" name="UpdatedAt" queryTableFieldId="5" dataDxfId="17"/>
    <tableColumn id="6" xr3:uid="{06E2EE53-777C-475C-941F-BC187A68CBD5}" uniqueName="6" name="Criticality" queryTableFieldId="6" dataDxfId="16"/>
    <tableColumn id="9" xr3:uid="{1865F313-123A-4E02-8BE5-CB6EEC236F1A}" uniqueName="9" name="RiskScore" queryTableFieldId="9" dataDxfId="15"/>
    <tableColumn id="10" xr3:uid="{962D889E-2086-4728-8744-6DC1CBE4B4BB}" uniqueName="10" name="RiskSeverity" queryTableFieldId="10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81BF07-8BD4-43A9-B204-C9353349814E}" name="Projects" displayName="Projects_1" ref="A1:H2" tableType="queryTable" insertRow="1" totalsRowShown="0">
  <autoFilter ref="A1:H2" xr:uid="{6781BF07-8BD4-43A9-B204-C9353349814E}"/>
  <tableColumns count="8">
    <tableColumn id="1" xr3:uid="{515E6297-239E-46AD-B6D5-55EE319487F3}" uniqueName="1" name="ProjectID" queryTableFieldId="1"/>
    <tableColumn id="2" xr3:uid="{25623480-315A-4EF8-BBB7-53306D538563}" uniqueName="2" name="ProjectName" queryTableFieldId="2"/>
    <tableColumn id="3" xr3:uid="{FEFB76AE-9ACE-4342-911F-E52B76E2B848}" uniqueName="3" name="CreatedAt" queryTableFieldId="3" dataDxfId="13"/>
    <tableColumn id="4" xr3:uid="{0439EBBB-D9B4-49AB-8998-491AAD577DF8}" uniqueName="4" name="UpdatedAt" queryTableFieldId="4" dataDxfId="12"/>
    <tableColumn id="5" xr3:uid="{106C2CB4-9949-4838-AF68-2D0D97E6EF2C}" uniqueName="5" name="MainBranch" queryTableFieldId="5"/>
    <tableColumn id="6" xr3:uid="{6ABDC53C-13D9-40A5-B489-E7D2F1D62942}" uniqueName="6" name="Origin" queryTableFieldId="6"/>
    <tableColumn id="7" xr3:uid="{4C6226D8-E6EC-4D01-9BDF-59D83607F28D}" uniqueName="7" name="Criticality" queryTableFieldId="7"/>
    <tableColumn id="8" xr3:uid="{EF009F7F-AE78-474E-8042-D2137F4DBFBD}" uniqueName="8" name="PrivatePackage" queryTableField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B6B700-850C-4406-A52E-417F7A4EF995}" name="ScansTable" displayName="ScansTable" ref="A1:CW2" tableType="queryTable" insertRow="1" totalsRowShown="0">
  <autoFilter ref="A1:CW2" xr:uid="{D9B6B700-850C-4406-A52E-417F7A4EF995}"/>
  <tableColumns count="101">
    <tableColumn id="1" xr3:uid="{A6795663-329F-4527-93A3-1AC900113938}" uniqueName="1" name="ScanID" queryTableFieldId="1"/>
    <tableColumn id="2" xr3:uid="{D9C926A5-BACD-40AC-A0F5-CC38AD38DBD2}" uniqueName="2" name="ProjectId" queryTableFieldId="2"/>
    <tableColumn id="3" xr3:uid="{176D1692-C856-4472-B6EE-AF8D4CC41AFD}" uniqueName="3" name="ProjectName" queryTableFieldId="3"/>
    <tableColumn id="4" xr3:uid="{27ABEB1B-4C86-4AEE-A31A-E50C1ADE6139}" uniqueName="4" name="Status" queryTableFieldId="4"/>
    <tableColumn id="5" xr3:uid="{E60F67C1-B0FA-425D-B817-F32530F28E9E}" uniqueName="5" name="Branch" queryTableFieldId="5"/>
    <tableColumn id="6" xr3:uid="{0920A74D-4D3B-47F8-839F-D0CCF8877BFF}" uniqueName="6" name="Loc" queryTableFieldId="6"/>
    <tableColumn id="28" xr3:uid="{FB372A05-42C5-47E9-80C7-F366D48C3E2E}" uniqueName="28" name="CreatedAt" queryTableFieldId="47" dataDxfId="11"/>
    <tableColumn id="7" xr3:uid="{6AC98336-D667-4163-8D3C-CB868F0D2699}" uniqueName="7" name="StartDate" queryTableFieldId="24" dataDxfId="10"/>
    <tableColumn id="8" xr3:uid="{CE522565-BE50-4994-84D1-D951AB8CCA19}" uniqueName="8" name="EndDate" queryTableFieldId="25" dataDxfId="9"/>
    <tableColumn id="25" xr3:uid="{8ED4D097-FCEA-421C-9B41-B1801AA8DFE0}" uniqueName="25" name="HourRequested" queryTableFieldId="32"/>
    <tableColumn id="27" xr3:uid="{F7C8D3D6-804A-4732-9BDB-807B4B11E752}" uniqueName="27" name="ScanDate" queryTableFieldId="45"/>
    <tableColumn id="23" xr3:uid="{A901B965-6B1B-4067-A70F-529CCF2EBAB5}" uniqueName="23" name="Runtime" queryTableFieldId="26" dataDxfId="8"/>
    <tableColumn id="9" xr3:uid="{FA925FEE-D08A-4AFA-893D-36BF06C795A4}" uniqueName="9" name="Engines" queryTableFieldId="9"/>
    <tableColumn id="29" xr3:uid="{63E25485-FBBE-442F-B42D-F86BFE21CC74}" uniqueName="29" name="Initiator" queryTableFieldId="48"/>
    <tableColumn id="102" xr3:uid="{CE6226B9-FC74-4E13-8242-8A65FF60A6D8}" uniqueName="102" name="Column1" queryTableFieldId="186" dataDxfId="7"/>
    <tableColumn id="103" xr3:uid="{2FB08305-29B3-4607-8769-E4B1F8F89747}" uniqueName="103" name="_1" queryTableFieldId="187" dataDxfId="6"/>
    <tableColumn id="24" xr3:uid="{E8DF3547-C5BC-4513-A07B-908E2BE43AB6}" uniqueName="24" name="SourceType" queryTableFieldId="27"/>
    <tableColumn id="10" xr3:uid="{9E64CBFC-8C40-46D3-8BF7-28A1B7133496}" uniqueName="10" name="SourceOrigin" queryTableFieldId="10"/>
    <tableColumn id="11" xr3:uid="{160D776A-7B83-44E7-A3B2-45AD3205DD52}" uniqueName="11" name="Sast" queryTableFieldId="11"/>
    <tableColumn id="12" xr3:uid="{EEFEC5EE-B165-4E24-BC84-2FA2E34B9B80}" uniqueName="12" name="Sca" queryTableFieldId="12"/>
    <tableColumn id="13" xr3:uid="{1341EA54-EB51-4630-A71C-79AD55B334C9}" uniqueName="13" name="Kics" queryTableFieldId="13"/>
    <tableColumn id="14" xr3:uid="{0575BC13-7BB8-435F-A230-4A4D6D02AD70}" uniqueName="14" name="Containers" queryTableFieldId="14"/>
    <tableColumn id="15" xr3:uid="{C0475B0D-5D55-4F25-A02A-84C32EEA46DA}" uniqueName="15" name="Api" queryTableFieldId="15"/>
    <tableColumn id="16" xr3:uid="{C3203F75-E2ED-456A-B703-145004F6FEB3}" uniqueName="16" name="SSCS" queryTableFieldId="104"/>
    <tableColumn id="74" xr3:uid="{19D3DFF0-2172-48B9-AB1B-1AE0C73CC4D7}" uniqueName="74" name="Apex" queryTableFieldId="121"/>
    <tableColumn id="75" xr3:uid="{8A2D80AF-E7AD-42AA-8809-153A7334EA49}" uniqueName="75" name="ASP" queryTableFieldId="122"/>
    <tableColumn id="76" xr3:uid="{78E84A4A-9AEF-4405-92CA-29281B8A65DB}" uniqueName="76" name="COBOL" queryTableFieldId="123"/>
    <tableColumn id="77" xr3:uid="{C4488FB8-9235-472C-ABE2-2D59CE289AB5}" uniqueName="77" name="CPP" queryTableFieldId="124"/>
    <tableColumn id="78" xr3:uid="{95474253-D796-4C25-835F-36FFF0E55A9A}" uniqueName="78" name="CSharp" queryTableFieldId="125"/>
    <tableColumn id="79" xr3:uid="{1DBF5FAC-3DDE-4E8B-98DF-2170FB14A689}" uniqueName="79" name="Dart" queryTableFieldId="126"/>
    <tableColumn id="80" xr3:uid="{A77DC83D-6A6E-490B-8D53-CE1DD31C9013}" uniqueName="80" name="Go" queryTableFieldId="127"/>
    <tableColumn id="81" xr3:uid="{7F00E8B3-1380-4FE6-94A7-E0BDCA5D7AC8}" uniqueName="81" name="Groovy" queryTableFieldId="128"/>
    <tableColumn id="82" xr3:uid="{DBBFEC92-FC97-43E1-8598-E5271A29AB85}" uniqueName="82" name="Java" queryTableFieldId="129"/>
    <tableColumn id="83" xr3:uid="{1716C530-D6CB-4FE8-878D-A8D596048BC9}" uniqueName="83" name="JavaScript" queryTableFieldId="130"/>
    <tableColumn id="84" xr3:uid="{F8225D14-029B-4356-A39F-90AF3E97C347}" uniqueName="84" name="Kotlin" queryTableFieldId="131"/>
    <tableColumn id="85" xr3:uid="{73B9DCF3-EB4F-459C-A09D-9E92DF9878DC}" uniqueName="85" name="Lua" queryTableFieldId="132"/>
    <tableColumn id="86" xr3:uid="{0A13DB6E-6A2C-4641-BEE8-5D4A6E1277D7}" uniqueName="86" name="Objc" queryTableFieldId="133"/>
    <tableColumn id="87" xr3:uid="{38F0EC0D-1393-47E6-8E84-DEA901DF222C}" uniqueName="87" name="Perl" queryTableFieldId="134"/>
    <tableColumn id="88" xr3:uid="{C1C25431-02DE-474F-9444-0A211C1D8560}" uniqueName="88" name="PHP" queryTableFieldId="135"/>
    <tableColumn id="89" xr3:uid="{1F27A986-88A6-4FD1-B00B-D2965A34E82A}" uniqueName="89" name="PLSQL" queryTableFieldId="136"/>
    <tableColumn id="90" xr3:uid="{3C48492E-CAAB-4874-9AD6-B77C3D449E0C}" uniqueName="90" name="Python" queryTableFieldId="137"/>
    <tableColumn id="91" xr3:uid="{66B49EFD-73FE-415B-B5EF-7D295BC743C9}" uniqueName="91" name="RPG" queryTableFieldId="138"/>
    <tableColumn id="92" xr3:uid="{C5A40A66-0E02-4D15-8E0E-D6EFFB842C54}" uniqueName="92" name="Ruby" queryTableFieldId="139"/>
    <tableColumn id="93" xr3:uid="{85D922B4-4A4E-465B-BC70-CC0D70CDF16A}" uniqueName="93" name="Rust" queryTableFieldId="140"/>
    <tableColumn id="94" xr3:uid="{C6A6AB99-60FE-47D3-A110-E21A4A510671}" uniqueName="94" name="Scala" queryTableFieldId="141"/>
    <tableColumn id="95" xr3:uid="{702A309F-4A10-49C0-8BD1-871A205539D0}" uniqueName="95" name="Swift" queryTableFieldId="142"/>
    <tableColumn id="96" xr3:uid="{01469047-B808-4931-BC25-7D29E549A657}" uniqueName="96" name="Typescript" queryTableFieldId="143"/>
    <tableColumn id="97" xr3:uid="{A654F0FA-7576-469C-B03D-A24DE0564316}" uniqueName="97" name="VB6" queryTableFieldId="144"/>
    <tableColumn id="98" xr3:uid="{97031A56-F1FA-41C0-886B-B23E677DBF84}" uniqueName="98" name="VbNet" queryTableFieldId="145"/>
    <tableColumn id="99" xr3:uid="{13214AAB-4119-40A1-B0FC-444834218490}" uniqueName="99" name="VbScript" queryTableFieldId="146"/>
    <tableColumn id="100" xr3:uid="{FC0A6ADA-12D4-43A7-8B96-EB5CBC451865}" uniqueName="100" name="Unknown" queryTableFieldId="147"/>
    <tableColumn id="17" xr3:uid="{6270106E-8B81-4AE4-A866-36248FDBD42B}" uniqueName="17" name="Total_Vulnerabilties" queryTableFieldId="18"/>
    <tableColumn id="18" xr3:uid="{6721CC18-5059-4F01-9622-512E93BB0010}" uniqueName="18" name="Total_Critical" queryTableFieldId="19"/>
    <tableColumn id="19" xr3:uid="{3736E8BC-3167-4D19-AD13-4614F67580D2}" uniqueName="19" name="Total_High" queryTableFieldId="20"/>
    <tableColumn id="20" xr3:uid="{B64E9EE4-3A5F-4313-8BE3-EF3CB1734E6A}" uniqueName="20" name="Total_Medium" queryTableFieldId="21"/>
    <tableColumn id="21" xr3:uid="{97DF7989-95EC-4440-9993-31C0ABB183B1}" uniqueName="21" name="Total_Low" queryTableFieldId="22"/>
    <tableColumn id="22" xr3:uid="{6A0D461B-8B66-4A62-B333-BCAE5149FDDF}" uniqueName="22" name="Total_Info" queryTableFieldId="23"/>
    <tableColumn id="30" xr3:uid="{B28379CE-228C-43B2-A2A0-B119B119B32D}" uniqueName="30" name="Sast_Total_Vulnerabilties" queryTableFieldId="49"/>
    <tableColumn id="31" xr3:uid="{D9C06DC0-339D-4857-96D1-E44DBB9744F7}" uniqueName="31" name="Sast_Critical" queryTableFieldId="50"/>
    <tableColumn id="32" xr3:uid="{710DE58C-B6CD-4388-9697-F1F1A2FE123E}" uniqueName="32" name="Sast_High" queryTableFieldId="51"/>
    <tableColumn id="33" xr3:uid="{5DE02FDC-8B2F-4B79-AB9F-17144F92B3AD}" uniqueName="33" name="Sast_Medium" queryTableFieldId="52"/>
    <tableColumn id="34" xr3:uid="{5F7CC695-C473-42FD-A40B-4E79644294EF}" uniqueName="34" name="Sast_Low" queryTableFieldId="53"/>
    <tableColumn id="35" xr3:uid="{EC70413C-337F-480A-9701-29AD54261F93}" uniqueName="35" name="Sast_Info" queryTableFieldId="54"/>
    <tableColumn id="36" xr3:uid="{8CD6FA22-66E9-442D-94A9-E5502D143744}" uniqueName="36" name="Kics_Total_Vulnerabilties" queryTableFieldId="55"/>
    <tableColumn id="37" xr3:uid="{BDE8673D-5372-4E5C-BDDF-51FF15BAFC87}" uniqueName="37" name="Kics_Critical" queryTableFieldId="56"/>
    <tableColumn id="38" xr3:uid="{B6AEECCC-F126-4F05-B512-63A0DF988280}" uniqueName="38" name="Kics_High" queryTableFieldId="57"/>
    <tableColumn id="39" xr3:uid="{BB1AA5E5-B339-4ECA-84BF-1CFA12AD60C4}" uniqueName="39" name="Kics_Medium" queryTableFieldId="58"/>
    <tableColumn id="40" xr3:uid="{A143BD64-4EA8-49A4-94A6-947C5B2C53D1}" uniqueName="40" name="Kics_Low" queryTableFieldId="59"/>
    <tableColumn id="41" xr3:uid="{9B4D79FB-02AF-4E8E-BF3A-4D83A4FAAAD0}" uniqueName="41" name="Kics_Info" queryTableFieldId="60"/>
    <tableColumn id="42" xr3:uid="{9AF1232C-ADA9-4286-81AA-CE8E5AA3C869}" uniqueName="42" name="Sca_Total_Vulnerabilties" queryTableFieldId="61"/>
    <tableColumn id="43" xr3:uid="{25B92DF7-7488-4B9B-A3B0-7581EF1082B2}" uniqueName="43" name="Sca_Critical" queryTableFieldId="62"/>
    <tableColumn id="44" xr3:uid="{7B5E8DD5-C1A2-4DCA-8AB6-8BAF3B62B81B}" uniqueName="44" name="Sca_High" queryTableFieldId="63"/>
    <tableColumn id="45" xr3:uid="{32C219A4-1B16-4182-A4BA-44EFA9945DDD}" uniqueName="45" name="Sca_Medium" queryTableFieldId="64"/>
    <tableColumn id="46" xr3:uid="{C70D37AC-BEBC-42EC-A753-7ACEAF9DF09E}" uniqueName="46" name="Sca_Low" queryTableFieldId="65"/>
    <tableColumn id="47" xr3:uid="{42D8E930-96E0-4FC8-B015-D9B884D75C8D}" uniqueName="47" name="Sca_Info" queryTableFieldId="66"/>
    <tableColumn id="48" xr3:uid="{A1A66257-2EC5-4DDC-940E-76520B81D220}" uniqueName="48" name="Packages_Total_Vulnerabilties" queryTableFieldId="67"/>
    <tableColumn id="49" xr3:uid="{7C6772C4-B0C7-4C33-9E3C-4F5F1699817A}" uniqueName="49" name="Packages_Critical" queryTableFieldId="68"/>
    <tableColumn id="50" xr3:uid="{165F30AE-54F3-4938-AE07-7B3CA4DA6164}" uniqueName="50" name="Packages_High" queryTableFieldId="69"/>
    <tableColumn id="51" xr3:uid="{7D26423D-734C-449C-B897-6AEFF7B6B0D1}" uniqueName="51" name="Packages_Medium" queryTableFieldId="70"/>
    <tableColumn id="52" xr3:uid="{1CDDF965-562C-4F60-8CBF-4A8E4B4B7F21}" uniqueName="52" name="Packages_Low" queryTableFieldId="71"/>
    <tableColumn id="53" xr3:uid="{7DAEB873-0CA2-4D01-9482-905D0D39DA69}" uniqueName="53" name="Packages_Info" queryTableFieldId="72"/>
    <tableColumn id="54" xr3:uid="{743B2A4D-6BF2-4B63-9E76-DC13306459D3}" uniqueName="54" name="Api_Total_Vulnerabilties" queryTableFieldId="73"/>
    <tableColumn id="55" xr3:uid="{1FA6B10A-B576-44CE-A524-C3708FCE0D07}" uniqueName="55" name="Api_Critical" queryTableFieldId="74"/>
    <tableColumn id="56" xr3:uid="{5C57CBC1-1EF9-4537-81E9-1E53A17260B0}" uniqueName="56" name="Api_High" queryTableFieldId="75"/>
    <tableColumn id="57" xr3:uid="{3B523D4F-A05E-4F57-94A4-5010530766CB}" uniqueName="57" name="Api_Medium" queryTableFieldId="76"/>
    <tableColumn id="58" xr3:uid="{D2ED7054-6DF6-4B8C-8487-D4BA0E8B14B3}" uniqueName="58" name="Api_Low" queryTableFieldId="77"/>
    <tableColumn id="59" xr3:uid="{12A9697A-64E4-4553-B176-921B9CEEA419}" uniqueName="59" name="Api_Info" queryTableFieldId="78"/>
    <tableColumn id="26" xr3:uid="{B51FEE8F-2CE6-4703-93AF-D64A593A1182}" uniqueName="26" name="SSCS_Total_Vulnerabilties" queryTableFieldId="105"/>
    <tableColumn id="60" xr3:uid="{BFE4BF26-F915-4E45-8455-AAB88EB94C5A}" uniqueName="60" name="SSCS_Critical" queryTableFieldId="106"/>
    <tableColumn id="61" xr3:uid="{78ED9A51-59F8-436A-A34A-1CB584DE1F29}" uniqueName="61" name="SSCS_High" queryTableFieldId="107"/>
    <tableColumn id="62" xr3:uid="{468147AC-FD59-4E0C-9DD8-86527D682EE5}" uniqueName="62" name="SSCS_Medium" queryTableFieldId="108"/>
    <tableColumn id="63" xr3:uid="{7A97C903-A288-4550-B0CE-38AA04C86E7D}" uniqueName="63" name="SSCS_Low" queryTableFieldId="109"/>
    <tableColumn id="64" xr3:uid="{D3301C6E-1AEF-4593-94F4-7B02FF7BDA98}" uniqueName="64" name="SSCS_Info" queryTableFieldId="110"/>
    <tableColumn id="66" xr3:uid="{485256E4-A5DC-404C-AC52-C75C366B2B15}" uniqueName="66" name="Containers_Total_Vulnerabilties" queryTableFieldId="85"/>
    <tableColumn id="67" xr3:uid="{6A0B2B31-DB76-44DD-B6F7-0F6529260BAF}" uniqueName="67" name="Containers_Critical" queryTableFieldId="86"/>
    <tableColumn id="68" xr3:uid="{E0E12C04-5FE2-49D1-89F4-260EB217AE79}" uniqueName="68" name="Containers_High" queryTableFieldId="87"/>
    <tableColumn id="69" xr3:uid="{EA53E02C-1D24-4F98-8328-FBBF9CA085C3}" uniqueName="69" name="Containers_Medium" queryTableFieldId="88"/>
    <tableColumn id="72" xr3:uid="{49B7E700-AD3B-4D0B-981D-02ED26974FF3}" uniqueName="72" name="Containers_Low" queryTableFieldId="102"/>
    <tableColumn id="73" xr3:uid="{25D47DEF-3F63-445E-8DC9-2AADC414A0A4}" uniqueName="73" name="Containers_Info" queryTableFieldId="103"/>
    <tableColumn id="65" xr3:uid="{005D96E4-C109-48CA-A7C5-E2CE2133567A}" uniqueName="65" name="IsLatestByProject" queryTableFieldId="118">
      <calculatedColumnFormula>ScansTable[[#This Row],[StartDate]]=_xlfn.MAXIFS(ScansTable[StartDate],ScansTable[ProjectName],ScansTable[[#This Row],[ProjectName]],ScansTable[Branch],ScansTable[[#This Row],[Branch]])</calculatedColumnFormula>
    </tableColumn>
    <tableColumn id="101" xr3:uid="{D383B437-B1EF-4888-B970-A3354FE67A37}" uniqueName="101" name="IsLatestByProjectBranch" queryTableFieldId="177">
      <calculatedColumnFormula>ScansTable[[#This Row],[StartDate]]=_xlfn.MAXIFS(ScansTable[StartDate],ScansTable[ProjectName],ScansTable[[#This Row],[ProjectName]])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A5E28-A24A-4CAE-9F2A-AF1513FEB631}" name="StateCounts" displayName="StateCounts_1" ref="A1:AO11938" tableType="queryTable" totalsRowShown="0">
  <autoFilter ref="A1:AO11938" xr:uid="{EA5A5E28-A24A-4CAE-9F2A-AF1513FEB631}"/>
  <tableColumns count="41">
    <tableColumn id="1" xr3:uid="{50FDB4D5-8AE8-4361-9F53-BB76192C99FA}" uniqueName="1" name="ScanID" queryTableFieldId="1"/>
    <tableColumn id="2" xr3:uid="{5503B345-925D-4860-B138-07D3F05B3CB2}" uniqueName="2" name="Total_Confirmed" queryTableFieldId="2"/>
    <tableColumn id="3" xr3:uid="{C62803FC-3B56-485F-B10F-172DF2F32A6C}" uniqueName="3" name="Total_ToVerify" queryTableFieldId="3"/>
    <tableColumn id="4" xr3:uid="{85313B89-94E7-416D-BB2F-9DAFACC9ABA9}" uniqueName="4" name="Total_Urgent" queryTableFieldId="4"/>
    <tableColumn id="5" xr3:uid="{B7DFBC37-F0DD-418A-A5C9-E3BC631E211E}" uniqueName="5" name="Total_NotExploitable" queryTableFieldId="5"/>
    <tableColumn id="6" xr3:uid="{1C42E746-0BFE-4D82-9D54-482DC1921FB0}" uniqueName="6" name="Total_ProposedNotExploitable" queryTableFieldId="6"/>
    <tableColumn id="7" xr3:uid="{6B5E8053-7A94-41FC-BD7B-A366DFC2AE59}" uniqueName="7" name="Sast_Confirmed" queryTableFieldId="7"/>
    <tableColumn id="8" xr3:uid="{0E5D9FC6-D9BC-48AF-A4D1-D9667D691DE7}" uniqueName="8" name="Sast_ToVerify" queryTableFieldId="8"/>
    <tableColumn id="9" xr3:uid="{C1C13D5F-21B1-46BB-B41B-5793EA362310}" uniqueName="9" name="Sast_Medium" queryTableFieldId="9"/>
    <tableColumn id="10" xr3:uid="{CD96C061-794A-48ED-AE1B-3306F791B8BE}" uniqueName="10" name="Sast_NotExploitable" queryTableFieldId="10"/>
    <tableColumn id="11" xr3:uid="{2C32FBCA-6501-45C5-AAE1-C3736AC7BF97}" uniqueName="11" name="Sast_ProposedNotExploitable" queryTableFieldId="11"/>
    <tableColumn id="12" xr3:uid="{88FF0075-AFB4-4E82-8CDB-DC2C727647C6}" uniqueName="12" name="Kics_Confirmed" queryTableFieldId="12"/>
    <tableColumn id="13" xr3:uid="{3AB39D51-251E-4C66-8C69-A99579D2A9DB}" uniqueName="13" name="Kics_ToVerify" queryTableFieldId="13"/>
    <tableColumn id="14" xr3:uid="{625D7E8C-F212-4F03-BA30-F6D166C54A24}" uniqueName="14" name="Kics_Urgent" queryTableFieldId="14"/>
    <tableColumn id="15" xr3:uid="{2D3DD88F-AF8D-4C78-9086-D60C41DF9992}" uniqueName="15" name="Kics_NotExploitable" queryTableFieldId="15"/>
    <tableColumn id="16" xr3:uid="{02CC24B1-B87A-4079-9B0E-2F20680B2D11}" uniqueName="16" name="Kics_ProposedNotExploitable" queryTableFieldId="16"/>
    <tableColumn id="17" xr3:uid="{2D1FCBF7-52C2-401F-A583-57B25FCDA72F}" uniqueName="17" name="Sca_Confirmed" queryTableFieldId="17"/>
    <tableColumn id="18" xr3:uid="{5F8EDFC0-6857-4E39-A894-E05C6765AE6F}" uniqueName="18" name="Sca_ToVerify" queryTableFieldId="18"/>
    <tableColumn id="19" xr3:uid="{6CDFC1D4-39A5-4428-8435-451D0AB6F02E}" uniqueName="19" name="Sca_Urgent" queryTableFieldId="19"/>
    <tableColumn id="20" xr3:uid="{1E875615-D960-43C7-B2EF-7ECCA0D89C42}" uniqueName="20" name="Sca_NotExploitable" queryTableFieldId="20"/>
    <tableColumn id="21" xr3:uid="{8D4F6C24-29B5-4E8E-9130-7229E551C30E}" uniqueName="21" name="Sca_ProposedNotExploitable" queryTableFieldId="21"/>
    <tableColumn id="22" xr3:uid="{3C75E766-4702-47DB-905A-BB8218A7D39D}" uniqueName="22" name="Packages_Confirmed" queryTableFieldId="22"/>
    <tableColumn id="23" xr3:uid="{8E88C679-6734-4D74-A365-929D29579126}" uniqueName="23" name="Packages_ToVerify" queryTableFieldId="23"/>
    <tableColumn id="24" xr3:uid="{A18F6F44-1A0D-4594-95B2-BD2167383CE0}" uniqueName="24" name="Packages_Urgent" queryTableFieldId="24"/>
    <tableColumn id="25" xr3:uid="{C2732B6B-409A-4D31-885A-43F0B25C7599}" uniqueName="25" name="Packages_NotExploitable" queryTableFieldId="25"/>
    <tableColumn id="26" xr3:uid="{09913F52-F422-4961-BFC2-AFFE8FC4D68C}" uniqueName="26" name="Packages_ProposedNotExploitable" queryTableFieldId="26"/>
    <tableColumn id="27" xr3:uid="{856184D9-991B-466B-ADCE-F082E89EF6C2}" uniqueName="27" name="Api_Confirmed" queryTableFieldId="27"/>
    <tableColumn id="28" xr3:uid="{42F03CD9-22A9-4038-8246-37204546D83D}" uniqueName="28" name="Api_ToVerify" queryTableFieldId="28"/>
    <tableColumn id="29" xr3:uid="{CF3F3366-4A88-432A-A683-AE980B5B2404}" uniqueName="29" name="Api_Urgent" queryTableFieldId="29"/>
    <tableColumn id="30" xr3:uid="{1DFA5805-3D30-439E-88D4-43E9E10C297A}" uniqueName="30" name="Api_NotExploitable" queryTableFieldId="30"/>
    <tableColumn id="31" xr3:uid="{B62F450B-B082-4EA9-9A14-33233EC9FE49}" uniqueName="31" name="Api_ProposedNotExploitable" queryTableFieldId="31"/>
    <tableColumn id="32" xr3:uid="{EA92E79E-D2B8-420D-B5CB-A33689FEAA43}" uniqueName="32" name="SSCS_Confirmed" queryTableFieldId="32"/>
    <tableColumn id="33" xr3:uid="{EE3001C7-C7DE-4E08-A536-2328F48D0162}" uniqueName="33" name="SSCS_ToVerify" queryTableFieldId="33"/>
    <tableColumn id="34" xr3:uid="{6EF0313A-C86D-460D-B6DB-970AEB62F2B8}" uniqueName="34" name="SSCS_Urgent" queryTableFieldId="34"/>
    <tableColumn id="35" xr3:uid="{821D0B25-5F71-43AE-BCE9-4FE61E825A12}" uniqueName="35" name="SSCS_NotExploitable" queryTableFieldId="35"/>
    <tableColumn id="36" xr3:uid="{88966E12-4A61-4546-81DF-F3D3C62FD0CB}" uniqueName="36" name="SSCS_ProposedNotExploitable" queryTableFieldId="36"/>
    <tableColumn id="37" xr3:uid="{82797DEE-F745-4BB2-8DC1-DDF8FCF93AAD}" uniqueName="37" name="Containers_Confirmed" queryTableFieldId="37"/>
    <tableColumn id="38" xr3:uid="{A78633D7-B92D-48F1-AE3C-4647A091BE1F}" uniqueName="38" name="Containers_ToVerify" queryTableFieldId="38"/>
    <tableColumn id="39" xr3:uid="{CE7D147B-1301-4A0C-B6CA-DF7BFEFB9E50}" uniqueName="39" name="Containers_Urgent" queryTableFieldId="39"/>
    <tableColumn id="40" xr3:uid="{D966FE2A-1CE7-4875-A0BC-F092F3314C5B}" uniqueName="40" name="Containers_NotExploitable" queryTableFieldId="40"/>
    <tableColumn id="41" xr3:uid="{E2B146D1-A6C0-4A8A-A978-A14A3B5A2369}" uniqueName="41" name="Containers_ProposedNotExploitable" queryTableField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92D0-E0A6-46D2-A89D-6817B857299E}">
  <dimension ref="B1:G17"/>
  <sheetViews>
    <sheetView tabSelected="1" zoomScaleNormal="100" workbookViewId="0">
      <selection activeCell="G4" sqref="G4"/>
    </sheetView>
  </sheetViews>
  <sheetFormatPr defaultRowHeight="15" x14ac:dyDescent="0.25"/>
  <cols>
    <col min="1" max="2" width="2.140625" style="4" customWidth="1"/>
    <col min="3" max="3" width="19.7109375" style="4" customWidth="1"/>
    <col min="4" max="4" width="72.5703125" style="4" customWidth="1"/>
    <col min="5" max="5" width="25.28515625" style="4" bestFit="1" customWidth="1"/>
    <col min="6" max="6" width="17.42578125" style="4" customWidth="1"/>
    <col min="7" max="7" width="2.140625" style="4" customWidth="1"/>
    <col min="8" max="16384" width="9.140625" style="4"/>
  </cols>
  <sheetData>
    <row r="1" spans="2:7" ht="11.25" customHeight="1" thickBot="1" x14ac:dyDescent="0.3"/>
    <row r="2" spans="2:7" ht="56.25" customHeight="1" x14ac:dyDescent="0.25">
      <c r="B2" s="77"/>
      <c r="C2" s="133" t="s">
        <v>166</v>
      </c>
      <c r="D2" s="133"/>
      <c r="E2" s="133"/>
      <c r="F2" s="133"/>
      <c r="G2" s="82"/>
    </row>
    <row r="3" spans="2:7" ht="11.25" customHeight="1" thickBot="1" x14ac:dyDescent="1.05">
      <c r="B3" s="78"/>
      <c r="C3" s="85"/>
      <c r="D3" s="85"/>
      <c r="E3" s="85"/>
      <c r="F3" s="85"/>
      <c r="G3" s="83"/>
    </row>
    <row r="4" spans="2:7" ht="15.75" thickBot="1" x14ac:dyDescent="0.3">
      <c r="B4" s="78"/>
      <c r="C4" s="88" t="s">
        <v>167</v>
      </c>
      <c r="D4" s="75">
        <v>2.02</v>
      </c>
      <c r="E4" s="74" t="s">
        <v>169</v>
      </c>
      <c r="F4" s="76">
        <v>46318</v>
      </c>
      <c r="G4" s="83"/>
    </row>
    <row r="5" spans="2:7" ht="11.25" customHeight="1" thickBot="1" x14ac:dyDescent="1.05">
      <c r="B5" s="78"/>
      <c r="C5" s="85"/>
      <c r="D5" s="85"/>
      <c r="E5" s="85"/>
      <c r="F5" s="85"/>
      <c r="G5" s="83"/>
    </row>
    <row r="6" spans="2:7" x14ac:dyDescent="0.25">
      <c r="B6" s="78"/>
      <c r="C6" s="89" t="s">
        <v>158</v>
      </c>
      <c r="D6" t="s">
        <v>82</v>
      </c>
      <c r="E6" t="s">
        <v>159</v>
      </c>
      <c r="F6" s="8" t="s">
        <v>23</v>
      </c>
      <c r="G6" s="83"/>
    </row>
    <row r="7" spans="2:7" x14ac:dyDescent="0.25">
      <c r="B7" s="78"/>
      <c r="C7" s="90" t="s">
        <v>0</v>
      </c>
      <c r="D7" s="86" t="s">
        <v>263</v>
      </c>
      <c r="E7" t="s">
        <v>168</v>
      </c>
      <c r="F7" s="8" t="s">
        <v>160</v>
      </c>
      <c r="G7" s="83"/>
    </row>
    <row r="8" spans="2:7" x14ac:dyDescent="0.25">
      <c r="B8" s="78"/>
      <c r="C8" s="90" t="s">
        <v>150</v>
      </c>
      <c r="D8" t="s">
        <v>151</v>
      </c>
      <c r="E8" t="s">
        <v>161</v>
      </c>
      <c r="F8" s="8" t="s">
        <v>160</v>
      </c>
      <c r="G8" s="83"/>
    </row>
    <row r="9" spans="2:7" x14ac:dyDescent="0.25">
      <c r="B9" s="78"/>
      <c r="C9" s="90" t="s">
        <v>1</v>
      </c>
      <c r="D9" t="s">
        <v>2</v>
      </c>
      <c r="E9" t="s">
        <v>162</v>
      </c>
      <c r="F9" s="8" t="s">
        <v>160</v>
      </c>
      <c r="G9" s="83"/>
    </row>
    <row r="10" spans="2:7" x14ac:dyDescent="0.25">
      <c r="B10" s="78"/>
      <c r="C10" s="90" t="s">
        <v>9</v>
      </c>
      <c r="D10" t="s">
        <v>10</v>
      </c>
      <c r="E10" t="s">
        <v>163</v>
      </c>
      <c r="F10" s="8" t="s">
        <v>160</v>
      </c>
      <c r="G10" s="83"/>
    </row>
    <row r="11" spans="2:7" x14ac:dyDescent="0.25">
      <c r="B11" s="78"/>
      <c r="C11" s="90" t="s">
        <v>19</v>
      </c>
      <c r="D11" t="s">
        <v>20</v>
      </c>
      <c r="E11" t="s">
        <v>164</v>
      </c>
      <c r="F11" s="8" t="s">
        <v>160</v>
      </c>
      <c r="G11" s="83"/>
    </row>
    <row r="12" spans="2:7" x14ac:dyDescent="0.25">
      <c r="B12" s="78"/>
      <c r="C12" s="90" t="s">
        <v>217</v>
      </c>
      <c r="D12" t="s">
        <v>186</v>
      </c>
      <c r="E12" t="s">
        <v>187</v>
      </c>
      <c r="F12" s="8" t="s">
        <v>160</v>
      </c>
      <c r="G12" s="83"/>
    </row>
    <row r="13" spans="2:7" x14ac:dyDescent="0.25">
      <c r="B13" s="78"/>
      <c r="C13" s="90" t="s">
        <v>218</v>
      </c>
      <c r="D13" t="s">
        <v>219</v>
      </c>
      <c r="E13" t="s">
        <v>264</v>
      </c>
      <c r="F13" s="8" t="s">
        <v>160</v>
      </c>
      <c r="G13" s="83"/>
    </row>
    <row r="14" spans="2:7" x14ac:dyDescent="0.25">
      <c r="B14" s="78"/>
      <c r="C14" s="90" t="s">
        <v>139</v>
      </c>
      <c r="D14" t="s">
        <v>140</v>
      </c>
      <c r="E14" t="s">
        <v>165</v>
      </c>
      <c r="F14" s="8" t="s">
        <v>160</v>
      </c>
      <c r="G14" s="83"/>
    </row>
    <row r="15" spans="2:7" ht="11.25" customHeight="1" thickBot="1" x14ac:dyDescent="0.3">
      <c r="B15" s="78"/>
      <c r="C15" s="84"/>
      <c r="D15" s="84"/>
      <c r="E15" s="84"/>
      <c r="F15" s="84"/>
      <c r="G15" s="83"/>
    </row>
    <row r="16" spans="2:7" ht="65.25" customHeight="1" thickBot="1" x14ac:dyDescent="0.3">
      <c r="B16" s="78"/>
      <c r="C16" s="87" t="s">
        <v>170</v>
      </c>
      <c r="D16" s="134" t="s">
        <v>171</v>
      </c>
      <c r="E16" s="135"/>
      <c r="F16" s="136"/>
      <c r="G16" s="83"/>
    </row>
    <row r="17" spans="2:7" ht="11.25" customHeight="1" thickBot="1" x14ac:dyDescent="0.3">
      <c r="B17" s="79"/>
      <c r="C17" s="80"/>
      <c r="D17" s="80"/>
      <c r="E17" s="80"/>
      <c r="F17" s="80"/>
      <c r="G17" s="81"/>
    </row>
  </sheetData>
  <sheetProtection selectLockedCells="1"/>
  <mergeCells count="2">
    <mergeCell ref="C2:F2"/>
    <mergeCell ref="D16:F16"/>
  </mergeCells>
  <conditionalFormatting sqref="F7:F14">
    <cfRule type="cellIs" dxfId="0" priority="1" operator="equal">
      <formula>"ERROR"</formula>
    </cfRule>
    <cfRule type="containsText" priority="2" operator="containsText" text="FOUND">
      <formula>NOT(ISERROR(SEARCH("FOUND",F7)))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304B-CF45-49D2-B306-A43221CCF9AC}">
  <dimension ref="B1:W4170"/>
  <sheetViews>
    <sheetView topLeftCell="G1" zoomScale="130" zoomScaleNormal="130" workbookViewId="0">
      <pane ySplit="2" topLeftCell="A3" activePane="bottomLeft" state="frozen"/>
      <selection pane="bottomLeft" activeCell="U10" sqref="U10:W11"/>
    </sheetView>
  </sheetViews>
  <sheetFormatPr defaultRowHeight="15" x14ac:dyDescent="0.25"/>
  <cols>
    <col min="1" max="1" width="2.140625" style="4" customWidth="1"/>
    <col min="2" max="2" width="11" style="4" bestFit="1" customWidth="1"/>
    <col min="3" max="3" width="10.5703125" style="4" bestFit="1" customWidth="1"/>
    <col min="4" max="4" width="2.85546875" style="4" customWidth="1"/>
    <col min="5" max="5" width="42.5703125" style="4" bestFit="1" customWidth="1"/>
    <col min="6" max="6" width="7.5703125" style="4" bestFit="1" customWidth="1"/>
    <col min="7" max="7" width="6.85546875" style="4" bestFit="1" customWidth="1"/>
    <col min="8" max="8" width="7.7109375" style="4" bestFit="1" customWidth="1"/>
    <col min="9" max="9" width="2.140625" style="4" customWidth="1"/>
    <col min="10" max="10" width="14.42578125" style="4" bestFit="1" customWidth="1"/>
    <col min="11" max="11" width="12.140625" style="4" bestFit="1" customWidth="1"/>
    <col min="12" max="12" width="2.85546875" style="4" customWidth="1"/>
    <col min="13" max="13" width="24.85546875" style="4" customWidth="1"/>
    <col min="14" max="14" width="13" style="4" customWidth="1"/>
    <col min="15" max="15" width="10.85546875" style="4" bestFit="1" customWidth="1"/>
    <col min="16" max="16" width="2.85546875" style="4" customWidth="1"/>
    <col min="17" max="17" width="11.28515625" style="4" customWidth="1"/>
    <col min="18" max="18" width="8.5703125" style="4" customWidth="1"/>
    <col min="19" max="19" width="6.140625" style="4" customWidth="1"/>
    <col min="20" max="20" width="2.85546875" style="4" customWidth="1"/>
    <col min="21" max="21" width="30.85546875" style="4" bestFit="1" customWidth="1"/>
    <col min="22" max="22" width="15.7109375" style="4" bestFit="1" customWidth="1"/>
    <col min="23" max="23" width="16.7109375" style="4" bestFit="1" customWidth="1"/>
    <col min="24" max="24" width="23.42578125" style="4" bestFit="1" customWidth="1"/>
    <col min="25" max="25" width="20" style="4" bestFit="1" customWidth="1"/>
    <col min="26" max="26" width="13.85546875" style="4" bestFit="1" customWidth="1"/>
    <col min="27" max="27" width="8.7109375" style="4" bestFit="1" customWidth="1"/>
    <col min="28" max="28" width="20.42578125" style="4" bestFit="1" customWidth="1"/>
    <col min="29" max="29" width="29.7109375" style="4" bestFit="1" customWidth="1"/>
    <col min="30" max="30" width="34.5703125" style="4" bestFit="1" customWidth="1"/>
    <col min="31" max="31" width="15" style="4" bestFit="1" customWidth="1"/>
    <col min="32" max="32" width="9.28515625" style="4" bestFit="1" customWidth="1"/>
    <col min="33" max="33" width="25.5703125" style="4" bestFit="1" customWidth="1"/>
    <col min="34" max="34" width="10.140625" style="4" bestFit="1" customWidth="1"/>
    <col min="35" max="35" width="12.5703125" style="4" bestFit="1" customWidth="1"/>
    <col min="36" max="36" width="11.28515625" style="4" bestFit="1" customWidth="1"/>
    <col min="37" max="16384" width="9.140625" style="4"/>
  </cols>
  <sheetData>
    <row r="1" spans="2:23" ht="11.25" customHeight="1" thickBot="1" x14ac:dyDescent="0.3"/>
    <row r="2" spans="2:23" ht="30.75" thickBot="1" x14ac:dyDescent="0.3">
      <c r="B2" s="126" t="s">
        <v>152</v>
      </c>
      <c r="C2" s="127" t="s">
        <v>82</v>
      </c>
      <c r="D2" s="105"/>
      <c r="E2" s="115" t="s">
        <v>17</v>
      </c>
      <c r="F2" s="73" t="s">
        <v>70</v>
      </c>
      <c r="G2" s="68" t="s">
        <v>71</v>
      </c>
      <c r="H2" s="69" t="s">
        <v>51</v>
      </c>
      <c r="J2" s="124" t="s">
        <v>18</v>
      </c>
      <c r="K2" s="70" t="s">
        <v>16</v>
      </c>
      <c r="M2" s="67" t="s">
        <v>38</v>
      </c>
      <c r="N2" s="68" t="s">
        <v>39</v>
      </c>
      <c r="O2" s="69" t="s">
        <v>40</v>
      </c>
      <c r="Q2" s="66" t="s">
        <v>69</v>
      </c>
      <c r="R2" s="68" t="s">
        <v>40</v>
      </c>
      <c r="S2" s="69" t="s">
        <v>55</v>
      </c>
      <c r="U2" s="72" t="s">
        <v>81</v>
      </c>
      <c r="V2" s="71" t="s">
        <v>82</v>
      </c>
    </row>
    <row r="3" spans="2:23" x14ac:dyDescent="0.25">
      <c r="B3" s="128"/>
      <c r="C3" s="129"/>
      <c r="M3" s="19" t="s">
        <v>72</v>
      </c>
      <c r="N3" s="20">
        <f>_xlfn.DAYS($C$4,$C$3)</f>
        <v>0</v>
      </c>
      <c r="O3" s="130" t="s">
        <v>153</v>
      </c>
      <c r="Q3" s="21">
        <v>0</v>
      </c>
      <c r="R3" s="93">
        <f>IFERROR(S3/$N$5,0)</f>
        <v>0</v>
      </c>
      <c r="S3" s="22">
        <f>COUNTIF(ScansTable[HourRequested],Q3)</f>
        <v>0</v>
      </c>
      <c r="U3" s="19" t="s">
        <v>74</v>
      </c>
      <c r="V3" s="23">
        <f>IFERROR(N5/N4,0)</f>
        <v>0</v>
      </c>
    </row>
    <row r="4" spans="2:23" x14ac:dyDescent="0.25">
      <c r="B4" s="128"/>
      <c r="C4" s="129"/>
      <c r="M4" s="19" t="s">
        <v>73</v>
      </c>
      <c r="N4" s="20">
        <f>ROUNDUP(N3/7,0)</f>
        <v>0</v>
      </c>
      <c r="O4" s="131"/>
      <c r="Q4" s="24">
        <v>1</v>
      </c>
      <c r="R4" s="94">
        <f t="shared" ref="R4:R26" si="0">IFERROR(S4/$N$5,0)</f>
        <v>0</v>
      </c>
      <c r="S4" s="12">
        <f>COUNTIF(ScansTable[HourRequested],Q4)</f>
        <v>0</v>
      </c>
      <c r="U4" s="25" t="s">
        <v>75</v>
      </c>
      <c r="V4" s="26">
        <f>IFERROR(N5/N3,0)</f>
        <v>0</v>
      </c>
    </row>
    <row r="5" spans="2:23" x14ac:dyDescent="0.25">
      <c r="B5" s="128"/>
      <c r="C5" s="105"/>
      <c r="M5" s="19" t="s">
        <v>33</v>
      </c>
      <c r="N5" s="20">
        <f>COUNTA(ScansTable[ScanID])</f>
        <v>0</v>
      </c>
      <c r="O5" s="131"/>
      <c r="Q5" s="24">
        <v>2</v>
      </c>
      <c r="R5" s="94">
        <f t="shared" si="0"/>
        <v>0</v>
      </c>
      <c r="S5" s="12">
        <f>COUNTIF(ScansTable[HourRequested],Q5)</f>
        <v>0</v>
      </c>
      <c r="U5" s="25" t="s">
        <v>76</v>
      </c>
      <c r="V5" s="26">
        <f>AVERAGE(V11:V15)</f>
        <v>0</v>
      </c>
    </row>
    <row r="6" spans="2:23" x14ac:dyDescent="0.25">
      <c r="B6" s="128"/>
      <c r="C6" s="105"/>
      <c r="M6" s="25" t="s">
        <v>34</v>
      </c>
      <c r="N6" s="27">
        <f>COUNTA(_xlfn.UNIQUE(ScansTable[ProjectName]))</f>
        <v>1</v>
      </c>
      <c r="O6" s="132"/>
      <c r="Q6" s="24">
        <v>3</v>
      </c>
      <c r="R6" s="94">
        <f t="shared" si="0"/>
        <v>0</v>
      </c>
      <c r="S6" s="12">
        <f>COUNTIF(ScansTable[HourRequested],Q6)</f>
        <v>0</v>
      </c>
      <c r="U6" s="25" t="s">
        <v>77</v>
      </c>
      <c r="V6" s="26">
        <f>IFERROR(AVERAGE(V16:V17),0)</f>
        <v>0</v>
      </c>
    </row>
    <row r="7" spans="2:23" x14ac:dyDescent="0.25">
      <c r="B7" s="128"/>
      <c r="C7" s="105"/>
      <c r="M7" s="25" t="s">
        <v>36</v>
      </c>
      <c r="N7" s="27">
        <f>COUNTIF(ScansTable[Status], "Completed")</f>
        <v>0</v>
      </c>
      <c r="O7" s="28">
        <f>IFERROR(N7/N5,0)</f>
        <v>0</v>
      </c>
      <c r="Q7" s="24">
        <v>4</v>
      </c>
      <c r="R7" s="94">
        <f t="shared" si="0"/>
        <v>0</v>
      </c>
      <c r="S7" s="12">
        <f>COUNTIF(ScansTable[HourRequested],Q7)</f>
        <v>0</v>
      </c>
      <c r="U7" s="25" t="s">
        <v>78</v>
      </c>
      <c r="V7" s="26">
        <f>IFERROR(INDEX(Lookups!B:B, MATCH(LARGE(Lookups!B:B, 1), Lookups!B:B,0)), 0)</f>
        <v>0</v>
      </c>
    </row>
    <row r="8" spans="2:23" ht="15.75" thickBot="1" x14ac:dyDescent="0.3">
      <c r="B8" s="128"/>
      <c r="C8" s="105"/>
      <c r="M8" s="25" t="s">
        <v>35</v>
      </c>
      <c r="N8" s="27">
        <f>COUNTIF(ScansTable[Status], "Failed")</f>
        <v>0</v>
      </c>
      <c r="O8" s="28">
        <f>IFERROR(N8/N5,0)</f>
        <v>0</v>
      </c>
      <c r="Q8" s="24">
        <v>5</v>
      </c>
      <c r="R8" s="94">
        <f t="shared" si="0"/>
        <v>0</v>
      </c>
      <c r="S8" s="12">
        <f>COUNTIF(ScansTable[HourRequested],Q8)</f>
        <v>0</v>
      </c>
      <c r="U8" s="29" t="s">
        <v>79</v>
      </c>
      <c r="V8" s="30">
        <f>IFERROR(INDEX(Lookups!A:A, MATCH(LARGE(Lookups!B:B, 1), Lookups!B:B,0)),0)</f>
        <v>0</v>
      </c>
    </row>
    <row r="9" spans="2:23" ht="15.75" thickBot="1" x14ac:dyDescent="0.3">
      <c r="B9" s="128"/>
      <c r="C9" s="105"/>
      <c r="M9" s="29" t="s">
        <v>37</v>
      </c>
      <c r="N9" s="31">
        <f>COUNTIF(ScansTable[Status], "Partial")</f>
        <v>0</v>
      </c>
      <c r="O9" s="32">
        <f>IFERROR(N9/N5,0)</f>
        <v>0</v>
      </c>
      <c r="Q9" s="24">
        <v>6</v>
      </c>
      <c r="R9" s="94">
        <f t="shared" si="0"/>
        <v>0</v>
      </c>
      <c r="S9" s="12">
        <f>COUNTIF(ScansTable[HourRequested],Q9)</f>
        <v>0</v>
      </c>
    </row>
    <row r="10" spans="2:23" ht="15.75" thickBot="1" x14ac:dyDescent="0.3">
      <c r="B10" s="128"/>
      <c r="C10" s="105"/>
      <c r="Q10" s="24">
        <v>7</v>
      </c>
      <c r="R10" s="94">
        <f t="shared" si="0"/>
        <v>0</v>
      </c>
      <c r="S10" s="12">
        <f>COUNTIF(ScansTable[HourRequested],Q10)</f>
        <v>0</v>
      </c>
      <c r="U10" s="98" t="s">
        <v>172</v>
      </c>
      <c r="V10" s="97" t="s">
        <v>84</v>
      </c>
      <c r="W10" s="91" t="s">
        <v>88</v>
      </c>
    </row>
    <row r="11" spans="2:23" ht="15.75" thickBot="1" x14ac:dyDescent="0.3">
      <c r="M11" s="67" t="s">
        <v>52</v>
      </c>
      <c r="N11" s="68" t="s">
        <v>53</v>
      </c>
      <c r="O11" s="69" t="s">
        <v>54</v>
      </c>
      <c r="Q11" s="24">
        <v>8</v>
      </c>
      <c r="R11" s="94">
        <f t="shared" si="0"/>
        <v>0</v>
      </c>
      <c r="S11" s="12">
        <f>COUNTIF(ScansTable[HourRequested],Q11)</f>
        <v>0</v>
      </c>
      <c r="U11" s="111" t="s">
        <v>183</v>
      </c>
      <c r="V11" s="114">
        <v>0</v>
      </c>
      <c r="W11" s="99" t="e">
        <v>#DIV/0!</v>
      </c>
    </row>
    <row r="12" spans="2:23" x14ac:dyDescent="0.25">
      <c r="M12" s="33" t="s">
        <v>55</v>
      </c>
      <c r="N12" s="34">
        <f>IFERROR(AVERAGE(ScansTable[Total_Vulnerabilties]),0)</f>
        <v>0</v>
      </c>
      <c r="O12" s="22">
        <f>MAX(ScansTable[Total_Critical])</f>
        <v>0</v>
      </c>
      <c r="Q12" s="24">
        <v>9</v>
      </c>
      <c r="R12" s="94">
        <f t="shared" si="0"/>
        <v>0</v>
      </c>
      <c r="S12" s="12">
        <f>COUNTIF(ScansTable[HourRequested],Q12)</f>
        <v>0</v>
      </c>
    </row>
    <row r="13" spans="2:23" x14ac:dyDescent="0.25">
      <c r="M13" s="25" t="s">
        <v>56</v>
      </c>
      <c r="N13" s="35">
        <f>IFERROR(AVERAGE(ScansTable[Total_Critical]),0)</f>
        <v>0</v>
      </c>
      <c r="O13" s="12">
        <f>MAX(ScansTable[Total_High])</f>
        <v>0</v>
      </c>
      <c r="Q13" s="24">
        <v>10</v>
      </c>
      <c r="R13" s="94">
        <f t="shared" si="0"/>
        <v>0</v>
      </c>
      <c r="S13" s="12">
        <f>COUNTIF(ScansTable[HourRequested],Q13)</f>
        <v>0</v>
      </c>
    </row>
    <row r="14" spans="2:23" x14ac:dyDescent="0.25">
      <c r="M14" s="25" t="s">
        <v>57</v>
      </c>
      <c r="N14" s="35">
        <f>IFERROR(AVERAGE(ScansTable[Total_High]),0)</f>
        <v>0</v>
      </c>
      <c r="O14" s="12">
        <f>MAX(ScansTable[Total_Medium])</f>
        <v>0</v>
      </c>
      <c r="Q14" s="24">
        <v>11</v>
      </c>
      <c r="R14" s="94">
        <f t="shared" si="0"/>
        <v>0</v>
      </c>
      <c r="S14" s="12">
        <f>COUNTIF(ScansTable[HourRequested],Q14)</f>
        <v>0</v>
      </c>
    </row>
    <row r="15" spans="2:23" x14ac:dyDescent="0.25">
      <c r="M15" s="25" t="s">
        <v>58</v>
      </c>
      <c r="N15" s="35">
        <f>IFERROR(AVERAGE(ScansTable[Total_Medium]),0)</f>
        <v>0</v>
      </c>
      <c r="O15" s="12">
        <f>MAX(ScansTable[Total_Low])</f>
        <v>0</v>
      </c>
      <c r="Q15" s="24">
        <v>12</v>
      </c>
      <c r="R15" s="94">
        <f t="shared" si="0"/>
        <v>0</v>
      </c>
      <c r="S15" s="12">
        <f>COUNTIF(ScansTable[HourRequested],Q15)</f>
        <v>0</v>
      </c>
    </row>
    <row r="16" spans="2:23" x14ac:dyDescent="0.25">
      <c r="M16" s="25" t="s">
        <v>59</v>
      </c>
      <c r="N16" s="35">
        <f>IFERROR(AVERAGE(ScansTable[Total_Low]),0)</f>
        <v>0</v>
      </c>
      <c r="O16" s="12">
        <f>MAX(ScansTable[Total_Info])</f>
        <v>0</v>
      </c>
      <c r="Q16" s="24">
        <v>13</v>
      </c>
      <c r="R16" s="94">
        <f t="shared" si="0"/>
        <v>0</v>
      </c>
      <c r="S16" s="12">
        <f>COUNTIF(ScansTable[HourRequested],Q16)</f>
        <v>0</v>
      </c>
    </row>
    <row r="17" spans="13:23" ht="15.75" thickBot="1" x14ac:dyDescent="0.3">
      <c r="M17" s="29" t="s">
        <v>60</v>
      </c>
      <c r="N17" s="36">
        <f>IFERROR(AVERAGE(ScansTable[Total_Info]),0)</f>
        <v>0</v>
      </c>
      <c r="O17" s="14">
        <f>MAX(ScansTable[Total_Info])</f>
        <v>0</v>
      </c>
      <c r="Q17" s="24">
        <v>14</v>
      </c>
      <c r="R17" s="94">
        <f t="shared" si="0"/>
        <v>0</v>
      </c>
      <c r="S17" s="12">
        <f>COUNTIF(ScansTable[HourRequested],Q17)</f>
        <v>0</v>
      </c>
    </row>
    <row r="18" spans="13:23" ht="15.75" thickBot="1" x14ac:dyDescent="0.3">
      <c r="Q18" s="24">
        <v>15</v>
      </c>
      <c r="R18" s="94">
        <f t="shared" si="0"/>
        <v>0</v>
      </c>
      <c r="S18" s="12">
        <f>COUNTIF(ScansTable[HourRequested],Q18)</f>
        <v>0</v>
      </c>
    </row>
    <row r="19" spans="13:23" ht="15.75" thickBot="1" x14ac:dyDescent="0.3">
      <c r="M19" s="67" t="s">
        <v>63</v>
      </c>
      <c r="N19" s="68" t="s">
        <v>53</v>
      </c>
      <c r="O19" s="69" t="s">
        <v>54</v>
      </c>
      <c r="Q19" s="24">
        <v>16</v>
      </c>
      <c r="R19" s="94">
        <f t="shared" si="0"/>
        <v>0</v>
      </c>
      <c r="S19" s="12">
        <f>COUNTIF(ScansTable[HourRequested],Q19)</f>
        <v>0</v>
      </c>
      <c r="U19" s="72" t="s">
        <v>265</v>
      </c>
      <c r="V19" s="120" t="s">
        <v>51</v>
      </c>
      <c r="W19" s="121" t="s">
        <v>85</v>
      </c>
    </row>
    <row r="20" spans="13:23" ht="15.75" thickBot="1" x14ac:dyDescent="0.3">
      <c r="M20" s="19" t="s">
        <v>61</v>
      </c>
      <c r="N20" s="37">
        <f>IFERROR(AVERAGEIF(ScansTable[Loc], "&lt;&gt;0"),0)</f>
        <v>0</v>
      </c>
      <c r="O20" s="10">
        <f>MAX(ScansTable[Loc])</f>
        <v>0</v>
      </c>
      <c r="Q20" s="24">
        <v>17</v>
      </c>
      <c r="R20" s="94">
        <f t="shared" si="0"/>
        <v>0</v>
      </c>
      <c r="S20" s="12">
        <f>COUNTIF(ScansTable[HourRequested],Q20)</f>
        <v>0</v>
      </c>
      <c r="U20" s="123" t="s">
        <v>183</v>
      </c>
      <c r="V20" s="116" t="s">
        <v>266</v>
      </c>
      <c r="W20" s="117" t="e">
        <v>#DIV/0!</v>
      </c>
    </row>
    <row r="21" spans="13:23" ht="15.75" thickBot="1" x14ac:dyDescent="0.3">
      <c r="M21" s="29" t="s">
        <v>62</v>
      </c>
      <c r="N21" s="38">
        <f>IFERROR(AVERAGE(ScansTable[Runtime]),0)</f>
        <v>0</v>
      </c>
      <c r="O21" s="39">
        <f>MAX(ScansTable[Runtime])</f>
        <v>0</v>
      </c>
      <c r="Q21" s="24">
        <v>18</v>
      </c>
      <c r="R21" s="94">
        <f t="shared" si="0"/>
        <v>0</v>
      </c>
      <c r="S21" s="12">
        <f>COUNTIF(ScansTable[HourRequested],Q21)</f>
        <v>0</v>
      </c>
      <c r="U21" s="122" t="s">
        <v>183</v>
      </c>
      <c r="V21" s="118" t="s">
        <v>266</v>
      </c>
      <c r="W21" s="119" t="e">
        <v>#DIV/0!</v>
      </c>
    </row>
    <row r="22" spans="13:23" ht="15.75" thickBot="1" x14ac:dyDescent="0.3">
      <c r="Q22" s="24">
        <v>19</v>
      </c>
      <c r="R22" s="94">
        <f t="shared" si="0"/>
        <v>0</v>
      </c>
      <c r="S22" s="12">
        <f>COUNTIF(ScansTable[HourRequested],Q22)</f>
        <v>0</v>
      </c>
    </row>
    <row r="23" spans="13:23" ht="15.75" thickBot="1" x14ac:dyDescent="0.3">
      <c r="M23" s="67" t="s">
        <v>26</v>
      </c>
      <c r="N23" s="68" t="s">
        <v>51</v>
      </c>
      <c r="O23" s="69" t="s">
        <v>40</v>
      </c>
      <c r="Q23" s="24">
        <v>20</v>
      </c>
      <c r="R23" s="94">
        <f t="shared" si="0"/>
        <v>0</v>
      </c>
      <c r="S23" s="12">
        <f>COUNTIF(ScansTable[HourRequested],Q23)</f>
        <v>0</v>
      </c>
    </row>
    <row r="24" spans="13:23" x14ac:dyDescent="0.25">
      <c r="M24" s="19" t="s">
        <v>64</v>
      </c>
      <c r="N24" s="20">
        <f>COUNTIF(ScansTable[Sast], TRUE)</f>
        <v>0</v>
      </c>
      <c r="O24" s="40">
        <f>IFERROR(N24/COUNTA(ScansTable[ScanID]),0)</f>
        <v>0</v>
      </c>
      <c r="Q24" s="24">
        <v>21</v>
      </c>
      <c r="R24" s="94">
        <f t="shared" si="0"/>
        <v>0</v>
      </c>
      <c r="S24" s="12">
        <f>COUNTIF(ScansTable[HourRequested],Q24)</f>
        <v>0</v>
      </c>
    </row>
    <row r="25" spans="13:23" ht="15.75" thickBot="1" x14ac:dyDescent="0.3">
      <c r="M25" s="25" t="s">
        <v>65</v>
      </c>
      <c r="N25" s="27">
        <f>COUNTIF(ScansTable[Sca], TRUE)</f>
        <v>0</v>
      </c>
      <c r="O25" s="28">
        <f>IFERROR(N25/COUNTA(ScansTable[ScanID]),0)</f>
        <v>0</v>
      </c>
      <c r="Q25" s="24">
        <v>22</v>
      </c>
      <c r="R25" s="94">
        <f t="shared" si="0"/>
        <v>0</v>
      </c>
      <c r="S25" s="12">
        <f>COUNTIF(ScansTable[HourRequested],Q25)</f>
        <v>0</v>
      </c>
    </row>
    <row r="26" spans="13:23" ht="15.75" thickBot="1" x14ac:dyDescent="0.3">
      <c r="M26" s="25" t="s">
        <v>66</v>
      </c>
      <c r="N26" s="27">
        <f>COUNTIF(ScansTable[Kics], TRUE)</f>
        <v>0</v>
      </c>
      <c r="O26" s="28">
        <f>IFERROR(N26/COUNTA(ScansTable[ScanID]),0)</f>
        <v>0</v>
      </c>
      <c r="Q26" s="41">
        <v>23</v>
      </c>
      <c r="R26" s="95">
        <f t="shared" si="0"/>
        <v>0</v>
      </c>
      <c r="S26" s="14">
        <f>COUNTIF(ScansTable[HourRequested],Q26)</f>
        <v>0</v>
      </c>
    </row>
    <row r="27" spans="13:23" x14ac:dyDescent="0.25">
      <c r="M27" s="25" t="s">
        <v>31</v>
      </c>
      <c r="N27" s="27">
        <f>COUNTIF(ScansTable[Containers], TRUE)</f>
        <v>0</v>
      </c>
      <c r="O27" s="28">
        <f>IFERROR(N27/COUNTA(ScansTable[ScanID]),0)</f>
        <v>0</v>
      </c>
    </row>
    <row r="28" spans="13:23" x14ac:dyDescent="0.25">
      <c r="M28" s="25" t="s">
        <v>67</v>
      </c>
      <c r="N28" s="27">
        <f>COUNTIF(ScansTable[Api], TRUE)</f>
        <v>0</v>
      </c>
      <c r="O28" s="28">
        <f>IFERROR(N28/COUNTA(ScansTable[ScanID]),0)</f>
        <v>0</v>
      </c>
    </row>
    <row r="29" spans="13:23" ht="15.75" thickBot="1" x14ac:dyDescent="0.3">
      <c r="M29" s="29" t="s">
        <v>173</v>
      </c>
      <c r="N29" s="31">
        <f>COUNTIF(ScansTable[SSCS], TRUE)</f>
        <v>0</v>
      </c>
      <c r="O29" s="32">
        <f>IFERROR(N29/COUNTA(ScansTable[ScanID]),0)</f>
        <v>0</v>
      </c>
    </row>
    <row r="30" spans="13:23" ht="15.75" thickBot="1" x14ac:dyDescent="0.3"/>
    <row r="31" spans="13:23" ht="15.75" thickBot="1" x14ac:dyDescent="0.3">
      <c r="M31" s="67" t="s">
        <v>216</v>
      </c>
      <c r="N31" s="69" t="s">
        <v>38</v>
      </c>
      <c r="O31" s="68" t="s">
        <v>40</v>
      </c>
    </row>
    <row r="32" spans="13:23" ht="15.75" thickBot="1" x14ac:dyDescent="0.3">
      <c r="M32" s="109" t="s">
        <v>188</v>
      </c>
      <c r="N32" s="106">
        <f>COUNTIFS(ScansTable[Apex],TRUE, ScansTable[Sast],TRUE)</f>
        <v>0</v>
      </c>
      <c r="O32" s="107">
        <f>IFERROR(N32/COUNTIFS(ScansTable[Sast],TRUE,#REF!, "?*"),0)</f>
        <v>0</v>
      </c>
    </row>
    <row r="33" spans="13:18" ht="15.75" thickBot="1" x14ac:dyDescent="0.3">
      <c r="M33" s="109" t="s">
        <v>189</v>
      </c>
      <c r="N33" s="106">
        <f>COUNTIFS(ScansTable[ASP], TRUE, ScansTable[Sast],TRUE)</f>
        <v>0</v>
      </c>
      <c r="O33" s="107">
        <f>IFERROR(N33/COUNTIFS(ScansTable[Sast],TRUE,#REF!, "?*"),0)</f>
        <v>0</v>
      </c>
    </row>
    <row r="34" spans="13:18" ht="15.75" thickBot="1" x14ac:dyDescent="0.3">
      <c r="M34" s="109" t="s">
        <v>215</v>
      </c>
      <c r="N34" s="106">
        <f>COUNTIFS(ScansTable[COBOL],TRUE, ScansTable[Sast],TRUE)</f>
        <v>0</v>
      </c>
      <c r="O34" s="107">
        <f>IFERROR(N34/COUNTIFS(ScansTable[Sast],TRUE,#REF!, "?*"),0)</f>
        <v>0</v>
      </c>
    </row>
    <row r="35" spans="13:18" ht="15.75" thickBot="1" x14ac:dyDescent="0.3">
      <c r="M35" s="109" t="s">
        <v>191</v>
      </c>
      <c r="N35" s="106">
        <f>COUNTIFS(ScansTable[CPP],TRUE, ScansTable[Sast],TRUE)</f>
        <v>0</v>
      </c>
      <c r="O35" s="107">
        <f>IFERROR(N35/COUNTIFS(ScansTable[Sast],TRUE,#REF!, "?*"),0)</f>
        <v>0</v>
      </c>
    </row>
    <row r="36" spans="13:18" ht="15.75" thickBot="1" x14ac:dyDescent="0.3">
      <c r="M36" s="109" t="s">
        <v>192</v>
      </c>
      <c r="N36" s="106">
        <f>COUNTIFS(ScansTable[CSharp],TRUE, ScansTable[Sast],TRUE)</f>
        <v>0</v>
      </c>
      <c r="O36" s="107">
        <f>IFERROR(N36/COUNTIFS(ScansTable[Sast],TRUE,#REF!, "?*"),0)</f>
        <v>0</v>
      </c>
    </row>
    <row r="37" spans="13:18" x14ac:dyDescent="0.25">
      <c r="M37" s="109" t="s">
        <v>193</v>
      </c>
      <c r="N37" s="106">
        <f>COUNTIFS(ScansTable[Dart],TRUE, ScansTable[Sast],TRUE)</f>
        <v>0</v>
      </c>
      <c r="O37" s="107">
        <f>IFERROR(N37/COUNTIFS(ScansTable[Sast],TRUE,#REF!, "?*"),0)</f>
        <v>0</v>
      </c>
      <c r="Q37" s="108"/>
      <c r="R37" s="108"/>
    </row>
    <row r="38" spans="13:18" x14ac:dyDescent="0.25">
      <c r="M38" s="109" t="s">
        <v>194</v>
      </c>
      <c r="N38" s="106">
        <f>COUNTIFS(ScansTable[Go],TRUE, ScansTable[Sast],TRUE)</f>
        <v>0</v>
      </c>
      <c r="O38" s="107">
        <f>IFERROR(N38/COUNTIFS(ScansTable[Sast],TRUE,#REF!, "?*"),0)</f>
        <v>0</v>
      </c>
    </row>
    <row r="39" spans="13:18" x14ac:dyDescent="0.25">
      <c r="M39" s="109" t="s">
        <v>195</v>
      </c>
      <c r="N39" s="106">
        <f>COUNTIFS(ScansTable[Groovy],TRUE, ScansTable[Sast],TRUE)</f>
        <v>0</v>
      </c>
      <c r="O39" s="107">
        <f>IFERROR(N39/COUNTIFS(ScansTable[Sast],TRUE,#REF!, "?*"),0)</f>
        <v>0</v>
      </c>
    </row>
    <row r="40" spans="13:18" x14ac:dyDescent="0.25">
      <c r="M40" s="109" t="s">
        <v>196</v>
      </c>
      <c r="N40" s="106">
        <f>COUNTIFS(ScansTable[Java],TRUE, ScansTable[Sast],TRUE)</f>
        <v>0</v>
      </c>
      <c r="O40" s="107">
        <f>IFERROR(N40/COUNTIFS(ScansTable[Sast],TRUE,#REF!, "?*"),0)</f>
        <v>0</v>
      </c>
    </row>
    <row r="41" spans="13:18" x14ac:dyDescent="0.25">
      <c r="M41" s="109" t="s">
        <v>197</v>
      </c>
      <c r="N41" s="106">
        <f>COUNTIFS(ScansTable[JavaScript],TRUE, ScansTable[Sast],TRUE)</f>
        <v>0</v>
      </c>
      <c r="O41" s="107">
        <f>IFERROR(N41/COUNTIFS(ScansTable[Sast],TRUE,#REF!, "?*"),0)</f>
        <v>0</v>
      </c>
    </row>
    <row r="42" spans="13:18" x14ac:dyDescent="0.25">
      <c r="M42" s="109" t="s">
        <v>198</v>
      </c>
      <c r="N42" s="106">
        <f>COUNTIFS(ScansTable[Kotlin],TRUE, ScansTable[Sast],TRUE)</f>
        <v>0</v>
      </c>
      <c r="O42" s="107">
        <f>IFERROR(N42/COUNTIFS(ScansTable[Sast],TRUE,#REF!, "?*"),0)</f>
        <v>0</v>
      </c>
    </row>
    <row r="43" spans="13:18" x14ac:dyDescent="0.25">
      <c r="M43" s="109" t="s">
        <v>199</v>
      </c>
      <c r="N43" s="106">
        <f>COUNTIFS(ScansTable[Lua],TRUE, ScansTable[Sast],TRUE)</f>
        <v>0</v>
      </c>
      <c r="O43" s="107">
        <f>IFERROR(N43/COUNTIFS(ScansTable[Sast],TRUE,#REF!, "?*"),0)</f>
        <v>0</v>
      </c>
    </row>
    <row r="44" spans="13:18" x14ac:dyDescent="0.25">
      <c r="M44" s="109" t="s">
        <v>200</v>
      </c>
      <c r="N44" s="106">
        <f>COUNTIFS(ScansTable[Objc],TRUE, ScansTable[Sast],TRUE)</f>
        <v>0</v>
      </c>
      <c r="O44" s="107">
        <f>IFERROR(N44/COUNTIFS(ScansTable[Sast],TRUE,#REF!, "?*"),0)</f>
        <v>0</v>
      </c>
    </row>
    <row r="45" spans="13:18" x14ac:dyDescent="0.25">
      <c r="M45" s="109" t="s">
        <v>201</v>
      </c>
      <c r="N45" s="106">
        <f>COUNTIFS(ScansTable[Perl],TRUE, ScansTable[Sast],TRUE)</f>
        <v>0</v>
      </c>
      <c r="O45" s="107">
        <f>IFERROR(N45/COUNTIFS(ScansTable[Sast],TRUE,#REF!, "?*"),0)</f>
        <v>0</v>
      </c>
    </row>
    <row r="46" spans="13:18" x14ac:dyDescent="0.25">
      <c r="M46" s="109" t="s">
        <v>202</v>
      </c>
      <c r="N46" s="106">
        <f>COUNTIFS(ScansTable[PHP],TRUE, ScansTable[Sast],TRUE)</f>
        <v>0</v>
      </c>
      <c r="O46" s="107">
        <f>IFERROR(N46/COUNTIFS(ScansTable[Sast],TRUE,#REF!, "?*"),0)</f>
        <v>0</v>
      </c>
    </row>
    <row r="47" spans="13:18" x14ac:dyDescent="0.25">
      <c r="M47" s="109" t="s">
        <v>203</v>
      </c>
      <c r="N47" s="106">
        <f>COUNTIFS(ScansTable[PLSQL],TRUE, ScansTable[Sast],TRUE)</f>
        <v>0</v>
      </c>
      <c r="O47" s="107">
        <f>IFERROR(N47/COUNTIFS(ScansTable[Sast],TRUE,#REF!, "?*"),0)</f>
        <v>0</v>
      </c>
    </row>
    <row r="48" spans="13:18" x14ac:dyDescent="0.25">
      <c r="M48" s="109" t="s">
        <v>204</v>
      </c>
      <c r="N48" s="106">
        <f>COUNTIFS(ScansTable[Python],TRUE, ScansTable[Sast],TRUE)</f>
        <v>0</v>
      </c>
      <c r="O48" s="107">
        <f>IFERROR(N48/COUNTIFS(ScansTable[Sast],TRUE,#REF!, "?*"),0)</f>
        <v>0</v>
      </c>
    </row>
    <row r="49" spans="13:15" x14ac:dyDescent="0.25">
      <c r="M49" s="109" t="s">
        <v>205</v>
      </c>
      <c r="N49" s="106">
        <f>COUNTIFS(ScansTable[RPG],TRUE, ScansTable[Sast],TRUE)</f>
        <v>0</v>
      </c>
      <c r="O49" s="107">
        <f>IFERROR(N49/COUNTIFS(ScansTable[Sast],TRUE,#REF!, "?*"),0)</f>
        <v>0</v>
      </c>
    </row>
    <row r="50" spans="13:15" x14ac:dyDescent="0.25">
      <c r="M50" s="109" t="s">
        <v>206</v>
      </c>
      <c r="N50" s="106">
        <f>COUNTIFS(ScansTable[Ruby],TRUE, ScansTable[Sast],TRUE)</f>
        <v>0</v>
      </c>
      <c r="O50" s="107">
        <f>IFERROR(N50/COUNTIFS(ScansTable[Sast],TRUE,#REF!, "?*"),0)</f>
        <v>0</v>
      </c>
    </row>
    <row r="51" spans="13:15" x14ac:dyDescent="0.25">
      <c r="M51" s="109" t="s">
        <v>207</v>
      </c>
      <c r="N51" s="106">
        <f>COUNTIFS(ScansTable[Rust],TRUE, ScansTable[Sast],TRUE)</f>
        <v>0</v>
      </c>
      <c r="O51" s="107">
        <f>IFERROR(N51/COUNTIFS(ScansTable[Sast],TRUE,#REF!, "?*"),0)</f>
        <v>0</v>
      </c>
    </row>
    <row r="52" spans="13:15" x14ac:dyDescent="0.25">
      <c r="M52" s="109" t="s">
        <v>208</v>
      </c>
      <c r="N52" s="106">
        <f>COUNTIFS(ScansTable[Scala],TRUE, ScansTable[Sast],TRUE)</f>
        <v>0</v>
      </c>
      <c r="O52" s="107">
        <f>IFERROR(N52/COUNTIFS(ScansTable[Sast],TRUE,#REF!, "?*"),0)</f>
        <v>0</v>
      </c>
    </row>
    <row r="53" spans="13:15" x14ac:dyDescent="0.25">
      <c r="M53" s="109" t="s">
        <v>209</v>
      </c>
      <c r="N53" s="106">
        <f>COUNTIFS(ScansTable[Swift],TRUE, ScansTable[Sast],TRUE)</f>
        <v>0</v>
      </c>
      <c r="O53" s="107">
        <f>IFERROR(N53/COUNTIFS(ScansTable[Sast],TRUE,#REF!, "?*"),0)</f>
        <v>0</v>
      </c>
    </row>
    <row r="54" spans="13:15" x14ac:dyDescent="0.25">
      <c r="M54" s="109" t="s">
        <v>210</v>
      </c>
      <c r="N54" s="106">
        <f>COUNTIFS(ScansTable[Typescript],TRUE, ScansTable[Sast],TRUE)</f>
        <v>0</v>
      </c>
      <c r="O54" s="107">
        <f>IFERROR(N54/COUNTIFS(ScansTable[Sast],TRUE,#REF!, "?*"),0)</f>
        <v>0</v>
      </c>
    </row>
    <row r="55" spans="13:15" x14ac:dyDescent="0.25">
      <c r="M55" s="109" t="s">
        <v>211</v>
      </c>
      <c r="N55" s="106">
        <f>COUNTIFS(ScansTable[VB6],TRUE, ScansTable[Sast],TRUE)</f>
        <v>0</v>
      </c>
      <c r="O55" s="107">
        <f>IFERROR(N55/COUNTIFS(ScansTable[Sast],TRUE,#REF!, "?*"),0)</f>
        <v>0</v>
      </c>
    </row>
    <row r="56" spans="13:15" x14ac:dyDescent="0.25">
      <c r="M56" s="109" t="s">
        <v>212</v>
      </c>
      <c r="N56" s="106">
        <f>COUNTIFS(ScansTable[VbNet],TRUE, ScansTable[Sast],TRUE)</f>
        <v>0</v>
      </c>
      <c r="O56" s="107">
        <f>IFERROR(N56/COUNTIFS(ScansTable[Sast],TRUE,#REF!, "?*"),0)</f>
        <v>0</v>
      </c>
    </row>
    <row r="57" spans="13:15" x14ac:dyDescent="0.25">
      <c r="M57" s="109" t="s">
        <v>213</v>
      </c>
      <c r="N57" s="106">
        <f>COUNTIFS(ScansTable[VbScript],TRUE, ScansTable[Sast],TRUE)</f>
        <v>0</v>
      </c>
      <c r="O57" s="107">
        <f>IFERROR(N57/COUNTIFS(ScansTable[Sast],TRUE,#REF!, "?*"),0)</f>
        <v>0</v>
      </c>
    </row>
    <row r="58" spans="13:15" x14ac:dyDescent="0.25">
      <c r="M58" s="109" t="s">
        <v>214</v>
      </c>
      <c r="N58" s="106">
        <f>COUNTIFS(ScansTable[Unknown],TRUE, ScansTable[Sast],TRUE)</f>
        <v>0</v>
      </c>
      <c r="O58" s="107">
        <f>IFERROR(N58/COUNTIFS(ScansTable[Sast],TRUE,#REF!, "?*"),0)</f>
        <v>0</v>
      </c>
    </row>
    <row r="106" ht="15.75" thickBot="1" x14ac:dyDescent="0.3"/>
    <row r="4170" ht="15.75" thickBot="1" x14ac:dyDescent="0.3"/>
  </sheetData>
  <mergeCells count="1">
    <mergeCell ref="O3:O6"/>
  </mergeCells>
  <pageMargins left="0.7" right="0.7" top="0.75" bottom="0.75" header="0.3" footer="0.3"/>
  <pageSetup orientation="portrait"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ADFD-3759-4E5C-AB5C-B99D016AF638}">
  <dimension ref="B1:K37"/>
  <sheetViews>
    <sheetView workbookViewId="0">
      <selection activeCell="E14" sqref="E14"/>
    </sheetView>
  </sheetViews>
  <sheetFormatPr defaultRowHeight="15" x14ac:dyDescent="0.25"/>
  <cols>
    <col min="1" max="1" width="2" style="4" customWidth="1"/>
    <col min="2" max="2" width="16" style="4" bestFit="1" customWidth="1"/>
    <col min="3" max="3" width="9.140625" style="4"/>
    <col min="4" max="4" width="17.5703125" style="4" bestFit="1" customWidth="1"/>
    <col min="5" max="5" width="9.140625" style="4"/>
    <col min="6" max="6" width="12.7109375" style="4" customWidth="1"/>
    <col min="7" max="7" width="13.28515625" style="4" customWidth="1"/>
    <col min="8" max="8" width="9.140625" style="4"/>
    <col min="9" max="9" width="13.7109375" style="4" customWidth="1"/>
    <col min="10" max="10" width="12.42578125" style="4" bestFit="1" customWidth="1"/>
    <col min="11" max="11" width="17.140625" style="4" customWidth="1"/>
    <col min="12" max="12" width="9.140625" style="4"/>
    <col min="13" max="13" width="9.140625" style="4" customWidth="1"/>
    <col min="14" max="16384" width="9.140625" style="4"/>
  </cols>
  <sheetData>
    <row r="1" spans="2:11" ht="11.25" customHeight="1" thickBot="1" x14ac:dyDescent="0.3"/>
    <row r="2" spans="2:11" ht="51.75" customHeight="1" thickBot="1" x14ac:dyDescent="0.35">
      <c r="B2" s="137" t="s">
        <v>86</v>
      </c>
      <c r="C2" s="138"/>
      <c r="D2" s="139"/>
      <c r="E2" s="57" t="s">
        <v>38</v>
      </c>
      <c r="F2" s="58" t="s">
        <v>88</v>
      </c>
      <c r="G2" s="59" t="s">
        <v>89</v>
      </c>
      <c r="I2" s="5" t="s">
        <v>86</v>
      </c>
      <c r="J2" s="5" t="s">
        <v>84</v>
      </c>
      <c r="K2" s="5" t="s">
        <v>89</v>
      </c>
    </row>
    <row r="3" spans="2:11" ht="18.75" x14ac:dyDescent="0.3">
      <c r="B3" s="46">
        <v>0</v>
      </c>
      <c r="C3" s="15" t="s">
        <v>87</v>
      </c>
      <c r="D3" s="54">
        <v>20000</v>
      </c>
      <c r="E3" s="52">
        <f>COUNTIFS(ScansTable[Loc],"&gt;="&amp;B3, ScansTable[Loc], "&lt;="&amp;D3, ScansTable[Loc], "&lt;&gt;0", ScansTable[Status], "Completed")</f>
        <v>0</v>
      </c>
      <c r="F3" s="16">
        <f>IFERROR(E3/$E$15,0)</f>
        <v>0</v>
      </c>
      <c r="G3" s="47">
        <f>IFERROR(AVERAGEIFS(ScansTable[Runtime],ScansTable[Loc],"&gt;="&amp;B3,ScansTable[Loc],"&lt;="&amp;D3,ScansTable[Runtime],"&gt;0"),0)</f>
        <v>0</v>
      </c>
      <c r="I3" s="5" t="s">
        <v>90</v>
      </c>
      <c r="J3" s="6">
        <f t="shared" ref="J3:J14" si="0">E3</f>
        <v>0</v>
      </c>
      <c r="K3" s="7">
        <f t="shared" ref="K3:K14" si="1">G3</f>
        <v>0</v>
      </c>
    </row>
    <row r="4" spans="2:11" ht="18.75" x14ac:dyDescent="0.3">
      <c r="B4" s="46">
        <v>20001</v>
      </c>
      <c r="C4" s="15" t="s">
        <v>87</v>
      </c>
      <c r="D4" s="54">
        <v>50000</v>
      </c>
      <c r="E4" s="52">
        <f>COUNTIFS(ScansTable[Loc],"&gt;="&amp;B4, ScansTable[Loc], "&lt;="&amp;D4, ScansTable[Loc], "&lt;&gt;0", ScansTable[Status], "Completed")</f>
        <v>0</v>
      </c>
      <c r="F4" s="16">
        <f>IFERROR(E4/$E$15,0)</f>
        <v>0</v>
      </c>
      <c r="G4" s="47">
        <f>IFERROR(AVERAGEIFS(ScansTable[Runtime],ScansTable[Loc],"&gt;="&amp;B4,ScansTable[Loc],"&lt;="&amp;D4,ScansTable[Runtime],"&gt;0"),0)</f>
        <v>0</v>
      </c>
      <c r="I4" s="5" t="s">
        <v>91</v>
      </c>
      <c r="J4" s="6">
        <f t="shared" si="0"/>
        <v>0</v>
      </c>
      <c r="K4" s="7">
        <f t="shared" si="1"/>
        <v>0</v>
      </c>
    </row>
    <row r="5" spans="2:11" ht="18.75" x14ac:dyDescent="0.3">
      <c r="B5" s="46">
        <v>50001</v>
      </c>
      <c r="C5" s="15" t="s">
        <v>87</v>
      </c>
      <c r="D5" s="54">
        <v>100000</v>
      </c>
      <c r="E5" s="52">
        <f>COUNTIFS(ScansTable[Loc],"&gt;="&amp;B5, ScansTable[Loc], "&lt;="&amp;D5, ScansTable[Loc], "&lt;&gt;0", ScansTable[Status], "Completed")</f>
        <v>0</v>
      </c>
      <c r="F5" s="16">
        <f t="shared" ref="F5:F13" si="2">IFERROR(E5/$E$15,0)</f>
        <v>0</v>
      </c>
      <c r="G5" s="47">
        <f>IFERROR(AVERAGEIFS(ScansTable[Runtime],ScansTable[Loc],"&gt;="&amp;B5,ScansTable[Loc],"&lt;="&amp;D5,ScansTable[Runtime],"&gt;0"),0)</f>
        <v>0</v>
      </c>
      <c r="I5" s="5" t="s">
        <v>92</v>
      </c>
      <c r="J5" s="6">
        <f t="shared" si="0"/>
        <v>0</v>
      </c>
      <c r="K5" s="7">
        <f t="shared" si="1"/>
        <v>0</v>
      </c>
    </row>
    <row r="6" spans="2:11" ht="18.75" x14ac:dyDescent="0.3">
      <c r="B6" s="46">
        <v>100001</v>
      </c>
      <c r="C6" s="15" t="s">
        <v>87</v>
      </c>
      <c r="D6" s="54">
        <v>250000</v>
      </c>
      <c r="E6" s="52">
        <f>COUNTIFS(ScansTable[Loc],"&gt;="&amp;B6, ScansTable[Loc], "&lt;="&amp;D6, ScansTable[Loc], "&lt;&gt;0", ScansTable[Status], "Completed")</f>
        <v>0</v>
      </c>
      <c r="F6" s="16">
        <f t="shared" si="2"/>
        <v>0</v>
      </c>
      <c r="G6" s="47">
        <f>IFERROR(AVERAGEIFS(ScansTable[Runtime],ScansTable[Loc],"&gt;="&amp;B6,ScansTable[Loc],"&lt;="&amp;D6,ScansTable[Runtime],"&gt;0"),0)</f>
        <v>0</v>
      </c>
      <c r="I6" s="5" t="s">
        <v>93</v>
      </c>
      <c r="J6" s="6">
        <f t="shared" si="0"/>
        <v>0</v>
      </c>
      <c r="K6" s="7">
        <f t="shared" si="1"/>
        <v>0</v>
      </c>
    </row>
    <row r="7" spans="2:11" ht="18.75" x14ac:dyDescent="0.3">
      <c r="B7" s="46">
        <v>250001</v>
      </c>
      <c r="C7" s="15" t="s">
        <v>87</v>
      </c>
      <c r="D7" s="54">
        <v>500000</v>
      </c>
      <c r="E7" s="52">
        <f>COUNTIFS(ScansTable[Loc],"&gt;="&amp;B7, ScansTable[Loc], "&lt;="&amp;D7, ScansTable[Loc], "&lt;&gt;0", ScansTable[Status], "Completed")</f>
        <v>0</v>
      </c>
      <c r="F7" s="16">
        <f t="shared" si="2"/>
        <v>0</v>
      </c>
      <c r="G7" s="47">
        <f>IFERROR(AVERAGEIFS(ScansTable[Runtime],ScansTable[Loc],"&gt;="&amp;B7,ScansTable[Loc],"&lt;="&amp;D7,ScansTable[Runtime],"&gt;0"),0)</f>
        <v>0</v>
      </c>
      <c r="I7" s="5" t="s">
        <v>94</v>
      </c>
      <c r="J7" s="6">
        <f t="shared" si="0"/>
        <v>0</v>
      </c>
      <c r="K7" s="7">
        <f t="shared" si="1"/>
        <v>0</v>
      </c>
    </row>
    <row r="8" spans="2:11" ht="18.75" x14ac:dyDescent="0.3">
      <c r="B8" s="46">
        <v>500001</v>
      </c>
      <c r="C8" s="15" t="s">
        <v>87</v>
      </c>
      <c r="D8" s="54">
        <v>1000000</v>
      </c>
      <c r="E8" s="52">
        <f>COUNTIFS(ScansTable[Loc],"&gt;="&amp;B8, ScansTable[Loc], "&lt;="&amp;D8, ScansTable[Loc], "&lt;&gt;0", ScansTable[Status], "Completed")</f>
        <v>0</v>
      </c>
      <c r="F8" s="16">
        <f t="shared" si="2"/>
        <v>0</v>
      </c>
      <c r="G8" s="47">
        <f>IFERROR(AVERAGEIFS(ScansTable[Runtime],ScansTable[Loc],"&gt;="&amp;B8,ScansTable[Loc],"&lt;="&amp;D8,ScansTable[Runtime],"&gt;0"),0)</f>
        <v>0</v>
      </c>
      <c r="I8" s="5" t="s">
        <v>95</v>
      </c>
      <c r="J8" s="6">
        <f t="shared" si="0"/>
        <v>0</v>
      </c>
      <c r="K8" s="7">
        <f t="shared" si="1"/>
        <v>0</v>
      </c>
    </row>
    <row r="9" spans="2:11" ht="18.75" x14ac:dyDescent="0.3">
      <c r="B9" s="46">
        <v>1000001</v>
      </c>
      <c r="C9" s="15" t="s">
        <v>87</v>
      </c>
      <c r="D9" s="54">
        <v>2000000</v>
      </c>
      <c r="E9" s="52">
        <f>COUNTIFS(ScansTable[Loc],"&gt;="&amp;B9, ScansTable[Loc], "&lt;="&amp;D9, ScansTable[Loc], "&lt;&gt;0", ScansTable[Status], "Completed")</f>
        <v>0</v>
      </c>
      <c r="F9" s="16">
        <f t="shared" si="2"/>
        <v>0</v>
      </c>
      <c r="G9" s="47">
        <f>IFERROR(AVERAGEIFS(ScansTable[Runtime],ScansTable[Loc],"&gt;="&amp;B9,ScansTable[Loc],"&lt;="&amp;D9,ScansTable[Runtime],"&gt;0"),0)</f>
        <v>0</v>
      </c>
      <c r="I9" s="5" t="s">
        <v>96</v>
      </c>
      <c r="J9" s="6">
        <f t="shared" si="0"/>
        <v>0</v>
      </c>
      <c r="K9" s="7">
        <f t="shared" si="1"/>
        <v>0</v>
      </c>
    </row>
    <row r="10" spans="2:11" ht="18.75" x14ac:dyDescent="0.3">
      <c r="B10" s="46">
        <v>2000001</v>
      </c>
      <c r="C10" s="15" t="s">
        <v>87</v>
      </c>
      <c r="D10" s="54">
        <v>3000000</v>
      </c>
      <c r="E10" s="52">
        <f>COUNTIFS(ScansTable[Loc],"&gt;="&amp;B10, ScansTable[Loc], "&lt;="&amp;D10, ScansTable[Loc], "&lt;&gt;0", ScansTable[Status], "Completed")</f>
        <v>0</v>
      </c>
      <c r="F10" s="16">
        <f t="shared" si="2"/>
        <v>0</v>
      </c>
      <c r="G10" s="47">
        <f>IFERROR(AVERAGEIFS(ScansTable[Runtime],ScansTable[Loc],"&gt;="&amp;B10,ScansTable[Loc],"&lt;="&amp;D10,ScansTable[Runtime],"&gt;0"),0)</f>
        <v>0</v>
      </c>
      <c r="I10" s="5" t="s">
        <v>97</v>
      </c>
      <c r="J10" s="6">
        <f t="shared" si="0"/>
        <v>0</v>
      </c>
      <c r="K10" s="7">
        <f t="shared" si="1"/>
        <v>0</v>
      </c>
    </row>
    <row r="11" spans="2:11" ht="18.75" x14ac:dyDescent="0.3">
      <c r="B11" s="46">
        <v>3000001</v>
      </c>
      <c r="C11" s="15" t="s">
        <v>87</v>
      </c>
      <c r="D11" s="54">
        <v>5000000</v>
      </c>
      <c r="E11" s="52">
        <f>COUNTIFS(ScansTable[Loc],"&gt;="&amp;B11, ScansTable[Loc], "&lt;="&amp;D11, ScansTable[Loc], "&lt;&gt;0", ScansTable[Status], "Completed")</f>
        <v>0</v>
      </c>
      <c r="F11" s="16">
        <f t="shared" si="2"/>
        <v>0</v>
      </c>
      <c r="G11" s="47">
        <f>IFERROR(AVERAGEIFS(ScansTable[Runtime],ScansTable[Loc],"&gt;="&amp;B11,ScansTable[Loc],"&lt;="&amp;D11,ScansTable[Runtime],"&gt;0"),0)</f>
        <v>0</v>
      </c>
      <c r="I11" s="5" t="s">
        <v>98</v>
      </c>
      <c r="J11" s="6">
        <f t="shared" si="0"/>
        <v>0</v>
      </c>
      <c r="K11" s="7">
        <f t="shared" si="1"/>
        <v>0</v>
      </c>
    </row>
    <row r="12" spans="2:11" ht="18.75" x14ac:dyDescent="0.3">
      <c r="B12" s="46">
        <v>5000001</v>
      </c>
      <c r="C12" s="15" t="s">
        <v>87</v>
      </c>
      <c r="D12" s="54">
        <v>7000000</v>
      </c>
      <c r="E12" s="52">
        <f>COUNTIFS(ScansTable[Loc],"&gt;="&amp;B12, ScansTable[Loc], "&lt;="&amp;D12, ScansTable[Loc], "&lt;&gt;0", ScansTable[Status], "Completed")</f>
        <v>0</v>
      </c>
      <c r="F12" s="16">
        <f t="shared" si="2"/>
        <v>0</v>
      </c>
      <c r="G12" s="47">
        <f>IFERROR(AVERAGEIFS(ScansTable[Runtime],ScansTable[Loc],"&gt;="&amp;B12,ScansTable[Loc],"&lt;="&amp;D12,ScansTable[Runtime],"&gt;0"),0)</f>
        <v>0</v>
      </c>
      <c r="I12" s="5" t="s">
        <v>99</v>
      </c>
      <c r="J12" s="6">
        <f t="shared" si="0"/>
        <v>0</v>
      </c>
      <c r="K12" s="7">
        <f t="shared" si="1"/>
        <v>0</v>
      </c>
    </row>
    <row r="13" spans="2:11" ht="18.75" x14ac:dyDescent="0.3">
      <c r="B13" s="46">
        <v>7000001</v>
      </c>
      <c r="C13" s="15" t="s">
        <v>87</v>
      </c>
      <c r="D13" s="54">
        <v>10000000</v>
      </c>
      <c r="E13" s="52">
        <f>COUNTIFS(ScansTable[Loc],"&gt;="&amp;B13, ScansTable[Loc], "&lt;="&amp;D13, ScansTable[Loc], "&lt;&gt;0", ScansTable[Status], "Completed")</f>
        <v>0</v>
      </c>
      <c r="F13" s="16">
        <f t="shared" si="2"/>
        <v>0</v>
      </c>
      <c r="G13" s="47">
        <f>IFERROR(AVERAGEIFS(ScansTable[Runtime],ScansTable[Loc],"&gt;="&amp;B13,ScansTable[Loc],"&lt;="&amp;D13,ScansTable[Runtime],"&gt;0"),0)</f>
        <v>0</v>
      </c>
      <c r="I13" s="5" t="s">
        <v>100</v>
      </c>
      <c r="J13" s="6">
        <f t="shared" si="0"/>
        <v>0</v>
      </c>
      <c r="K13" s="7">
        <f t="shared" si="1"/>
        <v>0</v>
      </c>
    </row>
    <row r="14" spans="2:11" ht="19.5" thickBot="1" x14ac:dyDescent="0.35">
      <c r="B14" s="48">
        <v>10000001</v>
      </c>
      <c r="C14" s="49" t="s">
        <v>87</v>
      </c>
      <c r="D14" s="55">
        <v>100000000</v>
      </c>
      <c r="E14" s="53">
        <f>COUNTIFS(ScansTable[Loc],"&gt;="&amp;B14, ScansTable[Loc], "&lt;="&amp;D14, ScansTable[Loc], "&lt;&gt;0", ScansTable[Status], "Completed")</f>
        <v>0</v>
      </c>
      <c r="F14" s="50">
        <f>IFERROR(E14/$E$15,0)</f>
        <v>0</v>
      </c>
      <c r="G14" s="51">
        <f>IFERROR(AVERAGEIFS(ScansTable[Runtime],ScansTable[Loc],"&gt;="&amp;B14,ScansTable[Loc],"&lt;="&amp;D14,ScansTable[Runtime],"&gt;0"),0)</f>
        <v>0</v>
      </c>
      <c r="I14" s="5" t="s">
        <v>101</v>
      </c>
      <c r="J14" s="6">
        <f t="shared" si="0"/>
        <v>0</v>
      </c>
      <c r="K14" s="7">
        <f t="shared" si="1"/>
        <v>0</v>
      </c>
    </row>
    <row r="15" spans="2:11" ht="16.5" thickBot="1" x14ac:dyDescent="0.3">
      <c r="B15" s="17"/>
      <c r="C15" s="17"/>
      <c r="D15" s="17"/>
      <c r="E15" s="56">
        <f>SUM(E3:E14)</f>
        <v>0</v>
      </c>
      <c r="F15" s="18"/>
      <c r="G15" s="17"/>
    </row>
    <row r="37" spans="2:7" ht="15.75" x14ac:dyDescent="0.25">
      <c r="B37" s="140" t="s">
        <v>154</v>
      </c>
      <c r="C37" s="140"/>
      <c r="D37" s="140"/>
      <c r="E37" s="140"/>
      <c r="F37" s="140"/>
      <c r="G37" s="140"/>
    </row>
  </sheetData>
  <mergeCells count="2">
    <mergeCell ref="B2:D2"/>
    <mergeCell ref="B37:G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AC7E-2CBA-4B53-9546-4BDBEB3D064C}">
  <dimension ref="A1"/>
  <sheetViews>
    <sheetView workbookViewId="0">
      <selection activeCell="AD33" sqref="AD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2090-049A-481F-B4B2-0BBB3AF2EAB2}">
  <dimension ref="B1:O9"/>
  <sheetViews>
    <sheetView workbookViewId="0">
      <selection activeCell="U16" sqref="U16"/>
    </sheetView>
  </sheetViews>
  <sheetFormatPr defaultRowHeight="15" x14ac:dyDescent="0.25"/>
  <cols>
    <col min="1" max="1" width="2.140625" style="4" customWidth="1"/>
    <col min="2" max="2" width="28.85546875" style="4" bestFit="1" customWidth="1"/>
    <col min="3" max="3" width="10.7109375" style="4" bestFit="1" customWidth="1"/>
    <col min="4" max="4" width="14" style="4" bestFit="1" customWidth="1"/>
    <col min="5" max="5" width="8.140625" style="4" bestFit="1" customWidth="1"/>
    <col min="6" max="6" width="2.140625" style="4" customWidth="1"/>
    <col min="7" max="7" width="9.42578125" style="4" bestFit="1" customWidth="1"/>
    <col min="8" max="8" width="15.42578125" style="4" bestFit="1" customWidth="1"/>
    <col min="9" max="9" width="15.85546875" style="4" bestFit="1" customWidth="1"/>
    <col min="10" max="10" width="15.5703125" style="4" bestFit="1" customWidth="1"/>
    <col min="11" max="11" width="2.140625" style="4" customWidth="1"/>
    <col min="12" max="12" width="10.7109375" style="4" bestFit="1" customWidth="1"/>
    <col min="13" max="13" width="8.140625" style="4" bestFit="1" customWidth="1"/>
    <col min="14" max="16384" width="9.140625" style="4"/>
  </cols>
  <sheetData>
    <row r="1" spans="2:15" ht="11.25" customHeight="1" thickBot="1" x14ac:dyDescent="0.3"/>
    <row r="2" spans="2:15" ht="19.5" thickBot="1" x14ac:dyDescent="0.35">
      <c r="B2" s="100" t="s">
        <v>157</v>
      </c>
      <c r="C2" s="101" t="s">
        <v>23</v>
      </c>
      <c r="F2" s="42"/>
      <c r="G2" s="112" t="s">
        <v>141</v>
      </c>
      <c r="H2" s="102" t="s">
        <v>142</v>
      </c>
      <c r="I2" s="103" t="s">
        <v>143</v>
      </c>
      <c r="J2" s="101" t="s">
        <v>144</v>
      </c>
      <c r="L2" s="141" t="s">
        <v>156</v>
      </c>
      <c r="M2" s="142"/>
      <c r="N2" s="42"/>
      <c r="O2" s="42"/>
    </row>
    <row r="3" spans="2:15" ht="19.5" thickBot="1" x14ac:dyDescent="0.35">
      <c r="B3" s="17" t="s">
        <v>141</v>
      </c>
      <c r="C3" s="17"/>
      <c r="F3" s="42"/>
      <c r="L3" s="100" t="s">
        <v>23</v>
      </c>
      <c r="M3" s="100" t="s">
        <v>155</v>
      </c>
    </row>
    <row r="4" spans="2:15" ht="16.5" thickBot="1" x14ac:dyDescent="0.3">
      <c r="F4" s="43"/>
      <c r="L4" s="113" t="s">
        <v>183</v>
      </c>
      <c r="M4" s="125"/>
    </row>
    <row r="5" spans="2:15" ht="15.75" x14ac:dyDescent="0.25">
      <c r="F5" s="43"/>
    </row>
    <row r="6" spans="2:15" ht="16.5" thickBot="1" x14ac:dyDescent="0.3">
      <c r="F6" s="43"/>
    </row>
    <row r="7" spans="2:15" ht="16.5" thickBot="1" x14ac:dyDescent="0.3">
      <c r="F7" s="43"/>
    </row>
    <row r="8" spans="2:15" ht="16.5" thickBot="1" x14ac:dyDescent="0.3">
      <c r="F8" s="43"/>
    </row>
    <row r="9" spans="2:15" ht="15.75" x14ac:dyDescent="0.25">
      <c r="F9" s="43"/>
      <c r="G9" s="17"/>
      <c r="H9" s="17"/>
      <c r="I9" s="17"/>
      <c r="J9" s="17"/>
    </row>
  </sheetData>
  <mergeCells count="1">
    <mergeCell ref="L2:M2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394E-BDDD-453D-83D3-BC639F159AAA}">
  <dimension ref="B1:R9"/>
  <sheetViews>
    <sheetView workbookViewId="0">
      <selection activeCell="U18" sqref="U18"/>
    </sheetView>
  </sheetViews>
  <sheetFormatPr defaultRowHeight="15" x14ac:dyDescent="0.25"/>
  <cols>
    <col min="1" max="1" width="2.140625" style="4" customWidth="1"/>
    <col min="2" max="2" width="11.5703125" style="4" customWidth="1"/>
    <col min="3" max="18" width="12.85546875" style="4" customWidth="1"/>
    <col min="19" max="16384" width="9.140625" style="4"/>
  </cols>
  <sheetData>
    <row r="1" spans="2:18" ht="11.25" customHeight="1" thickBot="1" x14ac:dyDescent="0.3"/>
    <row r="2" spans="2:18" ht="19.5" thickBot="1" x14ac:dyDescent="0.3">
      <c r="C2" s="143" t="s">
        <v>55</v>
      </c>
      <c r="D2" s="144"/>
      <c r="E2" s="143" t="s">
        <v>64</v>
      </c>
      <c r="F2" s="144"/>
      <c r="G2" s="143" t="s">
        <v>65</v>
      </c>
      <c r="H2" s="144"/>
      <c r="I2" s="143" t="s">
        <v>146</v>
      </c>
      <c r="J2" s="144"/>
      <c r="K2" s="143" t="s">
        <v>66</v>
      </c>
      <c r="L2" s="144"/>
      <c r="M2" s="143" t="s">
        <v>67</v>
      </c>
      <c r="N2" s="144"/>
      <c r="O2" s="143" t="s">
        <v>173</v>
      </c>
      <c r="P2" s="144"/>
      <c r="Q2" s="143" t="s">
        <v>31</v>
      </c>
      <c r="R2" s="144"/>
    </row>
    <row r="3" spans="2:18" ht="16.5" customHeight="1" thickBot="1" x14ac:dyDescent="0.3">
      <c r="B3" s="65" t="s">
        <v>145</v>
      </c>
      <c r="C3" s="64" t="s">
        <v>53</v>
      </c>
      <c r="D3" s="62" t="s">
        <v>54</v>
      </c>
      <c r="E3" s="63" t="s">
        <v>53</v>
      </c>
      <c r="F3" s="61" t="s">
        <v>54</v>
      </c>
      <c r="G3" s="60" t="s">
        <v>53</v>
      </c>
      <c r="H3" s="62" t="s">
        <v>54</v>
      </c>
      <c r="I3" s="60" t="s">
        <v>53</v>
      </c>
      <c r="J3" s="62" t="s">
        <v>54</v>
      </c>
      <c r="K3" s="63" t="s">
        <v>53</v>
      </c>
      <c r="L3" s="61" t="s">
        <v>54</v>
      </c>
      <c r="M3" s="63" t="s">
        <v>53</v>
      </c>
      <c r="N3" s="61" t="s">
        <v>54</v>
      </c>
      <c r="O3" s="60" t="s">
        <v>53</v>
      </c>
      <c r="P3" s="62" t="s">
        <v>54</v>
      </c>
      <c r="Q3" s="60" t="s">
        <v>53</v>
      </c>
      <c r="R3" s="62" t="s">
        <v>54</v>
      </c>
    </row>
    <row r="4" spans="2:18" ht="15.75" x14ac:dyDescent="0.25">
      <c r="B4" s="44" t="s">
        <v>55</v>
      </c>
      <c r="C4" s="9">
        <f>IFERROR(AVERAGE(INDEX(ScansTable[], 0, MATCH($B4&amp;"_Vulnerabilties", ScansTable[#Headers], 0))),0)</f>
        <v>0</v>
      </c>
      <c r="D4" s="10">
        <f>MAX(INDEX(ScansTable[], 0, MATCH($B4&amp;"_Vulnerabilties", ScansTable[#Headers], 0)))</f>
        <v>0</v>
      </c>
      <c r="E4" s="9">
        <f>IFERROR(AVERAGEIFS(INDEX(ScansTable[], 0, MATCH(E$2&amp;"_"&amp;$B4&amp;"_Vulnerabilties", ScansTable[#Headers], 0)), INDEX(ScansTable[], 0, MATCH(E$2, ScansTable[#Headers], 0)), TRUE),0)</f>
        <v>0</v>
      </c>
      <c r="F4" s="10">
        <f>_xlfn.MAXIFS(INDEX(ScansTable[], 0, MATCH(E$2&amp;"_"&amp;$B4&amp;"_Vulnerabilties", ScansTable[#Headers], 0)), INDEX(ScansTable[], 0, MATCH(E$2, ScansTable[#Headers], 0)), TRUE)</f>
        <v>0</v>
      </c>
      <c r="G4" s="9">
        <f>IFERROR(AVERAGEIFS(INDEX(ScansTable[], 0, MATCH(G$2&amp;"_"&amp;$B4&amp;"_Vulnerabilties", ScansTable[#Headers], 0)), INDEX(ScansTable[], 0, MATCH(G$2, ScansTable[#Headers], 0)), TRUE),0)</f>
        <v>0</v>
      </c>
      <c r="H4" s="10">
        <f>_xlfn.MAXIFS(INDEX(ScansTable[], 0, MATCH(G$2&amp;"_"&amp;$B4&amp;"_Vulnerabilties", ScansTable[#Headers], 0)), INDEX(ScansTable[], 0, MATCH(G$2, ScansTable[#Headers], 0)), TRUE)</f>
        <v>0</v>
      </c>
      <c r="I4" s="9">
        <f>IFERROR(AVERAGEIFS(INDEX(ScansTable[], 0, MATCH(I$2&amp;"_"&amp;$B4&amp;"_Vulnerabilties", ScansTable[#Headers], 0)), INDEX(ScansTable[], 0, MATCH(G$2, ScansTable[#Headers], 0)), TRUE),0)</f>
        <v>0</v>
      </c>
      <c r="J4" s="10">
        <f>_xlfn.MAXIFS(INDEX(ScansTable[], 0, MATCH(I$2&amp;"_"&amp;$B4&amp;"_Vulnerabilties", ScansTable[#Headers], 0)), INDEX(ScansTable[], 0, MATCH(G$2, ScansTable[#Headers], 0)), TRUE)</f>
        <v>0</v>
      </c>
      <c r="K4" s="9">
        <f>IFERROR(AVERAGEIFS(INDEX(ScansTable[], 0, MATCH(K$2&amp;"_"&amp;$B4&amp;"_Vulnerabilties", ScansTable[#Headers], 0)), INDEX(ScansTable[], 0, MATCH(K$2, ScansTable[#Headers], 0)), TRUE),0)</f>
        <v>0</v>
      </c>
      <c r="L4" s="10">
        <f>_xlfn.MAXIFS(INDEX(ScansTable[], 0, MATCH(K$2&amp;"_"&amp;$B4&amp;"_Vulnerabilties", ScansTable[#Headers], 0)), INDEX(ScansTable[], 0, MATCH(K$2, ScansTable[#Headers], 0)), TRUE)</f>
        <v>0</v>
      </c>
      <c r="M4" s="9">
        <f>IFERROR(AVERAGEIFS(INDEX(ScansTable[], 0, MATCH(M$2&amp;"_"&amp;$B4&amp;"_Vulnerabilties", ScansTable[#Headers], 0)), INDEX(ScansTable[], 0, MATCH(M$2, ScansTable[#Headers], 0)), TRUE),0)</f>
        <v>0</v>
      </c>
      <c r="N4" s="10">
        <f>_xlfn.MAXIFS(INDEX(ScansTable[], 0, MATCH(M$2&amp;"_"&amp;$B4&amp;"_Vulnerabilties", ScansTable[#Headers], 0)), INDEX(ScansTable[], 0, MATCH(M$2, ScansTable[#Headers], 0)), TRUE)</f>
        <v>0</v>
      </c>
      <c r="O4" s="9">
        <f>IFERROR(AVERAGEIFS(INDEX(ScansTable[], 0, MATCH(O$2&amp;"_"&amp;$B4&amp;"_Vulnerabilties", ScansTable[#Headers], 0)), INDEX(ScansTable[], 0, MATCH(O$2, ScansTable[#Headers], 0)), TRUE),0)</f>
        <v>0</v>
      </c>
      <c r="P4" s="10">
        <f>_xlfn.MAXIFS(INDEX(ScansTable[], 0, MATCH(O$2&amp;"_"&amp;$B4&amp;"_Vulnerabilties", ScansTable[#Headers], 0)), INDEX(ScansTable[], 0, MATCH(O$2, ScansTable[#Headers], 0)), TRUE)</f>
        <v>0</v>
      </c>
      <c r="Q4" s="9">
        <f>IFERROR(AVERAGEIFS(INDEX(ScansTable[], 0, MATCH(Q$2&amp;"_"&amp;$B4&amp;"_Vulnerabilties", ScansTable[#Headers], 0)), INDEX(ScansTable[], 0, MATCH(Q$2, ScansTable[#Headers], 0)), TRUE),0)</f>
        <v>0</v>
      </c>
      <c r="R4" s="10">
        <f>_xlfn.MAXIFS(INDEX(ScansTable[], 0, MATCH(Q$2&amp;"_"&amp;$B4&amp;"_Vulnerabilties", ScansTable[#Headers], 0)), INDEX(ScansTable[], 0, MATCH(Q$2, ScansTable[#Headers], 0)), TRUE)</f>
        <v>0</v>
      </c>
    </row>
    <row r="5" spans="2:18" ht="15.75" x14ac:dyDescent="0.25">
      <c r="B5" s="44" t="s">
        <v>56</v>
      </c>
      <c r="C5" s="11">
        <f>IFERROR(AVERAGE(INDEX(ScansTable[], 0, MATCH(C$2&amp;"_"&amp;$B5, ScansTable[#Headers], 0))),0)</f>
        <v>0</v>
      </c>
      <c r="D5" s="12">
        <f>MAX(INDEX(ScansTable[], 0, MATCH(C$2&amp;"_"&amp;$B5, ScansTable[#Headers], 0)))</f>
        <v>0</v>
      </c>
      <c r="E5" s="11">
        <f>IFERROR(AVERAGEIFS(INDEX(ScansTable[], 0, MATCH(E$2&amp;"_"&amp;$B5, ScansTable[#Headers], 0)), INDEX(ScansTable[], 0, MATCH(E$2, ScansTable[#Headers], 0)), TRUE),0)</f>
        <v>0</v>
      </c>
      <c r="F5" s="12">
        <f>_xlfn.MAXIFS(INDEX(ScansTable[], 0, MATCH(E$2&amp;"_"&amp;$B5, ScansTable[#Headers], 0)), INDEX(ScansTable[], 0, MATCH(E$2, ScansTable[#Headers], 0)), TRUE)</f>
        <v>0</v>
      </c>
      <c r="G5" s="11">
        <f>IFERROR(AVERAGEIFS(INDEX(ScansTable[], 0, MATCH(G$2&amp;"_"&amp;$B5, ScansTable[#Headers], 0)), INDEX(ScansTable[], 0, MATCH(G$2, ScansTable[#Headers], 0)), TRUE),0)</f>
        <v>0</v>
      </c>
      <c r="H5" s="12">
        <f>_xlfn.MAXIFS(INDEX(ScansTable[], 0, MATCH(G$2&amp;"_"&amp;$B5, ScansTable[#Headers], 0)), INDEX(ScansTable[], 0, MATCH(G$2, ScansTable[#Headers], 0)), TRUE)</f>
        <v>0</v>
      </c>
      <c r="I5" s="11">
        <f>IFERROR(AVERAGEIFS(INDEX(ScansTable[], 0, MATCH(I$2&amp;"_"&amp;$B5, ScansTable[#Headers], 0)), INDEX(ScansTable[], 0, MATCH(G$2, ScansTable[#Headers], 0)), TRUE),0)</f>
        <v>0</v>
      </c>
      <c r="J5" s="12">
        <f>_xlfn.MAXIFS(INDEX(ScansTable[], 0, MATCH(I$2&amp;"_"&amp;$B5, ScansTable[#Headers], 0)), INDEX(ScansTable[], 0, MATCH(G$2, ScansTable[#Headers], 0)), TRUE)</f>
        <v>0</v>
      </c>
      <c r="K5" s="11">
        <f>IFERROR(AVERAGEIFS(INDEX(ScansTable[], 0, MATCH(K$2&amp;"_"&amp;$B5, ScansTable[#Headers], 0)), INDEX(ScansTable[], 0, MATCH(K$2, ScansTable[#Headers], 0)), TRUE),0)</f>
        <v>0</v>
      </c>
      <c r="L5" s="12">
        <f>_xlfn.MAXIFS(INDEX(ScansTable[], 0, MATCH(K$2&amp;"_"&amp;$B5, ScansTable[#Headers], 0)), INDEX(ScansTable[], 0, MATCH(K$2, ScansTable[#Headers], 0)), TRUE)</f>
        <v>0</v>
      </c>
      <c r="M5" s="11">
        <f>IFERROR(AVERAGEIFS(INDEX(ScansTable[], 0, MATCH(M$2&amp;"_"&amp;$B5, ScansTable[#Headers], 0)), INDEX(ScansTable[], 0, MATCH(M$2, ScansTable[#Headers], 0)), TRUE),0)</f>
        <v>0</v>
      </c>
      <c r="N5" s="12">
        <f>_xlfn.MAXIFS(INDEX(ScansTable[], 0, MATCH(M$2&amp;"_"&amp;$B5, ScansTable[#Headers], 0)), INDEX(ScansTable[], 0, MATCH(M$2, ScansTable[#Headers], 0)), TRUE)</f>
        <v>0</v>
      </c>
      <c r="O5" s="11">
        <f>IFERROR(AVERAGEIFS(INDEX(ScansTable[], 0, MATCH(O$2&amp;"_"&amp;$B5, ScansTable[#Headers], 0)), INDEX(ScansTable[], 0, MATCH(O$2, ScansTable[#Headers], 0)), TRUE),0)</f>
        <v>0</v>
      </c>
      <c r="P5" s="12">
        <f>_xlfn.MAXIFS(INDEX(ScansTable[], 0, MATCH(O$2&amp;"_"&amp;$B5, ScansTable[#Headers], 0)), INDEX(ScansTable[], 0, MATCH(O$2, ScansTable[#Headers], 0)), TRUE)</f>
        <v>0</v>
      </c>
      <c r="Q5" s="11">
        <f>IFERROR(AVERAGEIFS(INDEX(ScansTable[], 0, MATCH(Q$2&amp;"_"&amp;$B5, ScansTable[#Headers], 0)), INDEX(ScansTable[], 0, MATCH(Q$2, ScansTable[#Headers], 0)), TRUE),0)</f>
        <v>0</v>
      </c>
      <c r="R5" s="12">
        <f>_xlfn.MAXIFS(INDEX(ScansTable[], 0, MATCH(Q$2&amp;"_"&amp;$B5, ScansTable[#Headers], 0)), INDEX(ScansTable[], 0, MATCH(Q$2, ScansTable[#Headers], 0)), TRUE)</f>
        <v>0</v>
      </c>
    </row>
    <row r="6" spans="2:18" ht="15.75" x14ac:dyDescent="0.25">
      <c r="B6" s="44" t="s">
        <v>57</v>
      </c>
      <c r="C6" s="11">
        <f>IFERROR(AVERAGE(INDEX(ScansTable[], 0, MATCH(C$2&amp;"_"&amp;$B6, ScansTable[#Headers], 0))),0)</f>
        <v>0</v>
      </c>
      <c r="D6" s="12">
        <f>MAX(INDEX(ScansTable[], 0, MATCH(C$2&amp;"_"&amp;$B6, ScansTable[#Headers], 0)))</f>
        <v>0</v>
      </c>
      <c r="E6" s="11">
        <f>IFERROR(AVERAGEIFS(INDEX(ScansTable[], 0, MATCH(E$2&amp;"_"&amp;$B6, ScansTable[#Headers], 0)), INDEX(ScansTable[], 0, MATCH(E$2, ScansTable[#Headers], 0)), TRUE),0)</f>
        <v>0</v>
      </c>
      <c r="F6" s="12">
        <f>_xlfn.MAXIFS(INDEX(ScansTable[], 0, MATCH(E$2&amp;"_"&amp;$B6, ScansTable[#Headers], 0)), INDEX(ScansTable[], 0, MATCH(E$2, ScansTable[#Headers], 0)), TRUE)</f>
        <v>0</v>
      </c>
      <c r="G6" s="11">
        <f>IFERROR(AVERAGEIFS(INDEX(ScansTable[], 0, MATCH(G$2&amp;"_"&amp;$B6, ScansTable[#Headers], 0)), INDEX(ScansTable[], 0, MATCH(G$2, ScansTable[#Headers], 0)), TRUE),0)</f>
        <v>0</v>
      </c>
      <c r="H6" s="12">
        <f>_xlfn.MAXIFS(INDEX(ScansTable[], 0, MATCH(G$2&amp;"_"&amp;$B6, ScansTable[#Headers], 0)), INDEX(ScansTable[], 0, MATCH(G$2, ScansTable[#Headers], 0)), TRUE)</f>
        <v>0</v>
      </c>
      <c r="I6" s="11">
        <f>IFERROR(AVERAGEIFS(INDEX(ScansTable[], 0, MATCH(I$2&amp;"_"&amp;$B6, ScansTable[#Headers], 0)), INDEX(ScansTable[], 0, MATCH(G$2, ScansTable[#Headers], 0)), TRUE),0)</f>
        <v>0</v>
      </c>
      <c r="J6" s="12">
        <f>_xlfn.MAXIFS(INDEX(ScansTable[], 0, MATCH(I$2&amp;"_"&amp;$B6, ScansTable[#Headers], 0)), INDEX(ScansTable[], 0, MATCH(G$2, ScansTable[#Headers], 0)), TRUE)</f>
        <v>0</v>
      </c>
      <c r="K6" s="11">
        <f>IFERROR(AVERAGEIFS(INDEX(ScansTable[], 0, MATCH(K$2&amp;"_"&amp;$B6, ScansTable[#Headers], 0)), INDEX(ScansTable[], 0, MATCH(K$2, ScansTable[#Headers], 0)), TRUE),0)</f>
        <v>0</v>
      </c>
      <c r="L6" s="12">
        <f>_xlfn.MAXIFS(INDEX(ScansTable[], 0, MATCH(K$2&amp;"_"&amp;$B6, ScansTable[#Headers], 0)), INDEX(ScansTable[], 0, MATCH(K$2, ScansTable[#Headers], 0)), TRUE)</f>
        <v>0</v>
      </c>
      <c r="M6" s="11">
        <f>IFERROR(AVERAGEIFS(INDEX(ScansTable[], 0, MATCH(M$2&amp;"_"&amp;$B6, ScansTable[#Headers], 0)), INDEX(ScansTable[], 0, MATCH(M$2, ScansTable[#Headers], 0)), TRUE),0)</f>
        <v>0</v>
      </c>
      <c r="N6" s="12">
        <f>_xlfn.MAXIFS(INDEX(ScansTable[], 0, MATCH(M$2&amp;"_"&amp;$B6, ScansTable[#Headers], 0)), INDEX(ScansTable[], 0, MATCH(M$2, ScansTable[#Headers], 0)), TRUE)</f>
        <v>0</v>
      </c>
      <c r="O6" s="11">
        <f>IFERROR(AVERAGEIFS(INDEX(ScansTable[], 0, MATCH(O$2&amp;"_"&amp;$B6, ScansTable[#Headers], 0)), INDEX(ScansTable[], 0, MATCH(O$2, ScansTable[#Headers], 0)), TRUE),0)</f>
        <v>0</v>
      </c>
      <c r="P6" s="12">
        <f>_xlfn.MAXIFS(INDEX(ScansTable[], 0, MATCH(O$2&amp;"_"&amp;$B6, ScansTable[#Headers], 0)), INDEX(ScansTable[], 0, MATCH(O$2, ScansTable[#Headers], 0)), TRUE)</f>
        <v>0</v>
      </c>
      <c r="Q6" s="11">
        <f>IFERROR(AVERAGEIFS(INDEX(ScansTable[], 0, MATCH(Q$2&amp;"_"&amp;$B6, ScansTable[#Headers], 0)), INDEX(ScansTable[], 0, MATCH(Q$2, ScansTable[#Headers], 0)), TRUE),0)</f>
        <v>0</v>
      </c>
      <c r="R6" s="12">
        <f>_xlfn.MAXIFS(INDEX(ScansTable[], 0, MATCH(Q$2&amp;"_"&amp;$B6, ScansTable[#Headers], 0)), INDEX(ScansTable[], 0, MATCH(Q$2, ScansTable[#Headers], 0)), TRUE)</f>
        <v>0</v>
      </c>
    </row>
    <row r="7" spans="2:18" ht="15.75" x14ac:dyDescent="0.25">
      <c r="B7" s="44" t="s">
        <v>58</v>
      </c>
      <c r="C7" s="11">
        <f>IFERROR(AVERAGE(INDEX(ScansTable[], 0, MATCH(C$2&amp;"_"&amp;$B7, ScansTable[#Headers], 0))),0)</f>
        <v>0</v>
      </c>
      <c r="D7" s="12">
        <f>MAX(INDEX(ScansTable[], 0, MATCH(C$2&amp;"_"&amp;$B7, ScansTable[#Headers], 0)))</f>
        <v>0</v>
      </c>
      <c r="E7" s="11">
        <f>IFERROR(AVERAGEIFS(INDEX(ScansTable[], 0, MATCH(E$2&amp;"_"&amp;$B7, ScansTable[#Headers], 0)), INDEX(ScansTable[], 0, MATCH(E$2, ScansTable[#Headers], 0)), TRUE),0)</f>
        <v>0</v>
      </c>
      <c r="F7" s="12">
        <f>_xlfn.MAXIFS(INDEX(ScansTable[], 0, MATCH(E$2&amp;"_"&amp;$B7, ScansTable[#Headers], 0)), INDEX(ScansTable[], 0, MATCH(E$2, ScansTable[#Headers], 0)), TRUE)</f>
        <v>0</v>
      </c>
      <c r="G7" s="11">
        <f>IFERROR(AVERAGEIFS(INDEX(ScansTable[], 0, MATCH(G$2&amp;"_"&amp;$B7, ScansTable[#Headers], 0)), INDEX(ScansTable[], 0, MATCH(G$2, ScansTable[#Headers], 0)), TRUE),0)</f>
        <v>0</v>
      </c>
      <c r="H7" s="12">
        <f>_xlfn.MAXIFS(INDEX(ScansTable[], 0, MATCH(G$2&amp;"_"&amp;$B7, ScansTable[#Headers], 0)), INDEX(ScansTable[], 0, MATCH(G$2, ScansTable[#Headers], 0)), TRUE)</f>
        <v>0</v>
      </c>
      <c r="I7" s="11">
        <f>IFERROR(AVERAGEIFS(INDEX(ScansTable[], 0, MATCH(I$2&amp;"_"&amp;$B7, ScansTable[#Headers], 0)), INDEX(ScansTable[], 0, MATCH(G$2, ScansTable[#Headers], 0)), TRUE),0)</f>
        <v>0</v>
      </c>
      <c r="J7" s="12">
        <f>_xlfn.MAXIFS(INDEX(ScansTable[], 0, MATCH(I$2&amp;"_"&amp;$B7, ScansTable[#Headers], 0)), INDEX(ScansTable[], 0, MATCH(G$2, ScansTable[#Headers], 0)), TRUE)</f>
        <v>0</v>
      </c>
      <c r="K7" s="11">
        <f>IFERROR(AVERAGEIFS(INDEX(ScansTable[], 0, MATCH(K$2&amp;"_"&amp;$B7, ScansTable[#Headers], 0)), INDEX(ScansTable[], 0, MATCH(K$2, ScansTable[#Headers], 0)), TRUE),0)</f>
        <v>0</v>
      </c>
      <c r="L7" s="12">
        <f>_xlfn.MAXIFS(INDEX(ScansTable[], 0, MATCH(K$2&amp;"_"&amp;$B7, ScansTable[#Headers], 0)), INDEX(ScansTable[], 0, MATCH(K$2, ScansTable[#Headers], 0)), TRUE)</f>
        <v>0</v>
      </c>
      <c r="M7" s="11">
        <f>IFERROR(AVERAGEIFS(INDEX(ScansTable[], 0, MATCH(M$2&amp;"_"&amp;$B7, ScansTable[#Headers], 0)), INDEX(ScansTable[], 0, MATCH(M$2, ScansTable[#Headers], 0)), TRUE),0)</f>
        <v>0</v>
      </c>
      <c r="N7" s="12">
        <f>_xlfn.MAXIFS(INDEX(ScansTable[], 0, MATCH(M$2&amp;"_"&amp;$B7, ScansTable[#Headers], 0)), INDEX(ScansTable[], 0, MATCH(M$2, ScansTable[#Headers], 0)), TRUE)</f>
        <v>0</v>
      </c>
      <c r="O7" s="11">
        <f>IFERROR(AVERAGEIFS(INDEX(ScansTable[], 0, MATCH(O$2&amp;"_"&amp;$B7, ScansTable[#Headers], 0)), INDEX(ScansTable[], 0, MATCH(O$2, ScansTable[#Headers], 0)), TRUE),0)</f>
        <v>0</v>
      </c>
      <c r="P7" s="12">
        <f>_xlfn.MAXIFS(INDEX(ScansTable[], 0, MATCH(O$2&amp;"_"&amp;$B7, ScansTable[#Headers], 0)), INDEX(ScansTable[], 0, MATCH(O$2, ScansTable[#Headers], 0)), TRUE)</f>
        <v>0</v>
      </c>
      <c r="Q7" s="11">
        <f>IFERROR(AVERAGEIFS(INDEX(ScansTable[], 0, MATCH(Q$2&amp;"_"&amp;$B7, ScansTable[#Headers], 0)), INDEX(ScansTable[], 0, MATCH(Q$2, ScansTable[#Headers], 0)), TRUE),0)</f>
        <v>0</v>
      </c>
      <c r="R7" s="12">
        <f>_xlfn.MAXIFS(INDEX(ScansTable[], 0, MATCH(Q$2&amp;"_"&amp;$B7, ScansTable[#Headers], 0)), INDEX(ScansTable[], 0, MATCH(Q$2, ScansTable[#Headers], 0)), TRUE)</f>
        <v>0</v>
      </c>
    </row>
    <row r="8" spans="2:18" ht="15.75" x14ac:dyDescent="0.25">
      <c r="B8" s="44" t="s">
        <v>59</v>
      </c>
      <c r="C8" s="11">
        <f>IFERROR(AVERAGE(INDEX(ScansTable[], 0, MATCH(C$2&amp;"_"&amp;$B8, ScansTable[#Headers], 0))),0)</f>
        <v>0</v>
      </c>
      <c r="D8" s="12">
        <f>MAX(INDEX(ScansTable[], 0, MATCH(C$2&amp;"_"&amp;$B8, ScansTable[#Headers], 0)))</f>
        <v>0</v>
      </c>
      <c r="E8" s="11">
        <f>IFERROR(AVERAGEIFS(INDEX(ScansTable[], 0, MATCH(E$2&amp;"_"&amp;$B8, ScansTable[#Headers], 0)), INDEX(ScansTable[], 0, MATCH(E$2, ScansTable[#Headers], 0)), TRUE),0)</f>
        <v>0</v>
      </c>
      <c r="F8" s="12">
        <f>_xlfn.MAXIFS(INDEX(ScansTable[], 0, MATCH(E$2&amp;"_"&amp;$B8, ScansTable[#Headers], 0)), INDEX(ScansTable[], 0, MATCH(E$2, ScansTable[#Headers], 0)), TRUE)</f>
        <v>0</v>
      </c>
      <c r="G8" s="11">
        <f>IFERROR(AVERAGEIFS(INDEX(ScansTable[], 0, MATCH(G$2&amp;"_"&amp;$B8, ScansTable[#Headers], 0)), INDEX(ScansTable[], 0, MATCH(G$2, ScansTable[#Headers], 0)), TRUE),0)</f>
        <v>0</v>
      </c>
      <c r="H8" s="12">
        <f>_xlfn.MAXIFS(INDEX(ScansTable[], 0, MATCH(G$2&amp;"_"&amp;$B8, ScansTable[#Headers], 0)), INDEX(ScansTable[], 0, MATCH(G$2, ScansTable[#Headers], 0)), TRUE)</f>
        <v>0</v>
      </c>
      <c r="I8" s="11">
        <f>IFERROR(AVERAGEIFS(INDEX(ScansTable[], 0, MATCH(I$2&amp;"_"&amp;$B8, ScansTable[#Headers], 0)), INDEX(ScansTable[], 0, MATCH(G$2, ScansTable[#Headers], 0)), TRUE),0)</f>
        <v>0</v>
      </c>
      <c r="J8" s="12">
        <f>_xlfn.MAXIFS(INDEX(ScansTable[], 0, MATCH(I$2&amp;"_"&amp;$B8, ScansTable[#Headers], 0)), INDEX(ScansTable[], 0, MATCH(G$2, ScansTable[#Headers], 0)), TRUE)</f>
        <v>0</v>
      </c>
      <c r="K8" s="11">
        <f>IFERROR(AVERAGEIFS(INDEX(ScansTable[], 0, MATCH(K$2&amp;"_"&amp;$B8, ScansTable[#Headers], 0)), INDEX(ScansTable[], 0, MATCH(K$2, ScansTable[#Headers], 0)), TRUE),0)</f>
        <v>0</v>
      </c>
      <c r="L8" s="12">
        <f>_xlfn.MAXIFS(INDEX(ScansTable[], 0, MATCH(K$2&amp;"_"&amp;$B8, ScansTable[#Headers], 0)), INDEX(ScansTable[], 0, MATCH(K$2, ScansTable[#Headers], 0)), TRUE)</f>
        <v>0</v>
      </c>
      <c r="M8" s="11">
        <f>IFERROR(AVERAGEIFS(INDEX(ScansTable[], 0, MATCH(M$2&amp;"_"&amp;$B8, ScansTable[#Headers], 0)), INDEX(ScansTable[], 0, MATCH(M$2, ScansTable[#Headers], 0)), TRUE),0)</f>
        <v>0</v>
      </c>
      <c r="N8" s="12">
        <f>_xlfn.MAXIFS(INDEX(ScansTable[], 0, MATCH(M$2&amp;"_"&amp;$B8, ScansTable[#Headers], 0)), INDEX(ScansTable[], 0, MATCH(M$2, ScansTable[#Headers], 0)), TRUE)</f>
        <v>0</v>
      </c>
      <c r="O8" s="11">
        <f>IFERROR(AVERAGEIFS(INDEX(ScansTable[], 0, MATCH(O$2&amp;"_"&amp;$B8, ScansTable[#Headers], 0)), INDEX(ScansTable[], 0, MATCH(O$2, ScansTable[#Headers], 0)), TRUE),0)</f>
        <v>0</v>
      </c>
      <c r="P8" s="12">
        <f>_xlfn.MAXIFS(INDEX(ScansTable[], 0, MATCH(O$2&amp;"_"&amp;$B8, ScansTable[#Headers], 0)), INDEX(ScansTable[], 0, MATCH(O$2, ScansTable[#Headers], 0)), TRUE)</f>
        <v>0</v>
      </c>
      <c r="Q8" s="11">
        <f>IFERROR(AVERAGEIFS(INDEX(ScansTable[], 0, MATCH(Q$2&amp;"_"&amp;$B8, ScansTable[#Headers], 0)), INDEX(ScansTable[], 0, MATCH(Q$2, ScansTable[#Headers], 0)), TRUE),0)</f>
        <v>0</v>
      </c>
      <c r="R8" s="12">
        <f>_xlfn.MAXIFS(INDEX(ScansTable[], 0, MATCH(Q$2&amp;"_"&amp;$B8, ScansTable[#Headers], 0)), INDEX(ScansTable[], 0, MATCH(Q$2, ScansTable[#Headers], 0)), TRUE)</f>
        <v>0</v>
      </c>
    </row>
    <row r="9" spans="2:18" ht="16.5" thickBot="1" x14ac:dyDescent="0.3">
      <c r="B9" s="45" t="s">
        <v>147</v>
      </c>
      <c r="C9" s="13">
        <f>IFERROR(AVERAGE(INDEX(ScansTable[], 0, MATCH(C$2&amp;"_"&amp;$B9, ScansTable[#Headers], 0))),0)</f>
        <v>0</v>
      </c>
      <c r="D9" s="14">
        <f>MAX(INDEX(ScansTable[], 0, MATCH(C$2&amp;"_"&amp;$B9, ScansTable[#Headers], 0)))</f>
        <v>0</v>
      </c>
      <c r="E9" s="13">
        <f>IFERROR(AVERAGEIFS(INDEX(ScansTable[], 0, MATCH($E$2&amp;"_"&amp;$B9, ScansTable[#Headers], 0)), INDEX(ScansTable[], 0, MATCH(E$2, ScansTable[#Headers], 0)), TRUE),0)</f>
        <v>0</v>
      </c>
      <c r="F9" s="14">
        <f>_xlfn.MAXIFS(INDEX(ScansTable[], 0, MATCH(E$2&amp;"_"&amp;$B9, ScansTable[#Headers], 0)), INDEX(ScansTable[], 0, MATCH(E$2, ScansTable[#Headers], 0)), TRUE)</f>
        <v>0</v>
      </c>
      <c r="G9" s="13">
        <f>IFERROR(AVERAGEIFS(INDEX(ScansTable[], 0, MATCH($E$2&amp;"_"&amp;$B9, ScansTable[#Headers], 0)), INDEX(ScansTable[], 0, MATCH(G$2, ScansTable[#Headers], 0)), TRUE),0)</f>
        <v>0</v>
      </c>
      <c r="H9" s="14">
        <f>_xlfn.MAXIFS(INDEX(ScansTable[], 0, MATCH(G$2&amp;"_"&amp;$B9, ScansTable[#Headers], 0)), INDEX(ScansTable[], 0, MATCH(G$2, ScansTable[#Headers], 0)), TRUE)</f>
        <v>0</v>
      </c>
      <c r="I9" s="13">
        <f>IFERROR(AVERAGEIFS(INDEX(ScansTable[], 0, MATCH(I$2&amp;"_"&amp;$B9, ScansTable[#Headers], 0)), INDEX(ScansTable[], 0, MATCH(G$2, ScansTable[#Headers], 0)), TRUE),0)</f>
        <v>0</v>
      </c>
      <c r="J9" s="14">
        <f>_xlfn.MAXIFS(INDEX(ScansTable[], 0, MATCH(I$2&amp;"_"&amp;$B9, ScansTable[#Headers], 0)), INDEX(ScansTable[], 0, MATCH(G$2, ScansTable[#Headers], 0)), TRUE)</f>
        <v>0</v>
      </c>
      <c r="K9" s="13">
        <f>IFERROR(AVERAGEIFS(INDEX(ScansTable[], 0, MATCH($E$2&amp;"_"&amp;$B9, ScansTable[#Headers], 0)), INDEX(ScansTable[], 0, MATCH(K$2, ScansTable[#Headers], 0)), TRUE),0)</f>
        <v>0</v>
      </c>
      <c r="L9" s="14">
        <f>_xlfn.MAXIFS(INDEX(ScansTable[], 0, MATCH(K$2&amp;"_"&amp;$B9, ScansTable[#Headers], 0)), INDEX(ScansTable[], 0, MATCH(K$2, ScansTable[#Headers], 0)), TRUE)</f>
        <v>0</v>
      </c>
      <c r="M9" s="13">
        <f>IFERROR(AVERAGEIFS(INDEX(ScansTable[], 0, MATCH($E$2&amp;"_"&amp;$B9, ScansTable[#Headers], 0)), INDEX(ScansTable[], 0, MATCH(M$2, ScansTable[#Headers], 0)), TRUE),0)</f>
        <v>0</v>
      </c>
      <c r="N9" s="14">
        <f>_xlfn.MAXIFS(INDEX(ScansTable[], 0, MATCH(M$2&amp;"_"&amp;$B9, ScansTable[#Headers], 0)), INDEX(ScansTable[], 0, MATCH(M$2, ScansTable[#Headers], 0)), TRUE)</f>
        <v>0</v>
      </c>
      <c r="O9" s="13">
        <f>IFERROR(AVERAGEIFS(INDEX(ScansTable[], 0, MATCH($E$2&amp;"_"&amp;$B9, ScansTable[#Headers], 0)), INDEX(ScansTable[], 0, MATCH(O$2, ScansTable[#Headers], 0)), TRUE),0)</f>
        <v>0</v>
      </c>
      <c r="P9" s="14">
        <f>_xlfn.MAXIFS(INDEX(ScansTable[], 0, MATCH(O$2&amp;"_"&amp;$B9, ScansTable[#Headers], 0)), INDEX(ScansTable[], 0, MATCH(O$2, ScansTable[#Headers], 0)), TRUE)</f>
        <v>0</v>
      </c>
      <c r="Q9" s="13">
        <f>IFERROR(AVERAGEIFS(INDEX(ScansTable[], 0, MATCH($E$2&amp;"_"&amp;$B9, ScansTable[#Headers], 0)), INDEX(ScansTable[], 0, MATCH(Q$2, ScansTable[#Headers], 0)), TRUE),0)</f>
        <v>0</v>
      </c>
      <c r="R9" s="14">
        <f>_xlfn.MAXIFS(INDEX(ScansTable[], 0, MATCH(Q$2&amp;"_"&amp;$B9, ScansTable[#Headers], 0)), INDEX(ScansTable[], 0, MATCH(Q$2, ScansTable[#Headers], 0)), TRUE)</f>
        <v>0</v>
      </c>
    </row>
  </sheetData>
  <mergeCells count="8">
    <mergeCell ref="O2:P2"/>
    <mergeCell ref="Q2:R2"/>
    <mergeCell ref="I2:J2"/>
    <mergeCell ref="C2:D2"/>
    <mergeCell ref="E2:F2"/>
    <mergeCell ref="G2:H2"/>
    <mergeCell ref="K2:L2"/>
    <mergeCell ref="M2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96A2-BB49-4A69-B10E-E4C10446DAB9}">
  <dimension ref="A1:H2"/>
  <sheetViews>
    <sheetView workbookViewId="0">
      <pane ySplit="1" topLeftCell="A2" activePane="bottomLeft" state="frozen"/>
      <selection pane="bottomLeft" activeCell="G23" sqref="G23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3" width="13.85546875" bestFit="1" customWidth="1"/>
    <col min="4" max="4" width="12.42578125" bestFit="1" customWidth="1"/>
    <col min="5" max="5" width="12.7109375" bestFit="1" customWidth="1"/>
    <col min="6" max="6" width="12.140625" bestFit="1" customWidth="1"/>
    <col min="7" max="7" width="12.28515625" bestFit="1" customWidth="1"/>
    <col min="8" max="8" width="14.5703125" bestFit="1" customWidth="1"/>
    <col min="9" max="9" width="11.42578125" bestFit="1" customWidth="1"/>
    <col min="10" max="10" width="5.14062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148</v>
      </c>
      <c r="H1" t="s">
        <v>149</v>
      </c>
    </row>
    <row r="2" spans="1:8" x14ac:dyDescent="0.25">
      <c r="D2" s="1"/>
      <c r="E2" s="1"/>
      <c r="F2" s="8"/>
      <c r="G2" s="8"/>
      <c r="H2" s="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24C8-1E42-443C-A88B-5D7EB9B413E0}">
  <dimension ref="A1:H2"/>
  <sheetViews>
    <sheetView workbookViewId="0">
      <pane ySplit="1" topLeftCell="A2" activePane="bottomLeft" state="frozen"/>
      <selection pane="bottomLeft" sqref="A1:H2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12.42578125" bestFit="1" customWidth="1"/>
    <col min="4" max="4" width="12.7109375" bestFit="1" customWidth="1"/>
    <col min="5" max="5" width="13.7109375" bestFit="1" customWidth="1"/>
    <col min="6" max="6" width="8.7109375" bestFit="1" customWidth="1"/>
    <col min="7" max="7" width="12.140625" bestFit="1" customWidth="1"/>
    <col min="8" max="8" width="17" bestFit="1" customWidth="1"/>
  </cols>
  <sheetData>
    <row r="1" spans="1:8" x14ac:dyDescent="0.25">
      <c r="A1" t="s">
        <v>11</v>
      </c>
      <c r="B1" t="s">
        <v>12</v>
      </c>
      <c r="C1" t="s">
        <v>6</v>
      </c>
      <c r="D1" t="s">
        <v>7</v>
      </c>
      <c r="E1" t="s">
        <v>13</v>
      </c>
      <c r="F1" t="s">
        <v>14</v>
      </c>
      <c r="G1" t="s">
        <v>8</v>
      </c>
      <c r="H1" t="s">
        <v>15</v>
      </c>
    </row>
    <row r="2" spans="1:8" x14ac:dyDescent="0.25"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C532-87EA-4F9B-A7DF-E4F1F17FC9D0}">
  <dimension ref="A1:CW9"/>
  <sheetViews>
    <sheetView zoomScaleNormal="100" workbookViewId="0">
      <pane ySplit="1" topLeftCell="A2" activePane="bottomLeft" state="frozen"/>
      <selection activeCell="AZ1" sqref="AZ1"/>
      <selection pane="bottomLeft" activeCell="CR3" sqref="CR3"/>
    </sheetView>
  </sheetViews>
  <sheetFormatPr defaultRowHeight="15" x14ac:dyDescent="0.25"/>
  <cols>
    <col min="1" max="1" width="9.5703125" bestFit="1" customWidth="1"/>
    <col min="2" max="2" width="11.42578125" bestFit="1" customWidth="1"/>
    <col min="3" max="3" width="15" bestFit="1" customWidth="1"/>
    <col min="4" max="4" width="9" bestFit="1" customWidth="1"/>
    <col min="5" max="5" width="9.42578125" bestFit="1" customWidth="1"/>
    <col min="6" max="6" width="6.42578125" bestFit="1" customWidth="1"/>
    <col min="7" max="7" width="12.42578125" bestFit="1" customWidth="1"/>
    <col min="8" max="8" width="11.85546875" bestFit="1" customWidth="1"/>
    <col min="9" max="9" width="11" bestFit="1" customWidth="1"/>
    <col min="10" max="10" width="17.7109375" bestFit="1" customWidth="1"/>
    <col min="11" max="11" width="11.85546875" bestFit="1" customWidth="1"/>
    <col min="12" max="12" width="11" bestFit="1" customWidth="1"/>
    <col min="13" max="14" width="10.42578125" bestFit="1" customWidth="1"/>
    <col min="15" max="15" width="11.42578125" bestFit="1" customWidth="1"/>
    <col min="16" max="16" width="5.140625" bestFit="1" customWidth="1"/>
    <col min="17" max="17" width="13.85546875" bestFit="1" customWidth="1"/>
    <col min="18" max="18" width="15" bestFit="1" customWidth="1"/>
    <col min="19" max="19" width="7.140625" bestFit="1" customWidth="1"/>
    <col min="20" max="20" width="6.42578125" bestFit="1" customWidth="1"/>
    <col min="21" max="21" width="7" bestFit="1" customWidth="1"/>
    <col min="22" max="22" width="13.28515625" bestFit="1" customWidth="1"/>
    <col min="23" max="23" width="6.140625" bestFit="1" customWidth="1"/>
    <col min="24" max="24" width="8.140625" bestFit="1" customWidth="1"/>
    <col min="25" max="25" width="7.7109375" bestFit="1" customWidth="1"/>
    <col min="26" max="26" width="6.7109375" bestFit="1" customWidth="1"/>
    <col min="27" max="27" width="9.7109375" bestFit="1" customWidth="1"/>
    <col min="28" max="28" width="7" bestFit="1" customWidth="1"/>
    <col min="29" max="29" width="9.85546875" bestFit="1" customWidth="1"/>
    <col min="30" max="30" width="7.140625" bestFit="1" customWidth="1"/>
    <col min="31" max="31" width="5.85546875" bestFit="1" customWidth="1"/>
    <col min="32" max="32" width="9.7109375" bestFit="1" customWidth="1"/>
    <col min="33" max="33" width="7" bestFit="1" customWidth="1"/>
    <col min="34" max="34" width="12.28515625" bestFit="1" customWidth="1"/>
    <col min="35" max="35" width="8.5703125" bestFit="1" customWidth="1"/>
    <col min="36" max="36" width="6.42578125" bestFit="1" customWidth="1"/>
    <col min="37" max="37" width="7.42578125" bestFit="1" customWidth="1"/>
    <col min="38" max="38" width="6.85546875" bestFit="1" customWidth="1"/>
    <col min="39" max="39" width="7" bestFit="1" customWidth="1"/>
    <col min="40" max="40" width="9" bestFit="1" customWidth="1"/>
    <col min="41" max="41" width="9.5703125" bestFit="1" customWidth="1"/>
    <col min="42" max="42" width="7.140625" bestFit="1" customWidth="1"/>
    <col min="43" max="43" width="7.85546875" bestFit="1" customWidth="1"/>
    <col min="44" max="44" width="7.42578125" bestFit="1" customWidth="1"/>
    <col min="45" max="45" width="8" bestFit="1" customWidth="1"/>
    <col min="46" max="46" width="7.85546875" bestFit="1" customWidth="1"/>
    <col min="47" max="47" width="12.7109375" bestFit="1" customWidth="1"/>
    <col min="48" max="48" width="6.5703125" bestFit="1" customWidth="1"/>
    <col min="49" max="49" width="8.85546875" bestFit="1" customWidth="1"/>
    <col min="50" max="50" width="10.85546875" bestFit="1" customWidth="1"/>
    <col min="51" max="51" width="11.5703125" bestFit="1" customWidth="1"/>
    <col min="52" max="52" width="21.42578125" bestFit="1" customWidth="1"/>
    <col min="53" max="53" width="15.140625" bestFit="1" customWidth="1"/>
    <col min="54" max="54" width="12.7109375" bestFit="1" customWidth="1"/>
    <col min="55" max="55" width="16" bestFit="1" customWidth="1"/>
    <col min="56" max="57" width="12.140625" bestFit="1" customWidth="1"/>
    <col min="58" max="58" width="26.28515625" bestFit="1" customWidth="1"/>
    <col min="59" max="59" width="14.5703125" bestFit="1" customWidth="1"/>
    <col min="60" max="60" width="12.140625" bestFit="1" customWidth="1"/>
    <col min="61" max="61" width="15.42578125" bestFit="1" customWidth="1"/>
    <col min="62" max="63" width="11.5703125" bestFit="1" customWidth="1"/>
    <col min="64" max="64" width="26.140625" bestFit="1" customWidth="1"/>
    <col min="65" max="65" width="14.42578125" bestFit="1" customWidth="1"/>
    <col min="66" max="66" width="12" bestFit="1" customWidth="1"/>
    <col min="67" max="67" width="15.140625" bestFit="1" customWidth="1"/>
    <col min="68" max="69" width="11.42578125" bestFit="1" customWidth="1"/>
    <col min="70" max="70" width="25.5703125" bestFit="1" customWidth="1"/>
    <col min="71" max="71" width="13.85546875" bestFit="1" customWidth="1"/>
    <col min="72" max="72" width="11.42578125" bestFit="1" customWidth="1"/>
    <col min="73" max="73" width="14.5703125" bestFit="1" customWidth="1"/>
    <col min="74" max="75" width="10.85546875" bestFit="1" customWidth="1"/>
    <col min="76" max="76" width="30.85546875" bestFit="1" customWidth="1"/>
    <col min="77" max="77" width="19.140625" bestFit="1" customWidth="1"/>
    <col min="78" max="78" width="16.7109375" bestFit="1" customWidth="1"/>
    <col min="79" max="79" width="20" bestFit="1" customWidth="1"/>
    <col min="80" max="81" width="16.140625" bestFit="1" customWidth="1"/>
    <col min="82" max="82" width="25.28515625" bestFit="1" customWidth="1"/>
    <col min="83" max="83" width="13.5703125" bestFit="1" customWidth="1"/>
    <col min="84" max="84" width="11.140625" bestFit="1" customWidth="1"/>
    <col min="85" max="85" width="14.28515625" bestFit="1" customWidth="1"/>
    <col min="86" max="87" width="10.5703125" bestFit="1" customWidth="1"/>
    <col min="88" max="88" width="27.28515625" bestFit="1" customWidth="1"/>
    <col min="89" max="89" width="15.7109375" bestFit="1" customWidth="1"/>
    <col min="90" max="90" width="13.140625" bestFit="1" customWidth="1"/>
    <col min="91" max="91" width="16.42578125" bestFit="1" customWidth="1"/>
    <col min="92" max="93" width="12.5703125" bestFit="1" customWidth="1"/>
    <col min="94" max="94" width="32.7109375" bestFit="1" customWidth="1"/>
    <col min="95" max="95" width="21" bestFit="1" customWidth="1"/>
    <col min="96" max="96" width="18.42578125" bestFit="1" customWidth="1"/>
    <col min="97" max="97" width="21.7109375" bestFit="1" customWidth="1"/>
    <col min="98" max="99" width="17.85546875" bestFit="1" customWidth="1"/>
    <col min="100" max="100" width="20.42578125" bestFit="1" customWidth="1"/>
    <col min="101" max="101" width="20.7109375" bestFit="1" customWidth="1"/>
    <col min="102" max="102" width="20.42578125" bestFit="1" customWidth="1"/>
    <col min="103" max="103" width="20.7109375" bestFit="1" customWidth="1"/>
    <col min="104" max="104" width="20.42578125" bestFit="1" customWidth="1"/>
    <col min="105" max="105" width="20.7109375" bestFit="1" customWidth="1"/>
    <col min="106" max="106" width="20.42578125" bestFit="1" customWidth="1"/>
    <col min="107" max="107" width="20.7109375" bestFit="1" customWidth="1"/>
    <col min="108" max="108" width="21" bestFit="1" customWidth="1"/>
    <col min="109" max="109" width="18.42578125" bestFit="1" customWidth="1"/>
    <col min="110" max="110" width="21.7109375" bestFit="1" customWidth="1"/>
    <col min="111" max="113" width="17.85546875" bestFit="1" customWidth="1"/>
    <col min="114" max="115" width="18.42578125" bestFit="1" customWidth="1"/>
    <col min="116" max="117" width="12.140625" bestFit="1" customWidth="1"/>
  </cols>
  <sheetData>
    <row r="1" spans="1:101" x14ac:dyDescent="0.25">
      <c r="A1" t="s">
        <v>21</v>
      </c>
      <c r="B1" t="s">
        <v>22</v>
      </c>
      <c r="C1" t="s">
        <v>12</v>
      </c>
      <c r="D1" t="s">
        <v>23</v>
      </c>
      <c r="E1" t="s">
        <v>24</v>
      </c>
      <c r="F1" t="s">
        <v>25</v>
      </c>
      <c r="G1" t="s">
        <v>6</v>
      </c>
      <c r="H1" t="s">
        <v>47</v>
      </c>
      <c r="I1" t="s">
        <v>48</v>
      </c>
      <c r="J1" t="s">
        <v>68</v>
      </c>
      <c r="K1" t="s">
        <v>80</v>
      </c>
      <c r="L1" t="s">
        <v>49</v>
      </c>
      <c r="M1" t="s">
        <v>26</v>
      </c>
      <c r="N1" t="s">
        <v>102</v>
      </c>
      <c r="O1" t="s">
        <v>259</v>
      </c>
      <c r="P1" t="s">
        <v>260</v>
      </c>
      <c r="Q1" t="s">
        <v>50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173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N1" t="s">
        <v>203</v>
      </c>
      <c r="AO1" t="s">
        <v>204</v>
      </c>
      <c r="AP1" t="s">
        <v>205</v>
      </c>
      <c r="AQ1" t="s">
        <v>206</v>
      </c>
      <c r="AR1" t="s">
        <v>207</v>
      </c>
      <c r="AS1" t="s">
        <v>208</v>
      </c>
      <c r="AT1" t="s">
        <v>209</v>
      </c>
      <c r="AU1" t="s">
        <v>210</v>
      </c>
      <c r="AV1" t="s">
        <v>211</v>
      </c>
      <c r="AW1" t="s">
        <v>212</v>
      </c>
      <c r="AX1" t="s">
        <v>213</v>
      </c>
      <c r="AY1" t="s">
        <v>214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  <c r="BT1" t="s">
        <v>117</v>
      </c>
      <c r="BU1" t="s">
        <v>118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126</v>
      </c>
      <c r="CD1" t="s">
        <v>127</v>
      </c>
      <c r="CE1" t="s">
        <v>128</v>
      </c>
      <c r="CF1" t="s">
        <v>129</v>
      </c>
      <c r="CG1" t="s">
        <v>130</v>
      </c>
      <c r="CH1" t="s">
        <v>131</v>
      </c>
      <c r="CI1" t="s">
        <v>132</v>
      </c>
      <c r="CJ1" t="s">
        <v>174</v>
      </c>
      <c r="CK1" t="s">
        <v>175</v>
      </c>
      <c r="CL1" t="s">
        <v>176</v>
      </c>
      <c r="CM1" t="s">
        <v>177</v>
      </c>
      <c r="CN1" t="s">
        <v>178</v>
      </c>
      <c r="CO1" t="s">
        <v>179</v>
      </c>
      <c r="CP1" t="s">
        <v>133</v>
      </c>
      <c r="CQ1" t="s">
        <v>134</v>
      </c>
      <c r="CR1" t="s">
        <v>135</v>
      </c>
      <c r="CS1" t="s">
        <v>136</v>
      </c>
      <c r="CT1" t="s">
        <v>137</v>
      </c>
      <c r="CU1" t="s">
        <v>138</v>
      </c>
      <c r="CV1" t="s">
        <v>268</v>
      </c>
      <c r="CW1" t="s">
        <v>269</v>
      </c>
    </row>
    <row r="2" spans="1:101" x14ac:dyDescent="0.25">
      <c r="G2" s="1"/>
      <c r="H2" s="1"/>
      <c r="I2" s="1"/>
      <c r="L2" s="2"/>
    </row>
    <row r="8" spans="1:101" x14ac:dyDescent="0.25">
      <c r="B8" s="3"/>
    </row>
    <row r="9" spans="1:101" x14ac:dyDescent="0.25">
      <c r="B9" s="3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DFDA-8080-488F-A4E1-04EDAE327F36}">
  <dimension ref="A1:AO11938"/>
  <sheetViews>
    <sheetView workbookViewId="0">
      <selection activeCell="H38" sqref="H38"/>
    </sheetView>
  </sheetViews>
  <sheetFormatPr defaultRowHeight="15" x14ac:dyDescent="0.25"/>
  <cols>
    <col min="1" max="1" width="9.5703125" bestFit="1" customWidth="1"/>
    <col min="2" max="2" width="18.42578125" bestFit="1" customWidth="1"/>
    <col min="3" max="3" width="16.140625" bestFit="1" customWidth="1"/>
    <col min="4" max="4" width="14.5703125" bestFit="1" customWidth="1"/>
    <col min="5" max="5" width="22.28515625" bestFit="1" customWidth="1"/>
    <col min="6" max="6" width="31.140625" bestFit="1" customWidth="1"/>
    <col min="7" max="7" width="17.85546875" bestFit="1" customWidth="1"/>
    <col min="8" max="8" width="15.5703125" bestFit="1" customWidth="1"/>
    <col min="9" max="9" width="15.42578125" bestFit="1" customWidth="1"/>
    <col min="10" max="10" width="21.7109375" bestFit="1" customWidth="1"/>
    <col min="11" max="11" width="30.5703125" bestFit="1" customWidth="1"/>
    <col min="12" max="12" width="17.7109375" bestFit="1" customWidth="1"/>
    <col min="13" max="13" width="15.42578125" bestFit="1" customWidth="1"/>
    <col min="14" max="14" width="13.85546875" bestFit="1" customWidth="1"/>
    <col min="15" max="15" width="21.5703125" bestFit="1" customWidth="1"/>
    <col min="16" max="16" width="30.42578125" bestFit="1" customWidth="1"/>
    <col min="17" max="17" width="17.140625" bestFit="1" customWidth="1"/>
    <col min="18" max="18" width="14.7109375" bestFit="1" customWidth="1"/>
    <col min="19" max="19" width="13.28515625" bestFit="1" customWidth="1"/>
    <col min="20" max="20" width="21" bestFit="1" customWidth="1"/>
    <col min="21" max="21" width="29.85546875" bestFit="1" customWidth="1"/>
    <col min="22" max="22" width="22.42578125" bestFit="1" customWidth="1"/>
    <col min="23" max="23" width="20.140625" bestFit="1" customWidth="1"/>
    <col min="24" max="24" width="18.5703125" bestFit="1" customWidth="1"/>
    <col min="25" max="25" width="26.28515625" bestFit="1" customWidth="1"/>
    <col min="26" max="26" width="35.140625" bestFit="1" customWidth="1"/>
    <col min="27" max="27" width="16.85546875" bestFit="1" customWidth="1"/>
    <col min="28" max="28" width="14.42578125" bestFit="1" customWidth="1"/>
    <col min="29" max="29" width="13" bestFit="1" customWidth="1"/>
    <col min="30" max="30" width="20.7109375" bestFit="1" customWidth="1"/>
    <col min="31" max="31" width="29.5703125" bestFit="1" customWidth="1"/>
    <col min="32" max="32" width="18.85546875" bestFit="1" customWidth="1"/>
    <col min="33" max="33" width="16.5703125" bestFit="1" customWidth="1"/>
    <col min="34" max="34" width="15" bestFit="1" customWidth="1"/>
    <col min="35" max="35" width="22.7109375" bestFit="1" customWidth="1"/>
    <col min="36" max="36" width="31.5703125" bestFit="1" customWidth="1"/>
    <col min="37" max="37" width="24.28515625" bestFit="1" customWidth="1"/>
    <col min="38" max="38" width="21.85546875" bestFit="1" customWidth="1"/>
    <col min="39" max="39" width="20.42578125" bestFit="1" customWidth="1"/>
    <col min="40" max="40" width="28.140625" bestFit="1" customWidth="1"/>
    <col min="41" max="41" width="37" bestFit="1" customWidth="1"/>
  </cols>
  <sheetData>
    <row r="1" spans="1:41" x14ac:dyDescent="0.25">
      <c r="A1" t="s">
        <v>21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106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</row>
    <row r="2" spans="1:41" x14ac:dyDescent="0.25">
      <c r="A2" t="s">
        <v>262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 t="s">
        <v>262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 t="s">
        <v>262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 t="s">
        <v>262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5">
      <c r="A6" t="s">
        <v>262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 t="s">
        <v>262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 t="s">
        <v>262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 t="s">
        <v>262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 t="s">
        <v>262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 t="s">
        <v>262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t="s">
        <v>262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t="s">
        <v>262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t="s">
        <v>262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t="s">
        <v>262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t="s">
        <v>262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 t="s">
        <v>262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 t="s">
        <v>262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 t="s">
        <v>262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 t="s">
        <v>262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t="s">
        <v>262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 t="s">
        <v>262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t="s">
        <v>262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262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t="s">
        <v>262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 t="s">
        <v>262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t="s">
        <v>262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 t="s">
        <v>262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 t="s">
        <v>262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 t="s">
        <v>262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 t="s">
        <v>262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 t="s">
        <v>262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 t="s">
        <v>262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 t="s">
        <v>262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t="s">
        <v>262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 t="s">
        <v>262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 t="s">
        <v>262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 t="s">
        <v>262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t="s">
        <v>262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 t="s">
        <v>262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A43" t="s">
        <v>262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 t="s">
        <v>262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25">
      <c r="A45" t="s">
        <v>262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 t="s">
        <v>262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25">
      <c r="A47" t="s">
        <v>262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25">
      <c r="A48" t="s">
        <v>262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5">
      <c r="A49" t="s">
        <v>262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A50" t="s">
        <v>262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25">
      <c r="A51" t="s">
        <v>262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A52" t="s">
        <v>262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 t="s">
        <v>262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 t="s">
        <v>262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 t="s">
        <v>262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 t="s">
        <v>262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 t="s">
        <v>262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 t="s">
        <v>262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25">
      <c r="A59" t="s">
        <v>262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 t="s">
        <v>262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 t="s">
        <v>262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 t="s">
        <v>262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5">
      <c r="A63" t="s">
        <v>262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A64" t="s">
        <v>262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 t="s">
        <v>262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25">
      <c r="A66" t="s">
        <v>262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 t="s">
        <v>262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25">
      <c r="A68" t="s">
        <v>262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 t="s">
        <v>262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 t="s">
        <v>262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 t="s">
        <v>262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 t="s">
        <v>262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 t="s">
        <v>262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5">
      <c r="A74" t="s">
        <v>262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 t="s">
        <v>262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 t="s">
        <v>262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 t="s">
        <v>262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 t="s">
        <v>262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A79" t="s">
        <v>262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 t="s">
        <v>262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5">
      <c r="A81" t="s">
        <v>262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25">
      <c r="A82" t="s">
        <v>262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 t="s">
        <v>262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 t="s">
        <v>262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 t="s">
        <v>262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 t="s">
        <v>262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 t="s">
        <v>262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5">
      <c r="A88" t="s">
        <v>262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 t="s">
        <v>262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 t="s">
        <v>262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 t="s">
        <v>262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 t="s">
        <v>262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 t="s">
        <v>262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A94" t="s">
        <v>262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5">
      <c r="A95" t="s">
        <v>262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5">
      <c r="A96" t="s">
        <v>262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 t="s">
        <v>262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25">
      <c r="A98" t="s">
        <v>262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5">
      <c r="A99" t="s">
        <v>262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 t="s">
        <v>262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 t="s">
        <v>262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5">
      <c r="A102" t="s">
        <v>262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 t="s">
        <v>262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5">
      <c r="A104" t="s">
        <v>262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 t="s">
        <v>262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 t="s">
        <v>262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 t="s">
        <v>262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 t="s">
        <v>262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5">
      <c r="A109" t="s">
        <v>262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5">
      <c r="A110" t="s">
        <v>262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25">
      <c r="A111" t="s">
        <v>262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 t="s">
        <v>262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5">
      <c r="A113" t="s">
        <v>262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 t="s">
        <v>262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 t="s">
        <v>262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25">
      <c r="A116" t="s">
        <v>262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25">
      <c r="A117" t="s">
        <v>262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 x14ac:dyDescent="0.25">
      <c r="A118" t="s">
        <v>262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 t="s">
        <v>262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25">
      <c r="A120" t="s">
        <v>262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25">
      <c r="A121" t="s">
        <v>262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25">
      <c r="A122" t="s">
        <v>262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25">
      <c r="A123" t="s">
        <v>262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25">
      <c r="A124" t="s">
        <v>262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 t="s">
        <v>262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 t="s">
        <v>262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25">
      <c r="A127" t="s">
        <v>262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 t="s">
        <v>262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25">
      <c r="A129" t="s">
        <v>262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 t="s">
        <v>262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25">
      <c r="A131" t="s">
        <v>262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25">
      <c r="A132" t="s">
        <v>262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25">
      <c r="A133" t="s">
        <v>262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x14ac:dyDescent="0.25">
      <c r="A134" t="s">
        <v>262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25">
      <c r="A135" t="s">
        <v>262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x14ac:dyDescent="0.25">
      <c r="A136" t="s">
        <v>262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 t="s">
        <v>262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 t="s">
        <v>262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 t="s">
        <v>262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x14ac:dyDescent="0.25">
      <c r="A140" t="s">
        <v>262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5">
      <c r="A141" t="s">
        <v>262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x14ac:dyDescent="0.25">
      <c r="A142" t="s">
        <v>262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5">
      <c r="A143" t="s">
        <v>262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25">
      <c r="A144" t="s">
        <v>262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25">
      <c r="A145" t="s">
        <v>262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25">
      <c r="A146" t="s">
        <v>262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x14ac:dyDescent="0.25">
      <c r="A147" t="s">
        <v>262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 t="s">
        <v>262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25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 t="s">
        <v>262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 t="s">
        <v>262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x14ac:dyDescent="0.25">
      <c r="A152" t="s">
        <v>262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25">
      <c r="A153" t="s">
        <v>262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25">
      <c r="A154" t="s">
        <v>262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25">
      <c r="A155" t="s">
        <v>262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x14ac:dyDescent="0.25">
      <c r="A156" t="s">
        <v>262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25">
      <c r="A157" t="s">
        <v>262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5">
      <c r="A158" t="s">
        <v>262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25">
      <c r="A159" t="s">
        <v>262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25">
      <c r="A160" t="s">
        <v>262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25">
      <c r="A161" t="s">
        <v>262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25">
      <c r="A162" t="s">
        <v>262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x14ac:dyDescent="0.25">
      <c r="A163" t="s">
        <v>262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x14ac:dyDescent="0.25">
      <c r="A164" t="s">
        <v>262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25">
      <c r="A165" t="s">
        <v>262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5">
      <c r="A166" t="s">
        <v>262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 t="s">
        <v>262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5">
      <c r="A168" t="s">
        <v>262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 t="s">
        <v>262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5">
      <c r="A170" t="s">
        <v>262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25">
      <c r="A171" t="s">
        <v>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25">
      <c r="A172" t="s">
        <v>262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x14ac:dyDescent="0.25">
      <c r="A173" t="s">
        <v>262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 t="s">
        <v>262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x14ac:dyDescent="0.25">
      <c r="A175" t="s">
        <v>262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x14ac:dyDescent="0.25">
      <c r="A176" t="s">
        <v>262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x14ac:dyDescent="0.25">
      <c r="A177" t="s">
        <v>262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x14ac:dyDescent="0.25">
      <c r="A178" t="s">
        <v>262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25">
      <c r="A179" t="s">
        <v>262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25">
      <c r="A180" t="s">
        <v>262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x14ac:dyDescent="0.25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x14ac:dyDescent="0.25">
      <c r="A182" t="s">
        <v>262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 t="s">
        <v>262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x14ac:dyDescent="0.25">
      <c r="A184" t="s">
        <v>262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x14ac:dyDescent="0.25">
      <c r="A185" t="s">
        <v>262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 t="s">
        <v>262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x14ac:dyDescent="0.25">
      <c r="A187" t="s">
        <v>262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25">
      <c r="A188" t="s">
        <v>262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 t="s">
        <v>262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25">
      <c r="A190" t="s">
        <v>262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25">
      <c r="A191" t="s">
        <v>262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1:41" x14ac:dyDescent="0.25">
      <c r="A192" t="s">
        <v>262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 x14ac:dyDescent="0.25">
      <c r="A193" t="s">
        <v>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 x14ac:dyDescent="0.25">
      <c r="A194" t="s">
        <v>262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x14ac:dyDescent="0.25">
      <c r="A195" t="s">
        <v>262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25">
      <c r="A196" t="s">
        <v>262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 x14ac:dyDescent="0.25">
      <c r="A197" t="s">
        <v>262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25">
      <c r="A198" t="s">
        <v>262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25">
      <c r="A199" t="s">
        <v>262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25">
      <c r="A200" t="s">
        <v>262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25">
      <c r="A201" t="s">
        <v>262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25">
      <c r="A202" t="s">
        <v>262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25">
      <c r="A203" t="s">
        <v>262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25">
      <c r="A204" t="s">
        <v>262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25">
      <c r="A205" t="s">
        <v>262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x14ac:dyDescent="0.25">
      <c r="A206" t="s">
        <v>262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x14ac:dyDescent="0.25">
      <c r="A207" t="s">
        <v>262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x14ac:dyDescent="0.25">
      <c r="A208" t="s">
        <v>262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 x14ac:dyDescent="0.25">
      <c r="A209" t="s">
        <v>262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 x14ac:dyDescent="0.25">
      <c r="A210" t="s">
        <v>262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x14ac:dyDescent="0.25">
      <c r="A211" t="s">
        <v>262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 x14ac:dyDescent="0.25">
      <c r="A212" t="s">
        <v>262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 x14ac:dyDescent="0.25">
      <c r="A213" t="s">
        <v>262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 x14ac:dyDescent="0.25">
      <c r="A214" t="s">
        <v>262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 x14ac:dyDescent="0.25">
      <c r="A215" t="s">
        <v>262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x14ac:dyDescent="0.25">
      <c r="A216" t="s">
        <v>262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 x14ac:dyDescent="0.25">
      <c r="A217" t="s">
        <v>262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 x14ac:dyDescent="0.25">
      <c r="A218" t="s">
        <v>262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 x14ac:dyDescent="0.25">
      <c r="A219" t="s">
        <v>262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25">
      <c r="A220" t="s">
        <v>262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x14ac:dyDescent="0.25">
      <c r="A221" t="s">
        <v>262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 x14ac:dyDescent="0.25">
      <c r="A222" t="s">
        <v>262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 x14ac:dyDescent="0.25">
      <c r="A223" t="s">
        <v>262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 x14ac:dyDescent="0.25">
      <c r="A224" t="s">
        <v>262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1:41" x14ac:dyDescent="0.25">
      <c r="A225" t="s">
        <v>262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x14ac:dyDescent="0.25">
      <c r="A226" t="s">
        <v>262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x14ac:dyDescent="0.25">
      <c r="A227" t="s">
        <v>262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25">
      <c r="A228" t="s">
        <v>262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x14ac:dyDescent="0.25">
      <c r="A229" t="s">
        <v>262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x14ac:dyDescent="0.25">
      <c r="A230" t="s">
        <v>262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 x14ac:dyDescent="0.25">
      <c r="A23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x14ac:dyDescent="0.25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x14ac:dyDescent="0.25">
      <c r="A233" t="s">
        <v>262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x14ac:dyDescent="0.25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x14ac:dyDescent="0.25">
      <c r="A235" t="s">
        <v>262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x14ac:dyDescent="0.25">
      <c r="A236" t="s">
        <v>262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x14ac:dyDescent="0.25">
      <c r="A237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x14ac:dyDescent="0.25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x14ac:dyDescent="0.25">
      <c r="A239" t="s">
        <v>262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25">
      <c r="A240" t="s">
        <v>262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25">
      <c r="A241" t="s">
        <v>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25">
      <c r="A242" t="s">
        <v>262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x14ac:dyDescent="0.25">
      <c r="A243" t="s">
        <v>262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x14ac:dyDescent="0.25">
      <c r="A244" t="s">
        <v>262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x14ac:dyDescent="0.25">
      <c r="A245" t="s">
        <v>262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x14ac:dyDescent="0.25">
      <c r="A246" t="s">
        <v>262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x14ac:dyDescent="0.25">
      <c r="A247" t="s">
        <v>262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x14ac:dyDescent="0.25">
      <c r="A248" t="s">
        <v>262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x14ac:dyDescent="0.25">
      <c r="A249" t="s">
        <v>262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25">
      <c r="A250" t="s">
        <v>262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x14ac:dyDescent="0.25">
      <c r="A25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x14ac:dyDescent="0.25">
      <c r="A252" t="s">
        <v>262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x14ac:dyDescent="0.25">
      <c r="A253" t="s">
        <v>262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x14ac:dyDescent="0.25">
      <c r="A254" t="s">
        <v>262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x14ac:dyDescent="0.25">
      <c r="A255" t="s">
        <v>262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x14ac:dyDescent="0.25">
      <c r="A256" t="s">
        <v>262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x14ac:dyDescent="0.25">
      <c r="A257" t="s">
        <v>262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x14ac:dyDescent="0.25">
      <c r="A258" t="s">
        <v>262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x14ac:dyDescent="0.25">
      <c r="A259" t="s">
        <v>262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x14ac:dyDescent="0.25">
      <c r="A260" t="s">
        <v>262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x14ac:dyDescent="0.25">
      <c r="A261" t="s">
        <v>262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x14ac:dyDescent="0.25">
      <c r="A262" t="s">
        <v>262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x14ac:dyDescent="0.25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25">
      <c r="A264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x14ac:dyDescent="0.25">
      <c r="A265" t="s">
        <v>262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x14ac:dyDescent="0.25">
      <c r="A266" t="s">
        <v>262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x14ac:dyDescent="0.25">
      <c r="A267" t="s">
        <v>262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x14ac:dyDescent="0.25">
      <c r="A268" t="s">
        <v>262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25">
      <c r="A269" t="s">
        <v>262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x14ac:dyDescent="0.25">
      <c r="A270" t="s">
        <v>262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x14ac:dyDescent="0.25">
      <c r="A271" t="s">
        <v>262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x14ac:dyDescent="0.25">
      <c r="A272" t="s">
        <v>262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x14ac:dyDescent="0.25">
      <c r="A273" t="s">
        <v>262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x14ac:dyDescent="0.25">
      <c r="A274" t="s">
        <v>262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x14ac:dyDescent="0.25">
      <c r="A275" t="s">
        <v>262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x14ac:dyDescent="0.25">
      <c r="A276" t="s">
        <v>262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x14ac:dyDescent="0.25">
      <c r="A277" t="s">
        <v>262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x14ac:dyDescent="0.25">
      <c r="A278" t="s">
        <v>262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x14ac:dyDescent="0.25">
      <c r="A279" t="s">
        <v>262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x14ac:dyDescent="0.25">
      <c r="A280" t="s">
        <v>262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x14ac:dyDescent="0.25">
      <c r="A281" t="s">
        <v>262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x14ac:dyDescent="0.25">
      <c r="A282" t="s">
        <v>262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x14ac:dyDescent="0.25">
      <c r="A283" t="s">
        <v>262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x14ac:dyDescent="0.25">
      <c r="A284" t="s">
        <v>262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x14ac:dyDescent="0.25">
      <c r="A285" t="s">
        <v>262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x14ac:dyDescent="0.25">
      <c r="A286" t="s">
        <v>262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x14ac:dyDescent="0.25">
      <c r="A287" t="s">
        <v>262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x14ac:dyDescent="0.25">
      <c r="A288" t="s">
        <v>262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x14ac:dyDescent="0.25">
      <c r="A289" t="s">
        <v>262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x14ac:dyDescent="0.25">
      <c r="A290" t="s">
        <v>262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x14ac:dyDescent="0.25">
      <c r="A291" t="s">
        <v>262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x14ac:dyDescent="0.25">
      <c r="A292" t="s">
        <v>262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x14ac:dyDescent="0.25">
      <c r="A293" t="s">
        <v>262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x14ac:dyDescent="0.25">
      <c r="A294" t="s">
        <v>262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x14ac:dyDescent="0.25">
      <c r="A295" t="s">
        <v>262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 x14ac:dyDescent="0.25">
      <c r="A296" t="s">
        <v>262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x14ac:dyDescent="0.25">
      <c r="A297" t="s">
        <v>262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x14ac:dyDescent="0.25">
      <c r="A298" t="s">
        <v>262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x14ac:dyDescent="0.25">
      <c r="A299" t="s">
        <v>262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x14ac:dyDescent="0.25">
      <c r="A300" t="s">
        <v>262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x14ac:dyDescent="0.25">
      <c r="A301" t="s">
        <v>262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x14ac:dyDescent="0.25">
      <c r="A302" t="s">
        <v>262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x14ac:dyDescent="0.25">
      <c r="A303" t="s">
        <v>262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x14ac:dyDescent="0.25">
      <c r="A304" t="s">
        <v>262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x14ac:dyDescent="0.25">
      <c r="A305" t="s">
        <v>262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x14ac:dyDescent="0.25">
      <c r="A306" t="s">
        <v>262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x14ac:dyDescent="0.25">
      <c r="A307" t="s">
        <v>262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x14ac:dyDescent="0.25">
      <c r="A308" t="s">
        <v>262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x14ac:dyDescent="0.25">
      <c r="A309" t="s">
        <v>262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x14ac:dyDescent="0.25">
      <c r="A310" t="s">
        <v>262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x14ac:dyDescent="0.25">
      <c r="A311" t="s">
        <v>262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x14ac:dyDescent="0.25">
      <c r="A312" t="s">
        <v>262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x14ac:dyDescent="0.25">
      <c r="A313" t="s">
        <v>262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x14ac:dyDescent="0.25">
      <c r="A314" t="s">
        <v>262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x14ac:dyDescent="0.25">
      <c r="A315" t="s">
        <v>262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x14ac:dyDescent="0.25">
      <c r="A316" t="s">
        <v>262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x14ac:dyDescent="0.25">
      <c r="A317" t="s">
        <v>262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 x14ac:dyDescent="0.25">
      <c r="A318" t="s">
        <v>262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1:41" x14ac:dyDescent="0.25">
      <c r="A319" t="s">
        <v>262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x14ac:dyDescent="0.25">
      <c r="A320" t="s">
        <v>262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x14ac:dyDescent="0.25">
      <c r="A321" t="s">
        <v>262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 x14ac:dyDescent="0.25">
      <c r="A322" t="s">
        <v>262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x14ac:dyDescent="0.25">
      <c r="A323" t="s">
        <v>262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 x14ac:dyDescent="0.25">
      <c r="A324" t="s">
        <v>262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x14ac:dyDescent="0.25">
      <c r="A325" t="s">
        <v>262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x14ac:dyDescent="0.25">
      <c r="A326" t="s">
        <v>262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x14ac:dyDescent="0.25">
      <c r="A327" t="s">
        <v>262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x14ac:dyDescent="0.25">
      <c r="A328" t="s">
        <v>262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 x14ac:dyDescent="0.25">
      <c r="A329" t="s">
        <v>262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x14ac:dyDescent="0.25">
      <c r="A330" t="s">
        <v>262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x14ac:dyDescent="0.25">
      <c r="A331" t="s">
        <v>262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x14ac:dyDescent="0.25">
      <c r="A332" t="s">
        <v>262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x14ac:dyDescent="0.25">
      <c r="A333" t="s">
        <v>262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x14ac:dyDescent="0.25">
      <c r="A334" t="s">
        <v>262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x14ac:dyDescent="0.25">
      <c r="A335" t="s">
        <v>262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x14ac:dyDescent="0.25">
      <c r="A336" t="s">
        <v>262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x14ac:dyDescent="0.25">
      <c r="A337" t="s">
        <v>262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x14ac:dyDescent="0.25">
      <c r="A338" t="s">
        <v>262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x14ac:dyDescent="0.25">
      <c r="A339" t="s">
        <v>262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x14ac:dyDescent="0.25">
      <c r="A340" t="s">
        <v>262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x14ac:dyDescent="0.25">
      <c r="A341" t="s">
        <v>262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x14ac:dyDescent="0.25">
      <c r="A342" t="s">
        <v>262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25">
      <c r="A343" t="s">
        <v>262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x14ac:dyDescent="0.25">
      <c r="A344" t="s">
        <v>262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x14ac:dyDescent="0.25">
      <c r="A345" t="s">
        <v>262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x14ac:dyDescent="0.25">
      <c r="A346" t="s">
        <v>262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x14ac:dyDescent="0.25">
      <c r="A347" t="s">
        <v>262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x14ac:dyDescent="0.25">
      <c r="A348" t="s">
        <v>262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x14ac:dyDescent="0.25">
      <c r="A349" t="s">
        <v>262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 x14ac:dyDescent="0.25">
      <c r="A350" t="s">
        <v>262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x14ac:dyDescent="0.25">
      <c r="A351" t="s">
        <v>262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x14ac:dyDescent="0.25">
      <c r="A352" t="s">
        <v>262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x14ac:dyDescent="0.25">
      <c r="A353" t="s">
        <v>262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x14ac:dyDescent="0.25">
      <c r="A354" t="s">
        <v>262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x14ac:dyDescent="0.25">
      <c r="A355" t="s">
        <v>262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x14ac:dyDescent="0.25">
      <c r="A356" t="s">
        <v>262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x14ac:dyDescent="0.25">
      <c r="A357" t="s">
        <v>262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x14ac:dyDescent="0.25">
      <c r="A358" t="s">
        <v>262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x14ac:dyDescent="0.25">
      <c r="A359" t="s">
        <v>262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x14ac:dyDescent="0.25">
      <c r="A360" t="s">
        <v>262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x14ac:dyDescent="0.25">
      <c r="A361" t="s">
        <v>262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x14ac:dyDescent="0.25">
      <c r="A362" t="s">
        <v>262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x14ac:dyDescent="0.25">
      <c r="A363" t="s">
        <v>262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x14ac:dyDescent="0.25">
      <c r="A364" t="s">
        <v>262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x14ac:dyDescent="0.25">
      <c r="A365" t="s">
        <v>262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x14ac:dyDescent="0.25">
      <c r="A366" t="s">
        <v>262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x14ac:dyDescent="0.25">
      <c r="A367" t="s">
        <v>262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x14ac:dyDescent="0.25">
      <c r="A368" t="s">
        <v>262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x14ac:dyDescent="0.25">
      <c r="A369" t="s">
        <v>262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x14ac:dyDescent="0.25">
      <c r="A370" t="s">
        <v>262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x14ac:dyDescent="0.25">
      <c r="A371" t="s">
        <v>262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x14ac:dyDescent="0.25">
      <c r="A372" t="s">
        <v>262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x14ac:dyDescent="0.25">
      <c r="A373" t="s">
        <v>262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x14ac:dyDescent="0.25">
      <c r="A374" t="s">
        <v>262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x14ac:dyDescent="0.25">
      <c r="A375" t="s">
        <v>262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x14ac:dyDescent="0.25">
      <c r="A376" t="s">
        <v>262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x14ac:dyDescent="0.25">
      <c r="A377" t="s">
        <v>262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x14ac:dyDescent="0.25">
      <c r="A378" t="s">
        <v>262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x14ac:dyDescent="0.25">
      <c r="A379" t="s">
        <v>262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x14ac:dyDescent="0.25">
      <c r="A380" t="s">
        <v>262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x14ac:dyDescent="0.25">
      <c r="A381" t="s">
        <v>262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x14ac:dyDescent="0.25">
      <c r="A382" t="s">
        <v>262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x14ac:dyDescent="0.25">
      <c r="A383" t="s">
        <v>262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x14ac:dyDescent="0.25">
      <c r="A384" t="s">
        <v>262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x14ac:dyDescent="0.25">
      <c r="A385" t="s">
        <v>262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x14ac:dyDescent="0.25">
      <c r="A386" t="s">
        <v>262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x14ac:dyDescent="0.25">
      <c r="A387" t="s">
        <v>262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x14ac:dyDescent="0.25">
      <c r="A388" t="s">
        <v>262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x14ac:dyDescent="0.25">
      <c r="A389" t="s">
        <v>262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x14ac:dyDescent="0.25">
      <c r="A390" t="s">
        <v>262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x14ac:dyDescent="0.25">
      <c r="A391" t="s">
        <v>262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x14ac:dyDescent="0.25">
      <c r="A392" t="s">
        <v>262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x14ac:dyDescent="0.25">
      <c r="A393" t="s">
        <v>262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x14ac:dyDescent="0.25">
      <c r="A394" t="s">
        <v>262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x14ac:dyDescent="0.25">
      <c r="A395" t="s">
        <v>262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x14ac:dyDescent="0.25">
      <c r="A396" t="s">
        <v>262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x14ac:dyDescent="0.25">
      <c r="A397" t="s">
        <v>262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x14ac:dyDescent="0.25">
      <c r="A398" t="s">
        <v>262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x14ac:dyDescent="0.25">
      <c r="A399" t="s">
        <v>262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x14ac:dyDescent="0.25">
      <c r="A400" t="s">
        <v>262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x14ac:dyDescent="0.25">
      <c r="A401" t="s">
        <v>262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x14ac:dyDescent="0.25">
      <c r="A402" t="s">
        <v>262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x14ac:dyDescent="0.25">
      <c r="A403" t="s">
        <v>262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x14ac:dyDescent="0.25">
      <c r="A404" t="s">
        <v>262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x14ac:dyDescent="0.25">
      <c r="A405" t="s">
        <v>262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x14ac:dyDescent="0.25">
      <c r="A406" t="s">
        <v>262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x14ac:dyDescent="0.25">
      <c r="A407" t="s">
        <v>262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x14ac:dyDescent="0.25">
      <c r="A408" t="s">
        <v>262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x14ac:dyDescent="0.25">
      <c r="A409" t="s">
        <v>262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x14ac:dyDescent="0.25">
      <c r="A410" t="s">
        <v>262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x14ac:dyDescent="0.25">
      <c r="A411" t="s">
        <v>262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x14ac:dyDescent="0.25">
      <c r="A412" t="s">
        <v>262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x14ac:dyDescent="0.25">
      <c r="A413" t="s">
        <v>262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x14ac:dyDescent="0.25">
      <c r="A414" t="s">
        <v>262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x14ac:dyDescent="0.25">
      <c r="A415" t="s">
        <v>262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x14ac:dyDescent="0.25">
      <c r="A416" t="s">
        <v>262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x14ac:dyDescent="0.25">
      <c r="A417" t="s">
        <v>262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x14ac:dyDescent="0.25">
      <c r="A418" t="s">
        <v>262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x14ac:dyDescent="0.25">
      <c r="A419" t="s">
        <v>262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x14ac:dyDescent="0.25">
      <c r="A420" t="s">
        <v>262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x14ac:dyDescent="0.25">
      <c r="A421" t="s">
        <v>262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x14ac:dyDescent="0.25">
      <c r="A422" t="s">
        <v>262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x14ac:dyDescent="0.25">
      <c r="A423" t="s">
        <v>262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x14ac:dyDescent="0.25">
      <c r="A424" t="s">
        <v>262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x14ac:dyDescent="0.25">
      <c r="A425" t="s">
        <v>262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x14ac:dyDescent="0.25">
      <c r="A426" t="s">
        <v>262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x14ac:dyDescent="0.25">
      <c r="A427" t="s">
        <v>262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x14ac:dyDescent="0.25">
      <c r="A428" t="s">
        <v>262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x14ac:dyDescent="0.25">
      <c r="A429" t="s">
        <v>262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x14ac:dyDescent="0.25">
      <c r="A430" t="s">
        <v>262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x14ac:dyDescent="0.25">
      <c r="A431" t="s">
        <v>262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x14ac:dyDescent="0.25">
      <c r="A432" t="s">
        <v>262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 x14ac:dyDescent="0.25">
      <c r="A433" t="s">
        <v>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 x14ac:dyDescent="0.25">
      <c r="A434" t="s">
        <v>262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 x14ac:dyDescent="0.25">
      <c r="A435" t="s">
        <v>262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 x14ac:dyDescent="0.25">
      <c r="A436" t="s">
        <v>262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 x14ac:dyDescent="0.25">
      <c r="A437" t="s">
        <v>262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x14ac:dyDescent="0.25">
      <c r="A438" t="s">
        <v>262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 x14ac:dyDescent="0.25">
      <c r="A439" t="s">
        <v>262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 x14ac:dyDescent="0.25">
      <c r="A440" t="s">
        <v>262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 x14ac:dyDescent="0.25">
      <c r="A441" t="s">
        <v>262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 x14ac:dyDescent="0.25">
      <c r="A442" t="s">
        <v>262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 x14ac:dyDescent="0.25">
      <c r="A443" t="s">
        <v>262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 x14ac:dyDescent="0.25">
      <c r="A444" t="s">
        <v>262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 x14ac:dyDescent="0.25">
      <c r="A445" t="s">
        <v>262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 x14ac:dyDescent="0.25">
      <c r="A446" t="s">
        <v>262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 x14ac:dyDescent="0.25">
      <c r="A447" t="s">
        <v>262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 x14ac:dyDescent="0.25">
      <c r="A448" t="s">
        <v>262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 x14ac:dyDescent="0.25">
      <c r="A449" t="s">
        <v>262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 x14ac:dyDescent="0.25">
      <c r="A450" t="s">
        <v>262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 spans="1:41" x14ac:dyDescent="0.25">
      <c r="A451" t="s">
        <v>262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 x14ac:dyDescent="0.25">
      <c r="A452" t="s">
        <v>262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 x14ac:dyDescent="0.25">
      <c r="A453" t="s">
        <v>262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 x14ac:dyDescent="0.25">
      <c r="A454" t="s">
        <v>262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 x14ac:dyDescent="0.25">
      <c r="A455" t="s">
        <v>262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 x14ac:dyDescent="0.25">
      <c r="A456" t="s">
        <v>262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 x14ac:dyDescent="0.25">
      <c r="A457" t="s">
        <v>262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 x14ac:dyDescent="0.25">
      <c r="A458" t="s">
        <v>262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1:41" x14ac:dyDescent="0.25">
      <c r="A459" t="s">
        <v>262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 x14ac:dyDescent="0.25">
      <c r="A460" t="s">
        <v>262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 x14ac:dyDescent="0.25">
      <c r="A461" t="s">
        <v>262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 x14ac:dyDescent="0.25">
      <c r="A462" t="s">
        <v>262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 spans="1:41" x14ac:dyDescent="0.25">
      <c r="A463" t="s">
        <v>262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 x14ac:dyDescent="0.25">
      <c r="A464" t="s">
        <v>262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 x14ac:dyDescent="0.25">
      <c r="A465" t="s">
        <v>262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 x14ac:dyDescent="0.25">
      <c r="A466" t="s">
        <v>262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 x14ac:dyDescent="0.25">
      <c r="A467" t="s">
        <v>262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 x14ac:dyDescent="0.25">
      <c r="A468" t="s">
        <v>262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 spans="1:41" x14ac:dyDescent="0.25">
      <c r="A469" t="s">
        <v>262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 x14ac:dyDescent="0.25">
      <c r="A470" t="s">
        <v>262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 x14ac:dyDescent="0.25">
      <c r="A471" t="s">
        <v>262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 x14ac:dyDescent="0.25">
      <c r="A472" t="s">
        <v>262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 x14ac:dyDescent="0.25">
      <c r="A473" t="s">
        <v>262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 x14ac:dyDescent="0.25">
      <c r="A474" t="s">
        <v>262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 spans="1:41" x14ac:dyDescent="0.25">
      <c r="A475" t="s">
        <v>262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25">
      <c r="A476" t="s">
        <v>262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25">
      <c r="A477" t="s">
        <v>262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 x14ac:dyDescent="0.25">
      <c r="A478" t="s">
        <v>262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 x14ac:dyDescent="0.25">
      <c r="A479" t="s">
        <v>262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1:41" x14ac:dyDescent="0.25">
      <c r="A480" t="s">
        <v>262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 x14ac:dyDescent="0.25">
      <c r="A481" t="s">
        <v>262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 x14ac:dyDescent="0.25">
      <c r="A482" t="s">
        <v>262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 x14ac:dyDescent="0.25">
      <c r="A483" t="s">
        <v>262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 x14ac:dyDescent="0.25">
      <c r="A484" t="s">
        <v>262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 x14ac:dyDescent="0.25">
      <c r="A485" t="s">
        <v>262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 x14ac:dyDescent="0.25">
      <c r="A486" t="s">
        <v>262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 x14ac:dyDescent="0.25">
      <c r="A487" t="s">
        <v>262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 x14ac:dyDescent="0.25">
      <c r="A488" t="s">
        <v>262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 x14ac:dyDescent="0.25">
      <c r="A489" t="s">
        <v>262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 x14ac:dyDescent="0.25">
      <c r="A490" t="s">
        <v>262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 x14ac:dyDescent="0.25">
      <c r="A491" t="s">
        <v>262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 x14ac:dyDescent="0.25">
      <c r="A492" t="s">
        <v>262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 x14ac:dyDescent="0.25">
      <c r="A493" t="s">
        <v>262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 x14ac:dyDescent="0.25">
      <c r="A494" t="s">
        <v>262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 x14ac:dyDescent="0.25">
      <c r="A495" t="s">
        <v>262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 x14ac:dyDescent="0.25">
      <c r="A496" t="s">
        <v>262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 x14ac:dyDescent="0.25">
      <c r="A497" t="s">
        <v>262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 x14ac:dyDescent="0.25">
      <c r="A498" t="s">
        <v>262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 x14ac:dyDescent="0.25">
      <c r="A499" t="s">
        <v>262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 x14ac:dyDescent="0.25">
      <c r="A500" t="s">
        <v>262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 x14ac:dyDescent="0.25">
      <c r="A501" t="s">
        <v>262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 spans="1:41" x14ac:dyDescent="0.25">
      <c r="A502" t="s">
        <v>262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 x14ac:dyDescent="0.25">
      <c r="A503" t="s">
        <v>262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 x14ac:dyDescent="0.25">
      <c r="A504" t="s">
        <v>262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 x14ac:dyDescent="0.25">
      <c r="A505" t="s">
        <v>262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 x14ac:dyDescent="0.25">
      <c r="A506" t="s">
        <v>262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 x14ac:dyDescent="0.25">
      <c r="A507" t="s">
        <v>262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 x14ac:dyDescent="0.25">
      <c r="A508" t="s">
        <v>262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 x14ac:dyDescent="0.25">
      <c r="A509" t="s">
        <v>262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 x14ac:dyDescent="0.25">
      <c r="A510" t="s">
        <v>262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 x14ac:dyDescent="0.25">
      <c r="A511" t="s">
        <v>262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 x14ac:dyDescent="0.25">
      <c r="A512" t="s">
        <v>262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 x14ac:dyDescent="0.25">
      <c r="A513" t="s">
        <v>262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 x14ac:dyDescent="0.25">
      <c r="A514" t="s">
        <v>262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 x14ac:dyDescent="0.25">
      <c r="A515" t="s">
        <v>262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 x14ac:dyDescent="0.25">
      <c r="A516" t="s">
        <v>262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 x14ac:dyDescent="0.25">
      <c r="A517" t="s">
        <v>262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 x14ac:dyDescent="0.25">
      <c r="A518" t="s">
        <v>262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 x14ac:dyDescent="0.25">
      <c r="A519" t="s">
        <v>262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 x14ac:dyDescent="0.25">
      <c r="A520" t="s">
        <v>262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 x14ac:dyDescent="0.25">
      <c r="A521" t="s">
        <v>262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 x14ac:dyDescent="0.25">
      <c r="A522" t="s">
        <v>262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 x14ac:dyDescent="0.25">
      <c r="A523" t="s">
        <v>262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1:41" x14ac:dyDescent="0.25">
      <c r="A524" t="s">
        <v>262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 x14ac:dyDescent="0.25">
      <c r="A525" t="s">
        <v>262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 x14ac:dyDescent="0.25">
      <c r="A526" t="s">
        <v>262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 x14ac:dyDescent="0.25">
      <c r="A527" t="s">
        <v>262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 x14ac:dyDescent="0.25">
      <c r="A528" t="s">
        <v>262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 x14ac:dyDescent="0.25">
      <c r="A529" t="s">
        <v>262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 x14ac:dyDescent="0.25">
      <c r="A530" t="s">
        <v>262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 x14ac:dyDescent="0.25">
      <c r="A531" t="s">
        <v>262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 x14ac:dyDescent="0.25">
      <c r="A532" t="s">
        <v>262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 x14ac:dyDescent="0.25">
      <c r="A533" t="s">
        <v>262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 x14ac:dyDescent="0.25">
      <c r="A534" t="s">
        <v>262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 x14ac:dyDescent="0.25">
      <c r="A535" t="s">
        <v>262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 x14ac:dyDescent="0.25">
      <c r="A536" t="s">
        <v>262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 x14ac:dyDescent="0.25">
      <c r="A537" t="s">
        <v>262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 x14ac:dyDescent="0.25">
      <c r="A538" t="s">
        <v>262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 x14ac:dyDescent="0.25">
      <c r="A539" t="s">
        <v>262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 x14ac:dyDescent="0.25">
      <c r="A540" t="s">
        <v>262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 x14ac:dyDescent="0.25">
      <c r="A541" t="s">
        <v>262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 x14ac:dyDescent="0.25">
      <c r="A542" t="s">
        <v>262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 x14ac:dyDescent="0.25">
      <c r="A543" t="s">
        <v>262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 x14ac:dyDescent="0.25">
      <c r="A544" t="s">
        <v>262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 x14ac:dyDescent="0.25">
      <c r="A545" t="s">
        <v>262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 x14ac:dyDescent="0.25">
      <c r="A546" t="s">
        <v>262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 x14ac:dyDescent="0.25">
      <c r="A547" t="s">
        <v>262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 x14ac:dyDescent="0.25">
      <c r="A548" t="s">
        <v>262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 x14ac:dyDescent="0.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 x14ac:dyDescent="0.25">
      <c r="A550" t="s">
        <v>262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 x14ac:dyDescent="0.25">
      <c r="A551" t="s">
        <v>262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 x14ac:dyDescent="0.25">
      <c r="A552" t="s">
        <v>262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 x14ac:dyDescent="0.25">
      <c r="A553" t="s">
        <v>262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 x14ac:dyDescent="0.25">
      <c r="A554" t="s">
        <v>262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 x14ac:dyDescent="0.25">
      <c r="A555" t="s">
        <v>262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 x14ac:dyDescent="0.25">
      <c r="A556" t="s">
        <v>262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 x14ac:dyDescent="0.25">
      <c r="A557" t="s">
        <v>262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 x14ac:dyDescent="0.25">
      <c r="A558" t="s">
        <v>262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 x14ac:dyDescent="0.25">
      <c r="A559" t="s">
        <v>262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 x14ac:dyDescent="0.25">
      <c r="A560" t="s">
        <v>262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 x14ac:dyDescent="0.25">
      <c r="A561" t="s">
        <v>262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 x14ac:dyDescent="0.25">
      <c r="A562" t="s">
        <v>262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 x14ac:dyDescent="0.25">
      <c r="A563" t="s">
        <v>262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 x14ac:dyDescent="0.25">
      <c r="A564" t="s">
        <v>262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 x14ac:dyDescent="0.25">
      <c r="A565" t="s">
        <v>262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1:41" x14ac:dyDescent="0.25">
      <c r="A566" t="s">
        <v>262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 x14ac:dyDescent="0.25">
      <c r="A567" t="s">
        <v>262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 x14ac:dyDescent="0.25">
      <c r="A568" t="s">
        <v>262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 x14ac:dyDescent="0.25">
      <c r="A569" t="s">
        <v>262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 x14ac:dyDescent="0.25">
      <c r="A570" t="s">
        <v>262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 x14ac:dyDescent="0.25">
      <c r="A571" t="s">
        <v>262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 x14ac:dyDescent="0.25">
      <c r="A572" t="s">
        <v>262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 x14ac:dyDescent="0.25">
      <c r="A573" t="s">
        <v>262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 x14ac:dyDescent="0.25">
      <c r="A574" t="s">
        <v>262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 x14ac:dyDescent="0.25">
      <c r="A575" t="s">
        <v>262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 x14ac:dyDescent="0.25">
      <c r="A576" t="s">
        <v>262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 x14ac:dyDescent="0.25">
      <c r="A577" t="s">
        <v>262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 x14ac:dyDescent="0.25">
      <c r="A578" t="s">
        <v>262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 x14ac:dyDescent="0.25">
      <c r="A579" t="s">
        <v>262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 x14ac:dyDescent="0.25">
      <c r="A580" t="s">
        <v>262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 x14ac:dyDescent="0.25">
      <c r="A581" t="s">
        <v>262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 x14ac:dyDescent="0.25">
      <c r="A582" t="s">
        <v>262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 x14ac:dyDescent="0.25">
      <c r="A583" t="s">
        <v>262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 x14ac:dyDescent="0.25">
      <c r="A584" t="s">
        <v>262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 x14ac:dyDescent="0.25">
      <c r="A585" t="s">
        <v>262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 x14ac:dyDescent="0.25">
      <c r="A586" t="s">
        <v>262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 x14ac:dyDescent="0.25">
      <c r="A587" t="s">
        <v>262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 x14ac:dyDescent="0.25">
      <c r="A588" t="s">
        <v>262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 x14ac:dyDescent="0.25">
      <c r="A589" t="s">
        <v>262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 x14ac:dyDescent="0.25">
      <c r="A590" t="s">
        <v>262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 x14ac:dyDescent="0.25">
      <c r="A591" t="s">
        <v>262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 x14ac:dyDescent="0.25">
      <c r="A592" t="s">
        <v>262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 x14ac:dyDescent="0.25">
      <c r="A593" t="s">
        <v>262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 x14ac:dyDescent="0.25">
      <c r="A594" t="s">
        <v>262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 x14ac:dyDescent="0.25">
      <c r="A595" t="s">
        <v>262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 x14ac:dyDescent="0.25">
      <c r="A596" t="s">
        <v>262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 x14ac:dyDescent="0.25">
      <c r="A597" t="s">
        <v>262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 x14ac:dyDescent="0.25">
      <c r="A598" t="s">
        <v>262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 x14ac:dyDescent="0.25">
      <c r="A599" t="s">
        <v>262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 x14ac:dyDescent="0.25">
      <c r="A600" t="s">
        <v>262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 x14ac:dyDescent="0.25">
      <c r="A601" t="s">
        <v>262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 x14ac:dyDescent="0.25">
      <c r="A602" t="s">
        <v>262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 x14ac:dyDescent="0.25">
      <c r="A603" t="s">
        <v>262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 x14ac:dyDescent="0.25">
      <c r="A604" t="s">
        <v>262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 x14ac:dyDescent="0.25">
      <c r="A605" t="s">
        <v>262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 x14ac:dyDescent="0.25">
      <c r="A606" t="s">
        <v>262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 x14ac:dyDescent="0.25">
      <c r="A607" t="s">
        <v>262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 x14ac:dyDescent="0.25">
      <c r="A608" t="s">
        <v>262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 x14ac:dyDescent="0.25">
      <c r="A609" t="s">
        <v>262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 x14ac:dyDescent="0.25">
      <c r="A610" t="s">
        <v>262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 x14ac:dyDescent="0.25">
      <c r="A611" t="s">
        <v>262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 x14ac:dyDescent="0.25">
      <c r="A612" t="s">
        <v>262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 x14ac:dyDescent="0.25">
      <c r="A613" t="s">
        <v>262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 x14ac:dyDescent="0.25">
      <c r="A614" t="s">
        <v>262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 x14ac:dyDescent="0.25">
      <c r="A615" t="s">
        <v>262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 x14ac:dyDescent="0.25">
      <c r="A616" t="s">
        <v>262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 x14ac:dyDescent="0.25">
      <c r="A617" t="s">
        <v>262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 x14ac:dyDescent="0.25">
      <c r="A618" t="s">
        <v>262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 spans="1:41" x14ac:dyDescent="0.25">
      <c r="A619" t="s">
        <v>262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 x14ac:dyDescent="0.25">
      <c r="A620" t="s">
        <v>262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 x14ac:dyDescent="0.25">
      <c r="A621" t="s">
        <v>262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 x14ac:dyDescent="0.25">
      <c r="A622" t="s">
        <v>262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 x14ac:dyDescent="0.25">
      <c r="A623" t="s">
        <v>262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 x14ac:dyDescent="0.25">
      <c r="A624" t="s">
        <v>262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 x14ac:dyDescent="0.25">
      <c r="A625" t="s">
        <v>262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 x14ac:dyDescent="0.25">
      <c r="A626" t="s">
        <v>262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 x14ac:dyDescent="0.25">
      <c r="A627" t="s">
        <v>262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 x14ac:dyDescent="0.25">
      <c r="A628" t="s">
        <v>262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 x14ac:dyDescent="0.25">
      <c r="A629" t="s">
        <v>262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 x14ac:dyDescent="0.25">
      <c r="A630" t="s">
        <v>262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 x14ac:dyDescent="0.25">
      <c r="A631" t="s">
        <v>262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 x14ac:dyDescent="0.25">
      <c r="A632" t="s">
        <v>262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 x14ac:dyDescent="0.25">
      <c r="A633" t="s">
        <v>262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 x14ac:dyDescent="0.25">
      <c r="A634" t="s">
        <v>262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 x14ac:dyDescent="0.25">
      <c r="A635" t="s">
        <v>262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 x14ac:dyDescent="0.25">
      <c r="A636" t="s">
        <v>262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 x14ac:dyDescent="0.25">
      <c r="A637" t="s">
        <v>262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 x14ac:dyDescent="0.25">
      <c r="A638" t="s">
        <v>262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 x14ac:dyDescent="0.25">
      <c r="A639" t="s">
        <v>262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 x14ac:dyDescent="0.25">
      <c r="A640" t="s">
        <v>262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 x14ac:dyDescent="0.25">
      <c r="A641" t="s">
        <v>262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 x14ac:dyDescent="0.25">
      <c r="A642" t="s">
        <v>262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 x14ac:dyDescent="0.25">
      <c r="A643" t="s">
        <v>262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 x14ac:dyDescent="0.25">
      <c r="A644" t="s">
        <v>262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 x14ac:dyDescent="0.25">
      <c r="A645" t="s">
        <v>262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 x14ac:dyDescent="0.25">
      <c r="A646" t="s">
        <v>262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 x14ac:dyDescent="0.25">
      <c r="A647" t="s">
        <v>262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 x14ac:dyDescent="0.25">
      <c r="A648" t="s">
        <v>262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 x14ac:dyDescent="0.25">
      <c r="A649" t="s">
        <v>262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 x14ac:dyDescent="0.25">
      <c r="A650" t="s">
        <v>262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 spans="1:41" x14ac:dyDescent="0.25">
      <c r="A651" t="s">
        <v>262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 x14ac:dyDescent="0.25">
      <c r="A652" t="s">
        <v>262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 x14ac:dyDescent="0.25">
      <c r="A653" t="s">
        <v>262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 x14ac:dyDescent="0.25">
      <c r="A654" t="s">
        <v>262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 x14ac:dyDescent="0.25">
      <c r="A655" t="s">
        <v>262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 x14ac:dyDescent="0.25">
      <c r="A656" t="s">
        <v>262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 x14ac:dyDescent="0.25">
      <c r="A657" t="s">
        <v>262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 x14ac:dyDescent="0.25">
      <c r="A658" t="s">
        <v>262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 x14ac:dyDescent="0.25">
      <c r="A659" t="s">
        <v>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 x14ac:dyDescent="0.25">
      <c r="A660" t="s">
        <v>262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 x14ac:dyDescent="0.25">
      <c r="A661" t="s">
        <v>262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 x14ac:dyDescent="0.25">
      <c r="A662" t="s">
        <v>262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 x14ac:dyDescent="0.25">
      <c r="A663" t="s">
        <v>262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 x14ac:dyDescent="0.25">
      <c r="A664" t="s">
        <v>262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 x14ac:dyDescent="0.25">
      <c r="A665" t="s">
        <v>262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 x14ac:dyDescent="0.25">
      <c r="A666" t="s">
        <v>262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 x14ac:dyDescent="0.25">
      <c r="A667" t="s">
        <v>262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 x14ac:dyDescent="0.25">
      <c r="A668" t="s">
        <v>262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 x14ac:dyDescent="0.25">
      <c r="A669" t="s">
        <v>262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 x14ac:dyDescent="0.25">
      <c r="A670" t="s">
        <v>262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 x14ac:dyDescent="0.25">
      <c r="A671" t="s">
        <v>262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 x14ac:dyDescent="0.25">
      <c r="A672" t="s">
        <v>262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 x14ac:dyDescent="0.25">
      <c r="A673" t="s">
        <v>262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 x14ac:dyDescent="0.25">
      <c r="A674" t="s">
        <v>262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 x14ac:dyDescent="0.25">
      <c r="A675" t="s">
        <v>262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 x14ac:dyDescent="0.25">
      <c r="A676" t="s">
        <v>262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 x14ac:dyDescent="0.25">
      <c r="A677" t="s">
        <v>262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 x14ac:dyDescent="0.25">
      <c r="A678" t="s">
        <v>262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 x14ac:dyDescent="0.25">
      <c r="A679" t="s">
        <v>262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 x14ac:dyDescent="0.25">
      <c r="A680" t="s">
        <v>262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 x14ac:dyDescent="0.25">
      <c r="A681" t="s">
        <v>262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 x14ac:dyDescent="0.25">
      <c r="A682" t="s">
        <v>262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 x14ac:dyDescent="0.25">
      <c r="A683" t="s">
        <v>262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 x14ac:dyDescent="0.25">
      <c r="A684" t="s">
        <v>262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 x14ac:dyDescent="0.25">
      <c r="A685" t="s">
        <v>262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 x14ac:dyDescent="0.25">
      <c r="A686" t="s">
        <v>262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 x14ac:dyDescent="0.25">
      <c r="A687" t="s">
        <v>262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 x14ac:dyDescent="0.25">
      <c r="A688" t="s">
        <v>262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 spans="1:41" x14ac:dyDescent="0.25">
      <c r="A689" t="s">
        <v>262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 x14ac:dyDescent="0.25">
      <c r="A690" t="s">
        <v>262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 x14ac:dyDescent="0.25">
      <c r="A691" t="s">
        <v>262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 x14ac:dyDescent="0.25">
      <c r="A692" t="s">
        <v>262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 x14ac:dyDescent="0.25">
      <c r="A693" t="s">
        <v>262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 x14ac:dyDescent="0.25">
      <c r="A694" t="s">
        <v>262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 x14ac:dyDescent="0.25">
      <c r="A695" t="s">
        <v>262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 x14ac:dyDescent="0.25">
      <c r="A696" t="s">
        <v>262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 x14ac:dyDescent="0.25">
      <c r="A697" t="s">
        <v>262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 x14ac:dyDescent="0.25">
      <c r="A698" t="s">
        <v>262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 x14ac:dyDescent="0.25">
      <c r="A699" t="s">
        <v>262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 x14ac:dyDescent="0.25">
      <c r="A700" t="s">
        <v>262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 x14ac:dyDescent="0.25">
      <c r="A701" t="s">
        <v>262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 x14ac:dyDescent="0.25">
      <c r="A702" t="s">
        <v>262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 x14ac:dyDescent="0.25">
      <c r="A703" t="s">
        <v>262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 x14ac:dyDescent="0.25">
      <c r="A704" t="s">
        <v>262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 x14ac:dyDescent="0.25">
      <c r="A705" t="s">
        <v>262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 x14ac:dyDescent="0.25">
      <c r="A706" t="s">
        <v>262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 x14ac:dyDescent="0.25">
      <c r="A707" t="s">
        <v>262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 x14ac:dyDescent="0.25">
      <c r="A708" t="s">
        <v>262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 x14ac:dyDescent="0.25">
      <c r="A709" t="s">
        <v>262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 x14ac:dyDescent="0.25">
      <c r="A710" t="s">
        <v>262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 x14ac:dyDescent="0.25">
      <c r="A711" t="s">
        <v>262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 x14ac:dyDescent="0.25">
      <c r="A712" t="s">
        <v>262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 x14ac:dyDescent="0.25">
      <c r="A713" t="s">
        <v>262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 x14ac:dyDescent="0.25">
      <c r="A714" t="s">
        <v>262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 x14ac:dyDescent="0.25">
      <c r="A715" t="s">
        <v>262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 x14ac:dyDescent="0.25">
      <c r="A716" t="s">
        <v>262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 x14ac:dyDescent="0.25">
      <c r="A717" t="s">
        <v>262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 x14ac:dyDescent="0.25">
      <c r="A718" t="s">
        <v>262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 x14ac:dyDescent="0.25">
      <c r="A719" t="s">
        <v>262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 x14ac:dyDescent="0.25">
      <c r="A720" t="s">
        <v>262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 x14ac:dyDescent="0.25">
      <c r="A721" t="s">
        <v>262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 x14ac:dyDescent="0.25">
      <c r="A722" t="s">
        <v>262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 x14ac:dyDescent="0.25">
      <c r="A723" t="s">
        <v>262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 x14ac:dyDescent="0.25">
      <c r="A724" t="s">
        <v>262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 x14ac:dyDescent="0.25">
      <c r="A725" t="s">
        <v>262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 x14ac:dyDescent="0.25">
      <c r="A726" t="s">
        <v>262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 x14ac:dyDescent="0.25">
      <c r="A727" t="s">
        <v>262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 x14ac:dyDescent="0.25">
      <c r="A728" t="s">
        <v>262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 x14ac:dyDescent="0.25">
      <c r="A729" t="s">
        <v>262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 x14ac:dyDescent="0.25">
      <c r="A730" t="s">
        <v>262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 x14ac:dyDescent="0.25">
      <c r="A731" t="s">
        <v>262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 x14ac:dyDescent="0.25">
      <c r="A732" t="s">
        <v>262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 x14ac:dyDescent="0.25">
      <c r="A733" t="s">
        <v>262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 x14ac:dyDescent="0.25">
      <c r="A734" t="s">
        <v>262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 spans="1:41" x14ac:dyDescent="0.25">
      <c r="A735" t="s">
        <v>262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 x14ac:dyDescent="0.25">
      <c r="A736" t="s">
        <v>262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 x14ac:dyDescent="0.25">
      <c r="A737" t="s">
        <v>262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 x14ac:dyDescent="0.25">
      <c r="A738" t="s">
        <v>262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 x14ac:dyDescent="0.25">
      <c r="A739" t="s">
        <v>262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 x14ac:dyDescent="0.25">
      <c r="A740" t="s">
        <v>262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 x14ac:dyDescent="0.25">
      <c r="A741" t="s">
        <v>262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 x14ac:dyDescent="0.25">
      <c r="A742" t="s">
        <v>262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 x14ac:dyDescent="0.25">
      <c r="A743" t="s">
        <v>262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 x14ac:dyDescent="0.25">
      <c r="A744" t="s">
        <v>262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 x14ac:dyDescent="0.25">
      <c r="A745" t="s">
        <v>262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 x14ac:dyDescent="0.25">
      <c r="A746" t="s">
        <v>262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 x14ac:dyDescent="0.25">
      <c r="A747" t="s">
        <v>262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 x14ac:dyDescent="0.25">
      <c r="A748" t="s">
        <v>262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 x14ac:dyDescent="0.25">
      <c r="A749" t="s">
        <v>262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 x14ac:dyDescent="0.25">
      <c r="A750" t="s">
        <v>262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 x14ac:dyDescent="0.25">
      <c r="A751" t="s">
        <v>262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 x14ac:dyDescent="0.25">
      <c r="A752" t="s">
        <v>262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 x14ac:dyDescent="0.25">
      <c r="A753" t="s">
        <v>262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 x14ac:dyDescent="0.25">
      <c r="A754" t="s">
        <v>262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 x14ac:dyDescent="0.25">
      <c r="A755" t="s">
        <v>262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 x14ac:dyDescent="0.25">
      <c r="A756" t="s">
        <v>262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 spans="1:41" x14ac:dyDescent="0.25">
      <c r="A757" t="s">
        <v>262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 x14ac:dyDescent="0.25">
      <c r="A758" t="s">
        <v>262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 x14ac:dyDescent="0.25">
      <c r="A759" t="s">
        <v>262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 x14ac:dyDescent="0.25">
      <c r="A760" t="s">
        <v>262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 x14ac:dyDescent="0.25">
      <c r="A761" t="s">
        <v>262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 x14ac:dyDescent="0.25">
      <c r="A762" t="s">
        <v>262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 x14ac:dyDescent="0.25">
      <c r="A763" t="s">
        <v>262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 x14ac:dyDescent="0.25">
      <c r="A764" t="s">
        <v>262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 x14ac:dyDescent="0.25">
      <c r="A765" t="s">
        <v>262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 x14ac:dyDescent="0.25">
      <c r="A766" t="s">
        <v>262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 x14ac:dyDescent="0.25">
      <c r="A767" t="s">
        <v>262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 x14ac:dyDescent="0.25">
      <c r="A768" t="s">
        <v>262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 x14ac:dyDescent="0.25">
      <c r="A769" t="s">
        <v>262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 x14ac:dyDescent="0.25">
      <c r="A770" t="s">
        <v>262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 x14ac:dyDescent="0.25">
      <c r="A771" t="s">
        <v>262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 x14ac:dyDescent="0.25">
      <c r="A772" t="s">
        <v>262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 x14ac:dyDescent="0.25">
      <c r="A773" t="s">
        <v>262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 x14ac:dyDescent="0.25">
      <c r="A774" t="s">
        <v>262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 x14ac:dyDescent="0.25">
      <c r="A775" t="s">
        <v>262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 x14ac:dyDescent="0.25">
      <c r="A776" t="s">
        <v>262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 x14ac:dyDescent="0.25">
      <c r="A777" t="s">
        <v>262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 x14ac:dyDescent="0.25">
      <c r="A778" t="s">
        <v>262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 x14ac:dyDescent="0.25">
      <c r="A779" t="s">
        <v>262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 x14ac:dyDescent="0.25">
      <c r="A780" t="s">
        <v>262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 x14ac:dyDescent="0.25">
      <c r="A781" t="s">
        <v>262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 x14ac:dyDescent="0.25">
      <c r="A782" t="s">
        <v>262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 x14ac:dyDescent="0.25">
      <c r="A783" t="s">
        <v>262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 x14ac:dyDescent="0.25">
      <c r="A784" t="s">
        <v>262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 x14ac:dyDescent="0.25">
      <c r="A785" t="s">
        <v>262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 x14ac:dyDescent="0.25">
      <c r="A786" t="s">
        <v>262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 x14ac:dyDescent="0.25">
      <c r="A787" t="s">
        <v>262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 x14ac:dyDescent="0.25">
      <c r="A788" t="s">
        <v>262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 x14ac:dyDescent="0.25">
      <c r="A789" t="s">
        <v>262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 x14ac:dyDescent="0.25">
      <c r="A790" t="s">
        <v>262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 x14ac:dyDescent="0.25">
      <c r="A791" t="s">
        <v>262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 x14ac:dyDescent="0.25">
      <c r="A792" t="s">
        <v>262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 x14ac:dyDescent="0.25">
      <c r="A793" t="s">
        <v>262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 x14ac:dyDescent="0.25">
      <c r="A794" t="s">
        <v>262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 x14ac:dyDescent="0.25">
      <c r="A795" t="s">
        <v>262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 x14ac:dyDescent="0.25">
      <c r="A796" t="s">
        <v>262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 x14ac:dyDescent="0.25">
      <c r="A797" t="s">
        <v>262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1:41" x14ac:dyDescent="0.25">
      <c r="A798" t="s">
        <v>262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 x14ac:dyDescent="0.25">
      <c r="A799" t="s">
        <v>262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 x14ac:dyDescent="0.25">
      <c r="A800" t="s">
        <v>262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1:41" x14ac:dyDescent="0.25">
      <c r="A801" t="s">
        <v>262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 x14ac:dyDescent="0.25">
      <c r="A802" t="s">
        <v>262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 x14ac:dyDescent="0.25">
      <c r="A803" t="s">
        <v>262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 x14ac:dyDescent="0.25">
      <c r="A804" t="s">
        <v>262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 x14ac:dyDescent="0.25">
      <c r="A805" t="s">
        <v>262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 x14ac:dyDescent="0.25">
      <c r="A806" t="s">
        <v>262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 x14ac:dyDescent="0.25">
      <c r="A807" t="s">
        <v>262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 x14ac:dyDescent="0.25">
      <c r="A808" t="s">
        <v>262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 x14ac:dyDescent="0.25">
      <c r="A809" t="s">
        <v>262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 x14ac:dyDescent="0.25">
      <c r="A810" t="s">
        <v>262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 x14ac:dyDescent="0.25">
      <c r="A811" t="s">
        <v>262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 x14ac:dyDescent="0.25">
      <c r="A812" t="s">
        <v>262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 x14ac:dyDescent="0.25">
      <c r="A813" t="s">
        <v>262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 x14ac:dyDescent="0.25">
      <c r="A814" t="s">
        <v>262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 spans="1:41" x14ac:dyDescent="0.25">
      <c r="A815" t="s">
        <v>262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 x14ac:dyDescent="0.25">
      <c r="A816" t="s">
        <v>262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 x14ac:dyDescent="0.25">
      <c r="A817" t="s">
        <v>262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 x14ac:dyDescent="0.25">
      <c r="A818" t="s">
        <v>262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 x14ac:dyDescent="0.25">
      <c r="A819" t="s">
        <v>262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 x14ac:dyDescent="0.25">
      <c r="A820" t="s">
        <v>262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 x14ac:dyDescent="0.25">
      <c r="A821" t="s">
        <v>262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 x14ac:dyDescent="0.25">
      <c r="A822" t="s">
        <v>262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 x14ac:dyDescent="0.25">
      <c r="A823" t="s">
        <v>262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 x14ac:dyDescent="0.25">
      <c r="A824" t="s">
        <v>262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 x14ac:dyDescent="0.25">
      <c r="A825" t="s">
        <v>262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 x14ac:dyDescent="0.25">
      <c r="A826" t="s">
        <v>262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 x14ac:dyDescent="0.25">
      <c r="A827" t="s">
        <v>262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 x14ac:dyDescent="0.25">
      <c r="A828" t="s">
        <v>262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 x14ac:dyDescent="0.25">
      <c r="A829" t="s">
        <v>262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 x14ac:dyDescent="0.25">
      <c r="A830" t="s">
        <v>262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 x14ac:dyDescent="0.25">
      <c r="A831" t="s">
        <v>262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 x14ac:dyDescent="0.25">
      <c r="A832" t="s">
        <v>262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 x14ac:dyDescent="0.25">
      <c r="A833" t="s">
        <v>262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 x14ac:dyDescent="0.25">
      <c r="A834" t="s">
        <v>262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 x14ac:dyDescent="0.25">
      <c r="A835" t="s">
        <v>262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 x14ac:dyDescent="0.25">
      <c r="A836" t="s">
        <v>262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 x14ac:dyDescent="0.25">
      <c r="A837" t="s">
        <v>262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 x14ac:dyDescent="0.25">
      <c r="A838" t="s">
        <v>262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 x14ac:dyDescent="0.25">
      <c r="A839" t="s">
        <v>262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 x14ac:dyDescent="0.25">
      <c r="A840" t="s">
        <v>262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 x14ac:dyDescent="0.25">
      <c r="A841" t="s">
        <v>262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 x14ac:dyDescent="0.25">
      <c r="A842" t="s">
        <v>262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 x14ac:dyDescent="0.25">
      <c r="A843" t="s">
        <v>262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 x14ac:dyDescent="0.25">
      <c r="A844" t="s">
        <v>262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 x14ac:dyDescent="0.25">
      <c r="A845" t="s">
        <v>262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 x14ac:dyDescent="0.25">
      <c r="A846" t="s">
        <v>262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 x14ac:dyDescent="0.25">
      <c r="A847" t="s">
        <v>262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 x14ac:dyDescent="0.25">
      <c r="A848" t="s">
        <v>262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1:41" x14ac:dyDescent="0.25">
      <c r="A849" t="s">
        <v>262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 x14ac:dyDescent="0.25">
      <c r="A850" t="s">
        <v>262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 x14ac:dyDescent="0.25">
      <c r="A851" t="s">
        <v>262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 x14ac:dyDescent="0.25">
      <c r="A852" t="s">
        <v>262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 x14ac:dyDescent="0.25">
      <c r="A853" t="s">
        <v>262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 x14ac:dyDescent="0.25">
      <c r="A854" t="s">
        <v>262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 x14ac:dyDescent="0.25">
      <c r="A855" t="s">
        <v>262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 x14ac:dyDescent="0.25">
      <c r="A856" t="s">
        <v>262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 x14ac:dyDescent="0.25">
      <c r="A857" t="s">
        <v>262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 x14ac:dyDescent="0.25">
      <c r="A858" t="s">
        <v>262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 x14ac:dyDescent="0.25">
      <c r="A859" t="s">
        <v>262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 x14ac:dyDescent="0.25">
      <c r="A860" t="s">
        <v>262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 x14ac:dyDescent="0.25">
      <c r="A861" t="s">
        <v>262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 x14ac:dyDescent="0.25">
      <c r="A862" t="s">
        <v>262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 x14ac:dyDescent="0.25">
      <c r="A863" t="s">
        <v>262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 x14ac:dyDescent="0.25">
      <c r="A864" t="s">
        <v>262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 x14ac:dyDescent="0.25">
      <c r="A865" t="s">
        <v>262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 x14ac:dyDescent="0.25">
      <c r="A866" t="s">
        <v>262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 x14ac:dyDescent="0.25">
      <c r="A867" t="s">
        <v>262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 x14ac:dyDescent="0.25">
      <c r="A868" t="s">
        <v>262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 x14ac:dyDescent="0.25">
      <c r="A869" t="s">
        <v>262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 x14ac:dyDescent="0.25">
      <c r="A870" t="s">
        <v>262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1:41" x14ac:dyDescent="0.25">
      <c r="A871" t="s">
        <v>262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 x14ac:dyDescent="0.25">
      <c r="A872" t="s">
        <v>262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 x14ac:dyDescent="0.25">
      <c r="A873" t="s">
        <v>262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 x14ac:dyDescent="0.25">
      <c r="A874" t="s">
        <v>262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 x14ac:dyDescent="0.25">
      <c r="A875" t="s">
        <v>262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 x14ac:dyDescent="0.25">
      <c r="A876" t="s">
        <v>262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 x14ac:dyDescent="0.25">
      <c r="A877" t="s">
        <v>262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 x14ac:dyDescent="0.25">
      <c r="A878" t="s">
        <v>262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 x14ac:dyDescent="0.25">
      <c r="A879" t="s">
        <v>262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 x14ac:dyDescent="0.25">
      <c r="A880" t="s">
        <v>262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 x14ac:dyDescent="0.25">
      <c r="A881" t="s">
        <v>262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 x14ac:dyDescent="0.25">
      <c r="A882" t="s">
        <v>262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 x14ac:dyDescent="0.25">
      <c r="A883" t="s">
        <v>262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1:41" x14ac:dyDescent="0.25">
      <c r="A884" t="s">
        <v>262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 x14ac:dyDescent="0.25">
      <c r="A885" t="s">
        <v>262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 x14ac:dyDescent="0.25">
      <c r="A886" t="s">
        <v>262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 x14ac:dyDescent="0.25">
      <c r="A887" t="s">
        <v>262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 x14ac:dyDescent="0.25">
      <c r="A888" t="s">
        <v>262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 x14ac:dyDescent="0.25">
      <c r="A889" t="s">
        <v>262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 x14ac:dyDescent="0.25">
      <c r="A890" t="s">
        <v>262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 x14ac:dyDescent="0.25">
      <c r="A891" t="s">
        <v>262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 x14ac:dyDescent="0.25">
      <c r="A892" t="s">
        <v>262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 x14ac:dyDescent="0.25">
      <c r="A893" t="s">
        <v>262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 x14ac:dyDescent="0.25">
      <c r="A894" t="s">
        <v>262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1:41" x14ac:dyDescent="0.25">
      <c r="A895" t="s">
        <v>262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1:41" x14ac:dyDescent="0.25">
      <c r="A896" t="s">
        <v>262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 x14ac:dyDescent="0.25">
      <c r="A897" t="s">
        <v>262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 x14ac:dyDescent="0.25">
      <c r="A898" t="s">
        <v>262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 x14ac:dyDescent="0.25">
      <c r="A899" t="s">
        <v>262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 x14ac:dyDescent="0.25">
      <c r="A900" t="s">
        <v>262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 x14ac:dyDescent="0.25">
      <c r="A901" t="s">
        <v>262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1:41" x14ac:dyDescent="0.25">
      <c r="A902" t="s">
        <v>262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 x14ac:dyDescent="0.25">
      <c r="A903" t="s">
        <v>262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 x14ac:dyDescent="0.25">
      <c r="A904" t="s">
        <v>262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 x14ac:dyDescent="0.25">
      <c r="A905" t="s">
        <v>262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 x14ac:dyDescent="0.25">
      <c r="A906" t="s">
        <v>262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1:41" x14ac:dyDescent="0.25">
      <c r="A907" t="s">
        <v>262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 x14ac:dyDescent="0.25">
      <c r="A908" t="s">
        <v>262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 x14ac:dyDescent="0.25">
      <c r="A909" t="s">
        <v>262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 x14ac:dyDescent="0.25">
      <c r="A910" t="s">
        <v>262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 x14ac:dyDescent="0.25">
      <c r="A911" t="s">
        <v>262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 x14ac:dyDescent="0.25">
      <c r="A912" t="s">
        <v>262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 x14ac:dyDescent="0.25">
      <c r="A913" t="s">
        <v>262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 x14ac:dyDescent="0.25">
      <c r="A914" t="s">
        <v>262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 x14ac:dyDescent="0.25">
      <c r="A915" t="s">
        <v>262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 x14ac:dyDescent="0.25">
      <c r="A916" t="s">
        <v>262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 x14ac:dyDescent="0.25">
      <c r="A917" t="s">
        <v>262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 x14ac:dyDescent="0.25">
      <c r="A918" t="s">
        <v>262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 x14ac:dyDescent="0.25">
      <c r="A919" t="s">
        <v>262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 x14ac:dyDescent="0.25">
      <c r="A920" t="s">
        <v>262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 x14ac:dyDescent="0.25">
      <c r="A921" t="s">
        <v>262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 x14ac:dyDescent="0.25">
      <c r="A922" t="s">
        <v>262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 x14ac:dyDescent="0.25">
      <c r="A923" t="s">
        <v>262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 x14ac:dyDescent="0.25">
      <c r="A924" t="s">
        <v>262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 x14ac:dyDescent="0.25">
      <c r="A925" t="s">
        <v>262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 x14ac:dyDescent="0.25">
      <c r="A926" t="s">
        <v>262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 x14ac:dyDescent="0.25">
      <c r="A927" t="s">
        <v>262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 x14ac:dyDescent="0.25">
      <c r="A928" t="s">
        <v>262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 x14ac:dyDescent="0.25">
      <c r="A929" t="s">
        <v>262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 x14ac:dyDescent="0.25">
      <c r="A930" t="s">
        <v>262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 x14ac:dyDescent="0.25">
      <c r="A931" t="s">
        <v>262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 x14ac:dyDescent="0.25">
      <c r="A932" t="s">
        <v>262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 x14ac:dyDescent="0.25">
      <c r="A933" t="s">
        <v>262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1:41" x14ac:dyDescent="0.25">
      <c r="A934" t="s">
        <v>262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 x14ac:dyDescent="0.25">
      <c r="A935" t="s">
        <v>262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 x14ac:dyDescent="0.25">
      <c r="A936" t="s">
        <v>262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 x14ac:dyDescent="0.25">
      <c r="A937" t="s">
        <v>262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 x14ac:dyDescent="0.25">
      <c r="A938" t="s">
        <v>262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 x14ac:dyDescent="0.25">
      <c r="A939" t="s">
        <v>262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 x14ac:dyDescent="0.25">
      <c r="A940" t="s">
        <v>262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 x14ac:dyDescent="0.25">
      <c r="A941" t="s">
        <v>262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 x14ac:dyDescent="0.25">
      <c r="A942" t="s">
        <v>262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 x14ac:dyDescent="0.25">
      <c r="A943" t="s">
        <v>262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 x14ac:dyDescent="0.25">
      <c r="A944" t="s">
        <v>262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 x14ac:dyDescent="0.25">
      <c r="A945" t="s">
        <v>262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 x14ac:dyDescent="0.25">
      <c r="A946" t="s">
        <v>262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 x14ac:dyDescent="0.25">
      <c r="A947" t="s">
        <v>262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 x14ac:dyDescent="0.25">
      <c r="A948" t="s">
        <v>262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 x14ac:dyDescent="0.25">
      <c r="A949" t="s">
        <v>262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 x14ac:dyDescent="0.25">
      <c r="A950" t="s">
        <v>262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 x14ac:dyDescent="0.25">
      <c r="A951" t="s">
        <v>262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 x14ac:dyDescent="0.25">
      <c r="A952" t="s">
        <v>262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 x14ac:dyDescent="0.25">
      <c r="A953" t="s">
        <v>262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 x14ac:dyDescent="0.25">
      <c r="A954" t="s">
        <v>262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 x14ac:dyDescent="0.25">
      <c r="A955" t="s">
        <v>262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 x14ac:dyDescent="0.25">
      <c r="A956" t="s">
        <v>262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 x14ac:dyDescent="0.25">
      <c r="A957" t="s">
        <v>262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 x14ac:dyDescent="0.25">
      <c r="A958" t="s">
        <v>262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 x14ac:dyDescent="0.25">
      <c r="A959" t="s">
        <v>262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 x14ac:dyDescent="0.25">
      <c r="A960" t="s">
        <v>262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 x14ac:dyDescent="0.25">
      <c r="A961" t="s">
        <v>262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 x14ac:dyDescent="0.25">
      <c r="A962" t="s">
        <v>262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 x14ac:dyDescent="0.25">
      <c r="A963" t="s">
        <v>262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 x14ac:dyDescent="0.25">
      <c r="A964" t="s">
        <v>262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 x14ac:dyDescent="0.25">
      <c r="A965" t="s">
        <v>262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 x14ac:dyDescent="0.25">
      <c r="A966" t="s">
        <v>262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 x14ac:dyDescent="0.25">
      <c r="A967" t="s">
        <v>262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 x14ac:dyDescent="0.25">
      <c r="A968" t="s">
        <v>262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 x14ac:dyDescent="0.25">
      <c r="A969" t="s">
        <v>262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 x14ac:dyDescent="0.25">
      <c r="A970" t="s">
        <v>262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 x14ac:dyDescent="0.25">
      <c r="A971" t="s">
        <v>262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 x14ac:dyDescent="0.25">
      <c r="A972" t="s">
        <v>262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 x14ac:dyDescent="0.25">
      <c r="A973" t="s">
        <v>262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 x14ac:dyDescent="0.25">
      <c r="A974" t="s">
        <v>262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 x14ac:dyDescent="0.25">
      <c r="A975" t="s">
        <v>262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 x14ac:dyDescent="0.25">
      <c r="A976" t="s">
        <v>262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 x14ac:dyDescent="0.25">
      <c r="A977" t="s">
        <v>262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 x14ac:dyDescent="0.25">
      <c r="A978" t="s">
        <v>262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 x14ac:dyDescent="0.25">
      <c r="A979" t="s">
        <v>262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 x14ac:dyDescent="0.25">
      <c r="A980" t="s">
        <v>262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 x14ac:dyDescent="0.25">
      <c r="A981" t="s">
        <v>262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 x14ac:dyDescent="0.25">
      <c r="A982" t="s">
        <v>262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 x14ac:dyDescent="0.25">
      <c r="A983" t="s">
        <v>262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 x14ac:dyDescent="0.25">
      <c r="A984" t="s">
        <v>262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 x14ac:dyDescent="0.25">
      <c r="A985" t="s">
        <v>262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 x14ac:dyDescent="0.25">
      <c r="A986" t="s">
        <v>262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 x14ac:dyDescent="0.25">
      <c r="A987" t="s">
        <v>262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 x14ac:dyDescent="0.25">
      <c r="A988" t="s">
        <v>262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 x14ac:dyDescent="0.25">
      <c r="A989" t="s">
        <v>262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 x14ac:dyDescent="0.25">
      <c r="A990" t="s">
        <v>262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 x14ac:dyDescent="0.25">
      <c r="A991" t="s">
        <v>262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 spans="1:41" x14ac:dyDescent="0.25">
      <c r="A992" t="s">
        <v>262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 x14ac:dyDescent="0.25">
      <c r="A993" t="s">
        <v>262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 x14ac:dyDescent="0.25">
      <c r="A994" t="s">
        <v>262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 x14ac:dyDescent="0.25">
      <c r="A995" t="s">
        <v>262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 x14ac:dyDescent="0.25">
      <c r="A996" t="s">
        <v>262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 x14ac:dyDescent="0.25">
      <c r="A997" t="s">
        <v>262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 x14ac:dyDescent="0.25">
      <c r="A998" t="s">
        <v>262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 x14ac:dyDescent="0.25">
      <c r="A999" t="s">
        <v>262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 x14ac:dyDescent="0.25">
      <c r="A1000" t="s">
        <v>262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 x14ac:dyDescent="0.25">
      <c r="A1001" t="s">
        <v>262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 x14ac:dyDescent="0.25">
      <c r="A1002" t="s">
        <v>262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 x14ac:dyDescent="0.25">
      <c r="A1003" t="s">
        <v>262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 x14ac:dyDescent="0.25">
      <c r="A1004" t="s">
        <v>262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 x14ac:dyDescent="0.25">
      <c r="A1005" t="s">
        <v>262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 x14ac:dyDescent="0.25">
      <c r="A1006" t="s">
        <v>262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 x14ac:dyDescent="0.25">
      <c r="A1007" t="s">
        <v>262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 x14ac:dyDescent="0.25">
      <c r="A1008" t="s">
        <v>262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 x14ac:dyDescent="0.25">
      <c r="A1009" t="s">
        <v>262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 x14ac:dyDescent="0.25">
      <c r="A1010" t="s">
        <v>262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 x14ac:dyDescent="0.25">
      <c r="A1011" t="s">
        <v>262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 x14ac:dyDescent="0.25">
      <c r="A1012" t="s">
        <v>262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 x14ac:dyDescent="0.25">
      <c r="A1013" t="s">
        <v>262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1:41" x14ac:dyDescent="0.25">
      <c r="A1014" t="s">
        <v>262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 x14ac:dyDescent="0.25">
      <c r="A1015" t="s">
        <v>262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 x14ac:dyDescent="0.25">
      <c r="A1016" t="s">
        <v>262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 x14ac:dyDescent="0.25">
      <c r="A1017" t="s">
        <v>262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 x14ac:dyDescent="0.25">
      <c r="A1018" t="s">
        <v>262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 x14ac:dyDescent="0.25">
      <c r="A1019" t="s">
        <v>262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 x14ac:dyDescent="0.25">
      <c r="A1020" t="s">
        <v>262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 x14ac:dyDescent="0.25">
      <c r="A1021" t="s">
        <v>262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 x14ac:dyDescent="0.25">
      <c r="A1022" t="s">
        <v>262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 x14ac:dyDescent="0.25">
      <c r="A1023" t="s">
        <v>262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 x14ac:dyDescent="0.25">
      <c r="A1024" t="s">
        <v>262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 x14ac:dyDescent="0.25">
      <c r="A1025" t="s">
        <v>262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 x14ac:dyDescent="0.25">
      <c r="A1026" t="s">
        <v>262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 x14ac:dyDescent="0.25">
      <c r="A1027" t="s">
        <v>262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 x14ac:dyDescent="0.25">
      <c r="A1028" t="s">
        <v>262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 x14ac:dyDescent="0.25">
      <c r="A1029" t="s">
        <v>262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 x14ac:dyDescent="0.25">
      <c r="A1030" t="s">
        <v>262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 x14ac:dyDescent="0.25">
      <c r="A1031" t="s">
        <v>262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 x14ac:dyDescent="0.25">
      <c r="A1032" t="s">
        <v>262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 x14ac:dyDescent="0.25">
      <c r="A1033" t="s">
        <v>262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 x14ac:dyDescent="0.25">
      <c r="A1034" t="s">
        <v>262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 x14ac:dyDescent="0.25">
      <c r="A1035" t="s">
        <v>262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 x14ac:dyDescent="0.25">
      <c r="A1036" t="s">
        <v>262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 x14ac:dyDescent="0.25">
      <c r="A1037" t="s">
        <v>262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 x14ac:dyDescent="0.25">
      <c r="A1038" t="s">
        <v>262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 x14ac:dyDescent="0.25">
      <c r="A1039" t="s">
        <v>262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 x14ac:dyDescent="0.25">
      <c r="A1040" t="s">
        <v>262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 x14ac:dyDescent="0.25">
      <c r="A1041" t="s">
        <v>262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 x14ac:dyDescent="0.25">
      <c r="A1042" t="s">
        <v>262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1:41" x14ac:dyDescent="0.25">
      <c r="A1043" t="s">
        <v>262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 x14ac:dyDescent="0.25">
      <c r="A1044" t="s">
        <v>262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 x14ac:dyDescent="0.25">
      <c r="A1045" t="s">
        <v>262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 x14ac:dyDescent="0.25">
      <c r="A1046" t="s">
        <v>262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 x14ac:dyDescent="0.25">
      <c r="A1047" t="s">
        <v>262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 x14ac:dyDescent="0.25">
      <c r="A1048" t="s">
        <v>262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 x14ac:dyDescent="0.25">
      <c r="A1049" t="s">
        <v>262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 x14ac:dyDescent="0.25">
      <c r="A1050" t="s">
        <v>262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 x14ac:dyDescent="0.25">
      <c r="A1051" t="s">
        <v>262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 x14ac:dyDescent="0.25">
      <c r="A1052" t="s">
        <v>262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 x14ac:dyDescent="0.25">
      <c r="A1053" t="s">
        <v>262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 x14ac:dyDescent="0.25">
      <c r="A1054" t="s">
        <v>262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 x14ac:dyDescent="0.25">
      <c r="A1055" t="s">
        <v>262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 x14ac:dyDescent="0.25">
      <c r="A1056" t="s">
        <v>262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 x14ac:dyDescent="0.25">
      <c r="A1057" t="s">
        <v>262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 x14ac:dyDescent="0.25">
      <c r="A1058" t="s">
        <v>262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 x14ac:dyDescent="0.25">
      <c r="A1059" t="s">
        <v>262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 x14ac:dyDescent="0.25">
      <c r="A1060" t="s">
        <v>262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 x14ac:dyDescent="0.25">
      <c r="A1061" t="s">
        <v>262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 x14ac:dyDescent="0.25">
      <c r="A1062" t="s">
        <v>262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 x14ac:dyDescent="0.25">
      <c r="A1063" t="s">
        <v>262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 x14ac:dyDescent="0.25">
      <c r="A1064" t="s">
        <v>262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 x14ac:dyDescent="0.25">
      <c r="A1065" t="s">
        <v>262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 x14ac:dyDescent="0.25">
      <c r="A1066" t="s">
        <v>262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 x14ac:dyDescent="0.25">
      <c r="A1067" t="s">
        <v>262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 x14ac:dyDescent="0.25">
      <c r="A1068" t="s">
        <v>262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 x14ac:dyDescent="0.25">
      <c r="A1069" t="s">
        <v>262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 x14ac:dyDescent="0.25">
      <c r="A1070" t="s">
        <v>262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 x14ac:dyDescent="0.25">
      <c r="A1071" t="s">
        <v>262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 x14ac:dyDescent="0.25">
      <c r="A1072" t="s">
        <v>262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 x14ac:dyDescent="0.25">
      <c r="A1073" t="s">
        <v>262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1:41" x14ac:dyDescent="0.25">
      <c r="A1074" t="s">
        <v>262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 x14ac:dyDescent="0.25">
      <c r="A1075" t="s">
        <v>262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 x14ac:dyDescent="0.25">
      <c r="A1076" t="s">
        <v>262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 x14ac:dyDescent="0.25">
      <c r="A1077" t="s">
        <v>262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 x14ac:dyDescent="0.25">
      <c r="A1078" t="s">
        <v>262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 x14ac:dyDescent="0.25">
      <c r="A1079" t="s">
        <v>262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 x14ac:dyDescent="0.25">
      <c r="A1080" t="s">
        <v>262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 x14ac:dyDescent="0.25">
      <c r="A1081" t="s">
        <v>262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 x14ac:dyDescent="0.25">
      <c r="A1082" t="s">
        <v>262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 x14ac:dyDescent="0.25">
      <c r="A1083" t="s">
        <v>262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 x14ac:dyDescent="0.25">
      <c r="A1084" t="s">
        <v>262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 x14ac:dyDescent="0.25">
      <c r="A1085" t="s">
        <v>262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 x14ac:dyDescent="0.25">
      <c r="A1086" t="s">
        <v>262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 x14ac:dyDescent="0.25">
      <c r="A1087" t="s">
        <v>262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 x14ac:dyDescent="0.25">
      <c r="A1088" t="s">
        <v>262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 x14ac:dyDescent="0.25">
      <c r="A1089" t="s">
        <v>262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 x14ac:dyDescent="0.25">
      <c r="A1090" t="s">
        <v>262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 x14ac:dyDescent="0.25">
      <c r="A1091" t="s">
        <v>262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 x14ac:dyDescent="0.25">
      <c r="A1092" t="s">
        <v>262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 x14ac:dyDescent="0.25">
      <c r="A1093" t="s">
        <v>262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 spans="1:41" x14ac:dyDescent="0.25">
      <c r="A1094" t="s">
        <v>262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 x14ac:dyDescent="0.25">
      <c r="A1095" t="s">
        <v>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 x14ac:dyDescent="0.25">
      <c r="A1096" t="s">
        <v>262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 x14ac:dyDescent="0.25">
      <c r="A1097" t="s">
        <v>262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 x14ac:dyDescent="0.25">
      <c r="A1098" t="s">
        <v>262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 x14ac:dyDescent="0.25">
      <c r="A1099" t="s">
        <v>262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 x14ac:dyDescent="0.25">
      <c r="A1100" t="s">
        <v>262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 x14ac:dyDescent="0.25">
      <c r="A1101" t="s">
        <v>262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 x14ac:dyDescent="0.25">
      <c r="A1102" t="s">
        <v>262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 x14ac:dyDescent="0.25">
      <c r="A1103" t="s">
        <v>262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 x14ac:dyDescent="0.25">
      <c r="A1104" t="s">
        <v>262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 x14ac:dyDescent="0.25">
      <c r="A1105" t="s">
        <v>262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 x14ac:dyDescent="0.25">
      <c r="A1106" t="s">
        <v>262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 x14ac:dyDescent="0.25">
      <c r="A1107" t="s">
        <v>262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 x14ac:dyDescent="0.25">
      <c r="A1108" t="s">
        <v>262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 x14ac:dyDescent="0.25">
      <c r="A1109" t="s">
        <v>262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1:41" x14ac:dyDescent="0.25">
      <c r="A1110" t="s">
        <v>262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 x14ac:dyDescent="0.25">
      <c r="A1111" t="s">
        <v>262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 x14ac:dyDescent="0.25">
      <c r="A1112" t="s">
        <v>262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 x14ac:dyDescent="0.25">
      <c r="A1113" t="s">
        <v>262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 x14ac:dyDescent="0.25">
      <c r="A1114" t="s">
        <v>262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 x14ac:dyDescent="0.25">
      <c r="A1115" t="s">
        <v>262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 x14ac:dyDescent="0.25">
      <c r="A1116" t="s">
        <v>262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 x14ac:dyDescent="0.25">
      <c r="A1117" t="s">
        <v>262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 x14ac:dyDescent="0.25">
      <c r="A1118" t="s">
        <v>262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 x14ac:dyDescent="0.25">
      <c r="A1119" t="s">
        <v>262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 x14ac:dyDescent="0.25">
      <c r="A1120" t="s">
        <v>262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 x14ac:dyDescent="0.25">
      <c r="A1121" t="s">
        <v>262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 x14ac:dyDescent="0.25">
      <c r="A1122" t="s">
        <v>262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 x14ac:dyDescent="0.25">
      <c r="A1123" t="s">
        <v>262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 x14ac:dyDescent="0.25">
      <c r="A1124" t="s">
        <v>262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 x14ac:dyDescent="0.25">
      <c r="A1125" t="s">
        <v>262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 spans="1:41" x14ac:dyDescent="0.25">
      <c r="A1126" t="s">
        <v>262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 x14ac:dyDescent="0.25">
      <c r="A1127" t="s">
        <v>262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 x14ac:dyDescent="0.25">
      <c r="A1128" t="s">
        <v>262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 x14ac:dyDescent="0.25">
      <c r="A1129" t="s">
        <v>262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 x14ac:dyDescent="0.25">
      <c r="A1130" t="s">
        <v>262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 x14ac:dyDescent="0.25">
      <c r="A1131" t="s">
        <v>262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 x14ac:dyDescent="0.25">
      <c r="A1132" t="s">
        <v>262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 x14ac:dyDescent="0.25">
      <c r="A1133" t="s">
        <v>262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 x14ac:dyDescent="0.25">
      <c r="A1134" t="s">
        <v>262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 x14ac:dyDescent="0.25">
      <c r="A1135" t="s">
        <v>262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 x14ac:dyDescent="0.25">
      <c r="A1136" t="s">
        <v>262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 x14ac:dyDescent="0.25">
      <c r="A1137" t="s">
        <v>262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 x14ac:dyDescent="0.25">
      <c r="A1138" t="s">
        <v>262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 x14ac:dyDescent="0.25">
      <c r="A1139" t="s">
        <v>262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 x14ac:dyDescent="0.25">
      <c r="A1140" t="s">
        <v>262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 x14ac:dyDescent="0.25">
      <c r="A1141" t="s">
        <v>262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 x14ac:dyDescent="0.25">
      <c r="A1142" t="s">
        <v>262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 x14ac:dyDescent="0.25">
      <c r="A1143" t="s">
        <v>262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 x14ac:dyDescent="0.25">
      <c r="A1144" t="s">
        <v>262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 x14ac:dyDescent="0.25">
      <c r="A1145" t="s">
        <v>262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 x14ac:dyDescent="0.25">
      <c r="A1146" t="s">
        <v>262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 x14ac:dyDescent="0.25">
      <c r="A1147" t="s">
        <v>262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 x14ac:dyDescent="0.25">
      <c r="A1148" t="s">
        <v>262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 x14ac:dyDescent="0.25">
      <c r="A1149" t="s">
        <v>262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 x14ac:dyDescent="0.25">
      <c r="A1150" t="s">
        <v>262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1:41" x14ac:dyDescent="0.25">
      <c r="A1151" t="s">
        <v>262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 x14ac:dyDescent="0.25">
      <c r="A1152" t="s">
        <v>262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 x14ac:dyDescent="0.25">
      <c r="A1153" t="s">
        <v>262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 x14ac:dyDescent="0.25">
      <c r="A1154" t="s">
        <v>262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 x14ac:dyDescent="0.25">
      <c r="A1155" t="s">
        <v>262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 x14ac:dyDescent="0.25">
      <c r="A1156" t="s">
        <v>262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 x14ac:dyDescent="0.25">
      <c r="A1157" t="s">
        <v>262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 x14ac:dyDescent="0.25">
      <c r="A1158" t="s">
        <v>262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 x14ac:dyDescent="0.25">
      <c r="A1159" t="s">
        <v>262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 x14ac:dyDescent="0.25">
      <c r="A1160" t="s">
        <v>262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 x14ac:dyDescent="0.25">
      <c r="A1161" t="s">
        <v>262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 x14ac:dyDescent="0.25">
      <c r="A1162" t="s">
        <v>262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 x14ac:dyDescent="0.25">
      <c r="A1163" t="s">
        <v>262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 x14ac:dyDescent="0.25">
      <c r="A1164" t="s">
        <v>262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 x14ac:dyDescent="0.25">
      <c r="A1165" t="s">
        <v>262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 x14ac:dyDescent="0.25">
      <c r="A1166" t="s">
        <v>262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 x14ac:dyDescent="0.25">
      <c r="A1167" t="s">
        <v>262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 x14ac:dyDescent="0.25">
      <c r="A1168" t="s">
        <v>262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 x14ac:dyDescent="0.25">
      <c r="A1169" t="s">
        <v>262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 x14ac:dyDescent="0.25">
      <c r="A1170" t="s">
        <v>262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 x14ac:dyDescent="0.25">
      <c r="A1171" t="s">
        <v>262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 x14ac:dyDescent="0.25">
      <c r="A1172" t="s">
        <v>262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 x14ac:dyDescent="0.25">
      <c r="A1173" t="s">
        <v>262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 x14ac:dyDescent="0.25">
      <c r="A1174" t="s">
        <v>262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 x14ac:dyDescent="0.25">
      <c r="A1175" t="s">
        <v>262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 x14ac:dyDescent="0.25">
      <c r="A1176" t="s">
        <v>262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 x14ac:dyDescent="0.25">
      <c r="A1177" t="s">
        <v>262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 x14ac:dyDescent="0.25">
      <c r="A1178" t="s">
        <v>262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 x14ac:dyDescent="0.25">
      <c r="A1179" t="s">
        <v>262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 x14ac:dyDescent="0.25">
      <c r="A1180" t="s">
        <v>262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 x14ac:dyDescent="0.25">
      <c r="A1181" t="s">
        <v>262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 x14ac:dyDescent="0.25">
      <c r="A1182" t="s">
        <v>262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 x14ac:dyDescent="0.25">
      <c r="A1183" t="s">
        <v>262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 spans="1:41" x14ac:dyDescent="0.25">
      <c r="A1184" t="s">
        <v>262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 x14ac:dyDescent="0.25">
      <c r="A1185" t="s">
        <v>262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 x14ac:dyDescent="0.25">
      <c r="A1186" t="s">
        <v>262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 x14ac:dyDescent="0.25">
      <c r="A1187" t="s">
        <v>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 x14ac:dyDescent="0.25">
      <c r="A1188" t="s">
        <v>262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 x14ac:dyDescent="0.25">
      <c r="A1189" t="s">
        <v>262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 x14ac:dyDescent="0.25">
      <c r="A1190" t="s">
        <v>262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 x14ac:dyDescent="0.25">
      <c r="A1191" t="s">
        <v>262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 x14ac:dyDescent="0.25">
      <c r="A1192" t="s">
        <v>262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 x14ac:dyDescent="0.25">
      <c r="A1193" t="s">
        <v>262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 x14ac:dyDescent="0.25">
      <c r="A1194" t="s">
        <v>262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 x14ac:dyDescent="0.25">
      <c r="A1195" t="s">
        <v>262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 x14ac:dyDescent="0.25">
      <c r="A1196" t="s">
        <v>262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 x14ac:dyDescent="0.25">
      <c r="A1197" t="s">
        <v>262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 x14ac:dyDescent="0.25">
      <c r="A1198" t="s">
        <v>262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 x14ac:dyDescent="0.25">
      <c r="A1199" t="s">
        <v>262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 x14ac:dyDescent="0.25">
      <c r="A1200" t="s">
        <v>262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 x14ac:dyDescent="0.25">
      <c r="A1201" t="s">
        <v>262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 x14ac:dyDescent="0.25">
      <c r="A1202" t="s">
        <v>262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 x14ac:dyDescent="0.25">
      <c r="A1203" t="s">
        <v>262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 x14ac:dyDescent="0.25">
      <c r="A1204" t="s">
        <v>262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 x14ac:dyDescent="0.25">
      <c r="A1205" t="s">
        <v>262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 x14ac:dyDescent="0.25">
      <c r="A1206" t="s">
        <v>262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 x14ac:dyDescent="0.25">
      <c r="A1207" t="s">
        <v>262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 x14ac:dyDescent="0.25">
      <c r="A1208" t="s">
        <v>262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 x14ac:dyDescent="0.25">
      <c r="A1209" t="s">
        <v>262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 x14ac:dyDescent="0.25">
      <c r="A1210" t="s">
        <v>262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1:41" x14ac:dyDescent="0.25">
      <c r="A1211" t="s">
        <v>262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 x14ac:dyDescent="0.25">
      <c r="A1212" t="s">
        <v>262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 x14ac:dyDescent="0.25">
      <c r="A1213" t="s">
        <v>262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 x14ac:dyDescent="0.25">
      <c r="A1214" t="s">
        <v>262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 x14ac:dyDescent="0.25">
      <c r="A1215" t="s">
        <v>262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 x14ac:dyDescent="0.25">
      <c r="A1216" t="s">
        <v>262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1:41" x14ac:dyDescent="0.25">
      <c r="A1217" t="s">
        <v>262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 spans="1:41" x14ac:dyDescent="0.25">
      <c r="A1218" t="s">
        <v>262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 x14ac:dyDescent="0.25">
      <c r="A1219" t="s">
        <v>262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 x14ac:dyDescent="0.25">
      <c r="A1220" t="s">
        <v>262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 x14ac:dyDescent="0.25">
      <c r="A1221" t="s">
        <v>262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 x14ac:dyDescent="0.25">
      <c r="A1222" t="s">
        <v>262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 x14ac:dyDescent="0.25">
      <c r="A1223" t="s">
        <v>262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 x14ac:dyDescent="0.25">
      <c r="A1224" t="s">
        <v>262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 x14ac:dyDescent="0.25">
      <c r="A1225" t="s">
        <v>262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 x14ac:dyDescent="0.25">
      <c r="A1226" t="s">
        <v>262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 x14ac:dyDescent="0.25">
      <c r="A1227" t="s">
        <v>262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 x14ac:dyDescent="0.25">
      <c r="A1228" t="s">
        <v>262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 x14ac:dyDescent="0.25">
      <c r="A1229" t="s">
        <v>262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 x14ac:dyDescent="0.25">
      <c r="A1230" t="s">
        <v>262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 x14ac:dyDescent="0.25">
      <c r="A1231" t="s">
        <v>262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 x14ac:dyDescent="0.25">
      <c r="A1232" t="s">
        <v>262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 x14ac:dyDescent="0.25">
      <c r="A1233" t="s">
        <v>262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 x14ac:dyDescent="0.25">
      <c r="A1234" t="s">
        <v>262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 x14ac:dyDescent="0.25">
      <c r="A1235" t="s">
        <v>262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 x14ac:dyDescent="0.25">
      <c r="A1236" t="s">
        <v>262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 x14ac:dyDescent="0.25">
      <c r="A1237" t="s">
        <v>262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 x14ac:dyDescent="0.25">
      <c r="A1238" t="s">
        <v>262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 x14ac:dyDescent="0.25">
      <c r="A1239" t="s">
        <v>262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 x14ac:dyDescent="0.25">
      <c r="A1240" t="s">
        <v>262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 x14ac:dyDescent="0.25">
      <c r="A1241" t="s">
        <v>262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 x14ac:dyDescent="0.25">
      <c r="A1242" t="s">
        <v>262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 x14ac:dyDescent="0.25">
      <c r="A1243" t="s">
        <v>262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 spans="1:41" x14ac:dyDescent="0.25">
      <c r="A1244" t="s">
        <v>262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 x14ac:dyDescent="0.25">
      <c r="A1245" t="s">
        <v>262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 x14ac:dyDescent="0.25">
      <c r="A1246" t="s">
        <v>262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 x14ac:dyDescent="0.25">
      <c r="A1247" t="s">
        <v>262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 x14ac:dyDescent="0.25">
      <c r="A1248" t="s">
        <v>262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1:41" x14ac:dyDescent="0.25">
      <c r="A1249" t="s">
        <v>262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 x14ac:dyDescent="0.25">
      <c r="A1250" t="s">
        <v>262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 x14ac:dyDescent="0.25">
      <c r="A1251" t="s">
        <v>262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 x14ac:dyDescent="0.25">
      <c r="A1252" t="s">
        <v>262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 x14ac:dyDescent="0.25">
      <c r="A1253" t="s">
        <v>262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 x14ac:dyDescent="0.25">
      <c r="A1254" t="s">
        <v>262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 x14ac:dyDescent="0.25">
      <c r="A1255" t="s">
        <v>262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 x14ac:dyDescent="0.25">
      <c r="A1256" t="s">
        <v>262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 x14ac:dyDescent="0.25">
      <c r="A1257" t="s">
        <v>262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 x14ac:dyDescent="0.25">
      <c r="A1258" t="s">
        <v>262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 x14ac:dyDescent="0.25">
      <c r="A1259" t="s">
        <v>262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 x14ac:dyDescent="0.25">
      <c r="A1260" t="s">
        <v>262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 x14ac:dyDescent="0.25">
      <c r="A1261" t="s">
        <v>262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 x14ac:dyDescent="0.25">
      <c r="A1262" t="s">
        <v>262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 x14ac:dyDescent="0.25">
      <c r="A1263" t="s">
        <v>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 x14ac:dyDescent="0.25">
      <c r="A1264" t="s">
        <v>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 x14ac:dyDescent="0.25">
      <c r="A1265" t="s">
        <v>262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 x14ac:dyDescent="0.25">
      <c r="A1266" t="s">
        <v>262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 x14ac:dyDescent="0.25">
      <c r="A1267" t="s">
        <v>262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 spans="1:41" x14ac:dyDescent="0.25">
      <c r="A1268" t="s">
        <v>262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 x14ac:dyDescent="0.25">
      <c r="A1269" t="s">
        <v>262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 x14ac:dyDescent="0.25">
      <c r="A1270" t="s">
        <v>262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 x14ac:dyDescent="0.25">
      <c r="A1271" t="s">
        <v>262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 x14ac:dyDescent="0.25">
      <c r="A1272" t="s">
        <v>262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 x14ac:dyDescent="0.25">
      <c r="A1273" t="s">
        <v>262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 x14ac:dyDescent="0.25">
      <c r="A1274" t="s">
        <v>262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 x14ac:dyDescent="0.25">
      <c r="A1275" t="s">
        <v>262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 x14ac:dyDescent="0.25">
      <c r="A1276" t="s">
        <v>262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 x14ac:dyDescent="0.25">
      <c r="A1277" t="s">
        <v>262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1:41" x14ac:dyDescent="0.25">
      <c r="A1278" t="s">
        <v>262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 x14ac:dyDescent="0.25">
      <c r="A1279" t="s">
        <v>262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 x14ac:dyDescent="0.25">
      <c r="A1280" t="s">
        <v>262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 x14ac:dyDescent="0.25">
      <c r="A1281" t="s">
        <v>262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 x14ac:dyDescent="0.25">
      <c r="A1282" t="s">
        <v>262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1:41" x14ac:dyDescent="0.25">
      <c r="A1283" t="s">
        <v>262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 x14ac:dyDescent="0.25">
      <c r="A1284" t="s">
        <v>262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 x14ac:dyDescent="0.25">
      <c r="A1285" t="s">
        <v>262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 x14ac:dyDescent="0.25">
      <c r="A1286" t="s">
        <v>262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 x14ac:dyDescent="0.25">
      <c r="A1287" t="s">
        <v>262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 x14ac:dyDescent="0.25">
      <c r="A1288" t="s">
        <v>262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 x14ac:dyDescent="0.25">
      <c r="A1289" t="s">
        <v>262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 x14ac:dyDescent="0.25">
      <c r="A1290" t="s">
        <v>262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 x14ac:dyDescent="0.25">
      <c r="A1291" t="s">
        <v>262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 x14ac:dyDescent="0.25">
      <c r="A1292" t="s">
        <v>262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 x14ac:dyDescent="0.25">
      <c r="A1293" t="s">
        <v>262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 x14ac:dyDescent="0.25">
      <c r="A1294" t="s">
        <v>262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 x14ac:dyDescent="0.25">
      <c r="A1295" t="s">
        <v>262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 x14ac:dyDescent="0.25">
      <c r="A1296" t="s">
        <v>262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 x14ac:dyDescent="0.25">
      <c r="A1297" t="s">
        <v>262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 x14ac:dyDescent="0.25">
      <c r="A1298" t="s">
        <v>262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 x14ac:dyDescent="0.25">
      <c r="A1299" t="s">
        <v>262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 x14ac:dyDescent="0.25">
      <c r="A1300" t="s">
        <v>262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 x14ac:dyDescent="0.25">
      <c r="A1301" t="s">
        <v>262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 x14ac:dyDescent="0.25">
      <c r="A1302" t="s">
        <v>262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 x14ac:dyDescent="0.25">
      <c r="A1303" t="s">
        <v>262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 x14ac:dyDescent="0.25">
      <c r="A1304" t="s">
        <v>262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 x14ac:dyDescent="0.25">
      <c r="A1305" t="s">
        <v>262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 spans="1:41" x14ac:dyDescent="0.25">
      <c r="A1306" t="s">
        <v>262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 x14ac:dyDescent="0.25">
      <c r="A1307" t="s">
        <v>262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 x14ac:dyDescent="0.25">
      <c r="A1308" t="s">
        <v>262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 x14ac:dyDescent="0.25">
      <c r="A1309" t="s">
        <v>262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 spans="1:41" x14ac:dyDescent="0.25">
      <c r="A1310" t="s">
        <v>262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 x14ac:dyDescent="0.25">
      <c r="A1311" t="s">
        <v>262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 x14ac:dyDescent="0.25">
      <c r="A1312" t="s">
        <v>262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 x14ac:dyDescent="0.25">
      <c r="A1313" t="s">
        <v>262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 x14ac:dyDescent="0.25">
      <c r="A1314" t="s">
        <v>262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 x14ac:dyDescent="0.25">
      <c r="A1315" t="s">
        <v>262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 x14ac:dyDescent="0.25">
      <c r="A1316" t="s">
        <v>262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 x14ac:dyDescent="0.25">
      <c r="A1317" t="s">
        <v>262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 x14ac:dyDescent="0.25">
      <c r="A1318" t="s">
        <v>262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 x14ac:dyDescent="0.25">
      <c r="A1319" t="s">
        <v>262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 x14ac:dyDescent="0.25">
      <c r="A1320" t="s">
        <v>262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 x14ac:dyDescent="0.25">
      <c r="A1321" t="s">
        <v>262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 x14ac:dyDescent="0.25">
      <c r="A1322" t="s">
        <v>262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 x14ac:dyDescent="0.25">
      <c r="A1323" t="s">
        <v>262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 x14ac:dyDescent="0.25">
      <c r="A1324" t="s">
        <v>262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 x14ac:dyDescent="0.25">
      <c r="A1325" t="s">
        <v>262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 x14ac:dyDescent="0.25">
      <c r="A1326" t="s">
        <v>262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 x14ac:dyDescent="0.25">
      <c r="A1327" t="s">
        <v>262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 x14ac:dyDescent="0.25">
      <c r="A1328" t="s">
        <v>262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 x14ac:dyDescent="0.25">
      <c r="A1329" t="s">
        <v>262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 x14ac:dyDescent="0.25">
      <c r="A1330" t="s">
        <v>262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 x14ac:dyDescent="0.25">
      <c r="A1331" t="s">
        <v>262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 x14ac:dyDescent="0.25">
      <c r="A1332" t="s">
        <v>262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 x14ac:dyDescent="0.25">
      <c r="A1333" t="s">
        <v>262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 x14ac:dyDescent="0.25">
      <c r="A1334" t="s">
        <v>262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 x14ac:dyDescent="0.25">
      <c r="A1335" t="s">
        <v>262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 x14ac:dyDescent="0.25">
      <c r="A1336" t="s">
        <v>262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 x14ac:dyDescent="0.25">
      <c r="A1337" t="s">
        <v>262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 x14ac:dyDescent="0.25">
      <c r="A1338" t="s">
        <v>262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 x14ac:dyDescent="0.25">
      <c r="A1339" t="s">
        <v>262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 x14ac:dyDescent="0.25">
      <c r="A1340" t="s">
        <v>262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 x14ac:dyDescent="0.25">
      <c r="A1341" t="s">
        <v>262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 x14ac:dyDescent="0.25">
      <c r="A1342" t="s">
        <v>262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 x14ac:dyDescent="0.25">
      <c r="A1343" t="s">
        <v>262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 spans="1:41" x14ac:dyDescent="0.25">
      <c r="A1344" t="s">
        <v>262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 x14ac:dyDescent="0.25">
      <c r="A1345" t="s">
        <v>262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 x14ac:dyDescent="0.25">
      <c r="A1346" t="s">
        <v>262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 x14ac:dyDescent="0.25">
      <c r="A1347" t="s">
        <v>262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 x14ac:dyDescent="0.25">
      <c r="A1348" t="s">
        <v>262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 x14ac:dyDescent="0.25">
      <c r="A1349" t="s">
        <v>262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 x14ac:dyDescent="0.25">
      <c r="A1350" t="s">
        <v>262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 x14ac:dyDescent="0.25">
      <c r="A1351" t="s">
        <v>262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 x14ac:dyDescent="0.25">
      <c r="A1352" t="s">
        <v>262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 x14ac:dyDescent="0.25">
      <c r="A1353" t="s">
        <v>262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 x14ac:dyDescent="0.25">
      <c r="A1354" t="s">
        <v>262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 x14ac:dyDescent="0.25">
      <c r="A1355" t="s">
        <v>262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 x14ac:dyDescent="0.25">
      <c r="A1356" t="s">
        <v>262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 x14ac:dyDescent="0.25">
      <c r="A1357" t="s">
        <v>262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 x14ac:dyDescent="0.25">
      <c r="A1358" t="s">
        <v>262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 x14ac:dyDescent="0.25">
      <c r="A1359" t="s">
        <v>262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 x14ac:dyDescent="0.25">
      <c r="A1360" t="s">
        <v>262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 x14ac:dyDescent="0.25">
      <c r="A1361" t="s">
        <v>262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 x14ac:dyDescent="0.25">
      <c r="A1362" t="s">
        <v>262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 x14ac:dyDescent="0.25">
      <c r="A1363" t="s">
        <v>262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 x14ac:dyDescent="0.25">
      <c r="A1364" t="s">
        <v>262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 x14ac:dyDescent="0.25">
      <c r="A1365" t="s">
        <v>262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 x14ac:dyDescent="0.25">
      <c r="A1366" t="s">
        <v>262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 x14ac:dyDescent="0.25">
      <c r="A1367" t="s">
        <v>262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 x14ac:dyDescent="0.25">
      <c r="A1368" t="s">
        <v>262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 x14ac:dyDescent="0.25">
      <c r="A1369" t="s">
        <v>262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 x14ac:dyDescent="0.25">
      <c r="A1370" t="s">
        <v>262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 x14ac:dyDescent="0.25">
      <c r="A1371" t="s">
        <v>262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 x14ac:dyDescent="0.25">
      <c r="A1372" t="s">
        <v>262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 x14ac:dyDescent="0.25">
      <c r="A1373" t="s">
        <v>262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 spans="1:41" x14ac:dyDescent="0.25">
      <c r="A1374" t="s">
        <v>262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 x14ac:dyDescent="0.25">
      <c r="A1375" t="s">
        <v>262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 x14ac:dyDescent="0.25">
      <c r="A1376" t="s">
        <v>262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 x14ac:dyDescent="0.25">
      <c r="A1377" t="s">
        <v>262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 x14ac:dyDescent="0.25">
      <c r="A1378" t="s">
        <v>262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 x14ac:dyDescent="0.25">
      <c r="A1379" t="s">
        <v>262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 x14ac:dyDescent="0.25">
      <c r="A1380" t="s">
        <v>262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 x14ac:dyDescent="0.25">
      <c r="A1381" t="s">
        <v>262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 x14ac:dyDescent="0.25">
      <c r="A1382" t="s">
        <v>262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 x14ac:dyDescent="0.25">
      <c r="A1383" t="s">
        <v>262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 x14ac:dyDescent="0.25">
      <c r="A1384" t="s">
        <v>262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 x14ac:dyDescent="0.25">
      <c r="A1385" t="s">
        <v>262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 x14ac:dyDescent="0.25">
      <c r="A1386" t="s">
        <v>262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 x14ac:dyDescent="0.25">
      <c r="A1387" t="s">
        <v>262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 x14ac:dyDescent="0.25">
      <c r="A1388" t="s">
        <v>262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 x14ac:dyDescent="0.25">
      <c r="A1389" t="s">
        <v>262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 x14ac:dyDescent="0.25">
      <c r="A1390" t="s">
        <v>262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 x14ac:dyDescent="0.25">
      <c r="A1391" t="s">
        <v>262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 x14ac:dyDescent="0.25">
      <c r="A1392" t="s">
        <v>262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 x14ac:dyDescent="0.25">
      <c r="A1393" t="s">
        <v>262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 x14ac:dyDescent="0.25">
      <c r="A1394" t="s">
        <v>262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 x14ac:dyDescent="0.25">
      <c r="A1395" t="s">
        <v>262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 x14ac:dyDescent="0.25">
      <c r="A1396" t="s">
        <v>262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 x14ac:dyDescent="0.25">
      <c r="A1397" t="s">
        <v>262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 x14ac:dyDescent="0.25">
      <c r="A1398" t="s">
        <v>262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 x14ac:dyDescent="0.25">
      <c r="A1399" t="s">
        <v>262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 x14ac:dyDescent="0.25">
      <c r="A1400" t="s">
        <v>262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 x14ac:dyDescent="0.25">
      <c r="A1401" t="s">
        <v>262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 x14ac:dyDescent="0.25">
      <c r="A1402" t="s">
        <v>262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 x14ac:dyDescent="0.25">
      <c r="A1403" t="s">
        <v>262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 spans="1:41" x14ac:dyDescent="0.25">
      <c r="A1404" t="s">
        <v>262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 x14ac:dyDescent="0.25">
      <c r="A1405" t="s">
        <v>262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 x14ac:dyDescent="0.25">
      <c r="A1406" t="s">
        <v>262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 x14ac:dyDescent="0.25">
      <c r="A1407" t="s">
        <v>262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 x14ac:dyDescent="0.25">
      <c r="A1408" t="s">
        <v>262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 x14ac:dyDescent="0.25">
      <c r="A1409" t="s">
        <v>262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 x14ac:dyDescent="0.25">
      <c r="A1410" t="s">
        <v>262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 x14ac:dyDescent="0.25">
      <c r="A1411" t="s">
        <v>262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 x14ac:dyDescent="0.25">
      <c r="A1412" t="s">
        <v>262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 x14ac:dyDescent="0.25">
      <c r="A1413" t="s">
        <v>262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 x14ac:dyDescent="0.25">
      <c r="A1414" t="s">
        <v>262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 x14ac:dyDescent="0.25">
      <c r="A1415" t="s">
        <v>262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 x14ac:dyDescent="0.25">
      <c r="A1416" t="s">
        <v>262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 x14ac:dyDescent="0.25">
      <c r="A1417" t="s">
        <v>262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 x14ac:dyDescent="0.25">
      <c r="A1418" t="s">
        <v>262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 x14ac:dyDescent="0.25">
      <c r="A1419" t="s">
        <v>262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 x14ac:dyDescent="0.25">
      <c r="A1420" t="s">
        <v>262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 x14ac:dyDescent="0.25">
      <c r="A1421" t="s">
        <v>262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 x14ac:dyDescent="0.25">
      <c r="A1422" t="s">
        <v>262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 x14ac:dyDescent="0.25">
      <c r="A1423" t="s">
        <v>262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 x14ac:dyDescent="0.25">
      <c r="A1424" t="s">
        <v>262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 x14ac:dyDescent="0.25">
      <c r="A1425" t="s">
        <v>262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 x14ac:dyDescent="0.25">
      <c r="A1426" t="s">
        <v>262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 x14ac:dyDescent="0.25">
      <c r="A1427" t="s">
        <v>262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 x14ac:dyDescent="0.25">
      <c r="A1428" t="s">
        <v>262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 x14ac:dyDescent="0.25">
      <c r="A1429" t="s">
        <v>262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 x14ac:dyDescent="0.25">
      <c r="A1430" t="s">
        <v>262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 x14ac:dyDescent="0.25">
      <c r="A1431" t="s">
        <v>262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 x14ac:dyDescent="0.25">
      <c r="A1432" t="s">
        <v>262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1:41" x14ac:dyDescent="0.25">
      <c r="A1433" t="s">
        <v>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 x14ac:dyDescent="0.25">
      <c r="A1434" t="s">
        <v>262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 x14ac:dyDescent="0.25">
      <c r="A1435" t="s">
        <v>262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 x14ac:dyDescent="0.25">
      <c r="A1436" t="s">
        <v>262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 x14ac:dyDescent="0.25">
      <c r="A1437" t="s">
        <v>262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 x14ac:dyDescent="0.25">
      <c r="A1438" t="s">
        <v>262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 x14ac:dyDescent="0.25">
      <c r="A1439" t="s">
        <v>262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 x14ac:dyDescent="0.25">
      <c r="A1440" t="s">
        <v>262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 x14ac:dyDescent="0.25">
      <c r="A1441" t="s">
        <v>262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 x14ac:dyDescent="0.25">
      <c r="A1442" t="s">
        <v>262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 x14ac:dyDescent="0.25">
      <c r="A1443" t="s">
        <v>262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 x14ac:dyDescent="0.25">
      <c r="A1444" t="s">
        <v>262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 x14ac:dyDescent="0.25">
      <c r="A1445" t="s">
        <v>262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 x14ac:dyDescent="0.25">
      <c r="A1446" t="s">
        <v>262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 x14ac:dyDescent="0.25">
      <c r="A1447" t="s">
        <v>262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 x14ac:dyDescent="0.25">
      <c r="A1448" t="s">
        <v>262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 x14ac:dyDescent="0.25">
      <c r="A1449" t="s">
        <v>262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 x14ac:dyDescent="0.25">
      <c r="A1450" t="s">
        <v>262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 x14ac:dyDescent="0.25">
      <c r="A1451" t="s">
        <v>262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 x14ac:dyDescent="0.25">
      <c r="A1452" t="s">
        <v>262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 x14ac:dyDescent="0.25">
      <c r="A1453" t="s">
        <v>262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 x14ac:dyDescent="0.25">
      <c r="A1454" t="s">
        <v>262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 x14ac:dyDescent="0.25">
      <c r="A1455" t="s">
        <v>262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 x14ac:dyDescent="0.25">
      <c r="A1456" t="s">
        <v>262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 x14ac:dyDescent="0.25">
      <c r="A1457" t="s">
        <v>262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 x14ac:dyDescent="0.25">
      <c r="A1458" t="s">
        <v>262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 x14ac:dyDescent="0.25">
      <c r="A1459" t="s">
        <v>262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 x14ac:dyDescent="0.25">
      <c r="A1460" t="s">
        <v>262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 x14ac:dyDescent="0.25">
      <c r="A1461" t="s">
        <v>262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 x14ac:dyDescent="0.25">
      <c r="A1462" t="s">
        <v>262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 x14ac:dyDescent="0.25">
      <c r="A1463" t="s">
        <v>262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 x14ac:dyDescent="0.25">
      <c r="A1464" t="s">
        <v>262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 x14ac:dyDescent="0.25">
      <c r="A1465" t="s">
        <v>262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 x14ac:dyDescent="0.25">
      <c r="A1466" t="s">
        <v>262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 x14ac:dyDescent="0.25">
      <c r="A1467" t="s">
        <v>262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 x14ac:dyDescent="0.25">
      <c r="A1468" t="s">
        <v>262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 x14ac:dyDescent="0.25">
      <c r="A1469" t="s">
        <v>262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 x14ac:dyDescent="0.25">
      <c r="A1470" t="s">
        <v>262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 x14ac:dyDescent="0.25">
      <c r="A1471" t="s">
        <v>262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 x14ac:dyDescent="0.25">
      <c r="A1472" t="s">
        <v>262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 x14ac:dyDescent="0.25">
      <c r="A1473" t="s">
        <v>262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 x14ac:dyDescent="0.25">
      <c r="A1474" t="s">
        <v>262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 x14ac:dyDescent="0.25">
      <c r="A1475" t="s">
        <v>262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 x14ac:dyDescent="0.25">
      <c r="A1476" t="s">
        <v>262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 x14ac:dyDescent="0.25">
      <c r="A1477" t="s">
        <v>262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 x14ac:dyDescent="0.25">
      <c r="A1478" t="s">
        <v>262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 x14ac:dyDescent="0.25">
      <c r="A1479" t="s">
        <v>262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 x14ac:dyDescent="0.25">
      <c r="A1480" t="s">
        <v>262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 x14ac:dyDescent="0.25">
      <c r="A1481" t="s">
        <v>262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 x14ac:dyDescent="0.25">
      <c r="A1482" t="s">
        <v>262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 x14ac:dyDescent="0.25">
      <c r="A1483" t="s">
        <v>262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 x14ac:dyDescent="0.25">
      <c r="A1484" t="s">
        <v>262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 x14ac:dyDescent="0.25">
      <c r="A1485" t="s">
        <v>262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 x14ac:dyDescent="0.25">
      <c r="A1486" t="s">
        <v>262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 x14ac:dyDescent="0.25">
      <c r="A1487" t="s">
        <v>262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 x14ac:dyDescent="0.25">
      <c r="A1488" t="s">
        <v>262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 x14ac:dyDescent="0.25">
      <c r="A1489" t="s">
        <v>262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 x14ac:dyDescent="0.25">
      <c r="A1490" t="s">
        <v>262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 x14ac:dyDescent="0.25">
      <c r="A1491" t="s">
        <v>262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 x14ac:dyDescent="0.25">
      <c r="A1492" t="s">
        <v>262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 x14ac:dyDescent="0.25">
      <c r="A1493" t="s">
        <v>262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 x14ac:dyDescent="0.25">
      <c r="A1494" t="s">
        <v>262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 x14ac:dyDescent="0.25">
      <c r="A1495" t="s">
        <v>262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 x14ac:dyDescent="0.25">
      <c r="A1496" t="s">
        <v>262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 x14ac:dyDescent="0.25">
      <c r="A1497" t="s">
        <v>262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 spans="1:41" x14ac:dyDescent="0.25">
      <c r="A1498" t="s">
        <v>262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 x14ac:dyDescent="0.25">
      <c r="A1499" t="s">
        <v>262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 x14ac:dyDescent="0.25">
      <c r="A1500" t="s">
        <v>262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 x14ac:dyDescent="0.25">
      <c r="A1501" t="s">
        <v>262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 x14ac:dyDescent="0.25">
      <c r="A1502" t="s">
        <v>262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 x14ac:dyDescent="0.25">
      <c r="A1503" t="s">
        <v>262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 x14ac:dyDescent="0.25">
      <c r="A1504" t="s">
        <v>262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 x14ac:dyDescent="0.25">
      <c r="A1505" t="s">
        <v>262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 x14ac:dyDescent="0.25">
      <c r="A1506" t="s">
        <v>262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 x14ac:dyDescent="0.25">
      <c r="A1507" t="s">
        <v>262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 x14ac:dyDescent="0.25">
      <c r="A1508" t="s">
        <v>262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 x14ac:dyDescent="0.25">
      <c r="A1509" t="s">
        <v>262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 x14ac:dyDescent="0.25">
      <c r="A1510" t="s">
        <v>262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 x14ac:dyDescent="0.25">
      <c r="A1511" t="s">
        <v>262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 x14ac:dyDescent="0.25">
      <c r="A1512" t="s">
        <v>262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1:41" x14ac:dyDescent="0.25">
      <c r="A1513" t="s">
        <v>262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 spans="1:41" x14ac:dyDescent="0.25">
      <c r="A1514" t="s">
        <v>262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 x14ac:dyDescent="0.25">
      <c r="A1515" t="s">
        <v>262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 x14ac:dyDescent="0.25">
      <c r="A1516" t="s">
        <v>262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 x14ac:dyDescent="0.25">
      <c r="A1517" t="s">
        <v>262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 x14ac:dyDescent="0.25">
      <c r="A1518" t="s">
        <v>262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 x14ac:dyDescent="0.25">
      <c r="A1519" t="s">
        <v>262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 x14ac:dyDescent="0.25">
      <c r="A1520" t="s">
        <v>262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 x14ac:dyDescent="0.25">
      <c r="A1521" t="s">
        <v>262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 x14ac:dyDescent="0.25">
      <c r="A1522" t="s">
        <v>262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 x14ac:dyDescent="0.25">
      <c r="A1523" t="s">
        <v>262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 x14ac:dyDescent="0.25">
      <c r="A1524" t="s">
        <v>262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 x14ac:dyDescent="0.25">
      <c r="A1525" t="s">
        <v>262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 x14ac:dyDescent="0.25">
      <c r="A1526" t="s">
        <v>262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 x14ac:dyDescent="0.25">
      <c r="A1527" t="s">
        <v>262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 x14ac:dyDescent="0.25">
      <c r="A1528" t="s">
        <v>262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1:41" x14ac:dyDescent="0.25">
      <c r="A1529" t="s">
        <v>262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 x14ac:dyDescent="0.25">
      <c r="A1530" t="s">
        <v>262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 x14ac:dyDescent="0.25">
      <c r="A1531" t="s">
        <v>262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 x14ac:dyDescent="0.25">
      <c r="A1532" t="s">
        <v>262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 x14ac:dyDescent="0.25">
      <c r="A1533" t="s">
        <v>262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 x14ac:dyDescent="0.25">
      <c r="A1534" t="s">
        <v>262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 x14ac:dyDescent="0.25">
      <c r="A1535" t="s">
        <v>262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 x14ac:dyDescent="0.25">
      <c r="A1536" t="s">
        <v>262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 x14ac:dyDescent="0.25">
      <c r="A1537" t="s">
        <v>262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 x14ac:dyDescent="0.25">
      <c r="A1538" t="s">
        <v>262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 spans="1:41" x14ac:dyDescent="0.25">
      <c r="A1539" t="s">
        <v>262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 x14ac:dyDescent="0.25">
      <c r="A1540" t="s">
        <v>262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 x14ac:dyDescent="0.25">
      <c r="A1541" t="s">
        <v>262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 spans="1:41" x14ac:dyDescent="0.25">
      <c r="A1542" t="s">
        <v>262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 x14ac:dyDescent="0.25">
      <c r="A1543" t="s">
        <v>262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 x14ac:dyDescent="0.25">
      <c r="A1544" t="s">
        <v>262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 x14ac:dyDescent="0.25">
      <c r="A1545" t="s">
        <v>262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 x14ac:dyDescent="0.25">
      <c r="A1546" t="s">
        <v>262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 x14ac:dyDescent="0.25">
      <c r="A1547" t="s">
        <v>262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 x14ac:dyDescent="0.25">
      <c r="A1548" t="s">
        <v>262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 x14ac:dyDescent="0.25">
      <c r="A1549" t="s">
        <v>262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 x14ac:dyDescent="0.25">
      <c r="A1550" t="s">
        <v>262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 x14ac:dyDescent="0.25">
      <c r="A1551" t="s">
        <v>262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 x14ac:dyDescent="0.25">
      <c r="A1552" t="s">
        <v>262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 x14ac:dyDescent="0.25">
      <c r="A1553" t="s">
        <v>262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 x14ac:dyDescent="0.25">
      <c r="A1554" t="s">
        <v>262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 x14ac:dyDescent="0.25">
      <c r="A1555" t="s">
        <v>262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 x14ac:dyDescent="0.25">
      <c r="A1556" t="s">
        <v>262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 x14ac:dyDescent="0.25">
      <c r="A1557" t="s">
        <v>262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 x14ac:dyDescent="0.25">
      <c r="A1558" t="s">
        <v>262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 x14ac:dyDescent="0.25">
      <c r="A1559" t="s">
        <v>262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 x14ac:dyDescent="0.25">
      <c r="A1560" t="s">
        <v>262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 x14ac:dyDescent="0.25">
      <c r="A1561" t="s">
        <v>262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 x14ac:dyDescent="0.25">
      <c r="A1562" t="s">
        <v>262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 x14ac:dyDescent="0.25">
      <c r="A1563" t="s">
        <v>262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 x14ac:dyDescent="0.25">
      <c r="A1564" t="s">
        <v>262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 x14ac:dyDescent="0.25">
      <c r="A1565" t="s">
        <v>262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 x14ac:dyDescent="0.25">
      <c r="A1566" t="s">
        <v>262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 x14ac:dyDescent="0.25">
      <c r="A1567" t="s">
        <v>262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 x14ac:dyDescent="0.25">
      <c r="A1568" t="s">
        <v>262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 x14ac:dyDescent="0.25">
      <c r="A1569" t="s">
        <v>262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 x14ac:dyDescent="0.25">
      <c r="A1570" t="s">
        <v>262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 x14ac:dyDescent="0.25">
      <c r="A1571" t="s">
        <v>262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 x14ac:dyDescent="0.25">
      <c r="A1572" t="s">
        <v>262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 spans="1:41" x14ac:dyDescent="0.25">
      <c r="A1573" t="s">
        <v>262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 spans="1:41" x14ac:dyDescent="0.25">
      <c r="A1574" t="s">
        <v>262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 x14ac:dyDescent="0.25">
      <c r="A1575" t="s">
        <v>262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 x14ac:dyDescent="0.25">
      <c r="A1576" t="s">
        <v>262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 x14ac:dyDescent="0.25">
      <c r="A1577" t="s">
        <v>262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 x14ac:dyDescent="0.25">
      <c r="A1578" t="s">
        <v>262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 x14ac:dyDescent="0.25">
      <c r="A1579" t="s">
        <v>262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 x14ac:dyDescent="0.25">
      <c r="A1580" t="s">
        <v>262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 x14ac:dyDescent="0.25">
      <c r="A1581" t="s">
        <v>262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 x14ac:dyDescent="0.25">
      <c r="A1582" t="s">
        <v>262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 x14ac:dyDescent="0.25">
      <c r="A1583" t="s">
        <v>262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 x14ac:dyDescent="0.25">
      <c r="A1584" t="s">
        <v>262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 x14ac:dyDescent="0.25">
      <c r="A1585" t="s">
        <v>262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 x14ac:dyDescent="0.25">
      <c r="A1586" t="s">
        <v>262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 x14ac:dyDescent="0.25">
      <c r="A1587" t="s">
        <v>262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 x14ac:dyDescent="0.25">
      <c r="A1588" t="s">
        <v>262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 x14ac:dyDescent="0.25">
      <c r="A1589" t="s">
        <v>262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 x14ac:dyDescent="0.25">
      <c r="A1590" t="s">
        <v>262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 x14ac:dyDescent="0.25">
      <c r="A1591" t="s">
        <v>262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 x14ac:dyDescent="0.25">
      <c r="A1592" t="s">
        <v>262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 x14ac:dyDescent="0.25">
      <c r="A1593" t="s">
        <v>262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 x14ac:dyDescent="0.25">
      <c r="A1594" t="s">
        <v>262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 x14ac:dyDescent="0.25">
      <c r="A1595" t="s">
        <v>262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 x14ac:dyDescent="0.25">
      <c r="A1596" t="s">
        <v>262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 x14ac:dyDescent="0.25">
      <c r="A1597" t="s">
        <v>262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 x14ac:dyDescent="0.25">
      <c r="A1598" t="s">
        <v>262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 x14ac:dyDescent="0.25">
      <c r="A1599" t="s">
        <v>262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 x14ac:dyDescent="0.25">
      <c r="A1600" t="s">
        <v>262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 x14ac:dyDescent="0.25">
      <c r="A1601" t="s">
        <v>262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 x14ac:dyDescent="0.25">
      <c r="A1602" t="s">
        <v>262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 x14ac:dyDescent="0.25">
      <c r="A1603" t="s">
        <v>262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 x14ac:dyDescent="0.25">
      <c r="A1604" t="s">
        <v>262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 x14ac:dyDescent="0.25">
      <c r="A1605" t="s">
        <v>262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 x14ac:dyDescent="0.25">
      <c r="A1606" t="s">
        <v>262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 x14ac:dyDescent="0.25">
      <c r="A1607" t="s">
        <v>262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 x14ac:dyDescent="0.25">
      <c r="A1608" t="s">
        <v>262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 x14ac:dyDescent="0.25">
      <c r="A1609" t="s">
        <v>262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 x14ac:dyDescent="0.25">
      <c r="A1610" t="s">
        <v>262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 x14ac:dyDescent="0.25">
      <c r="A1611" t="s">
        <v>262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 x14ac:dyDescent="0.25">
      <c r="A1612" t="s">
        <v>262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 x14ac:dyDescent="0.25">
      <c r="A1613" t="s">
        <v>262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 x14ac:dyDescent="0.25">
      <c r="A1614" t="s">
        <v>262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 x14ac:dyDescent="0.25">
      <c r="A1615" t="s">
        <v>262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 x14ac:dyDescent="0.25">
      <c r="A1616" t="s">
        <v>262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 x14ac:dyDescent="0.25">
      <c r="A1617" t="s">
        <v>262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 x14ac:dyDescent="0.25">
      <c r="A1618" t="s">
        <v>262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 x14ac:dyDescent="0.25">
      <c r="A1619" t="s">
        <v>262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 x14ac:dyDescent="0.25">
      <c r="A1620" t="s">
        <v>262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 x14ac:dyDescent="0.25">
      <c r="A1621" t="s">
        <v>262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 x14ac:dyDescent="0.25">
      <c r="A1622" t="s">
        <v>262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 x14ac:dyDescent="0.25">
      <c r="A1623" t="s">
        <v>262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 x14ac:dyDescent="0.25">
      <c r="A1624" t="s">
        <v>262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 x14ac:dyDescent="0.25">
      <c r="A1625" t="s">
        <v>262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 x14ac:dyDescent="0.25">
      <c r="A1626" t="s">
        <v>262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 x14ac:dyDescent="0.25">
      <c r="A1627" t="s">
        <v>262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 x14ac:dyDescent="0.25">
      <c r="A1628" t="s">
        <v>262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 x14ac:dyDescent="0.25">
      <c r="A1629" t="s">
        <v>262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 x14ac:dyDescent="0.25">
      <c r="A1630" t="s">
        <v>262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 x14ac:dyDescent="0.25">
      <c r="A1631" t="s">
        <v>262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 x14ac:dyDescent="0.25">
      <c r="A1632" t="s">
        <v>262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 x14ac:dyDescent="0.25">
      <c r="A1633" t="s">
        <v>262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 x14ac:dyDescent="0.25">
      <c r="A1634" t="s">
        <v>262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 x14ac:dyDescent="0.25">
      <c r="A1635" t="s">
        <v>262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 x14ac:dyDescent="0.25">
      <c r="A1636" t="s">
        <v>262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 x14ac:dyDescent="0.25">
      <c r="A1637" t="s">
        <v>262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 x14ac:dyDescent="0.25">
      <c r="A1638" t="s">
        <v>262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 x14ac:dyDescent="0.25">
      <c r="A1639" t="s">
        <v>262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 x14ac:dyDescent="0.25">
      <c r="A1640" t="s">
        <v>262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 x14ac:dyDescent="0.25">
      <c r="A1641" t="s">
        <v>262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 x14ac:dyDescent="0.25">
      <c r="A1642" t="s">
        <v>262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 x14ac:dyDescent="0.25">
      <c r="A1643" t="s">
        <v>262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 x14ac:dyDescent="0.25">
      <c r="A1644" t="s">
        <v>262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 x14ac:dyDescent="0.25">
      <c r="A1645" t="s">
        <v>262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 x14ac:dyDescent="0.25">
      <c r="A1646" t="s">
        <v>262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 x14ac:dyDescent="0.25">
      <c r="A1647" t="s">
        <v>262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 x14ac:dyDescent="0.25">
      <c r="A1648" t="s">
        <v>262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 x14ac:dyDescent="0.25">
      <c r="A1649" t="s">
        <v>262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 x14ac:dyDescent="0.25">
      <c r="A1650" t="s">
        <v>262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 spans="1:41" x14ac:dyDescent="0.25">
      <c r="A1651" t="s">
        <v>262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 x14ac:dyDescent="0.25">
      <c r="A1652" t="s">
        <v>262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 x14ac:dyDescent="0.25">
      <c r="A1653" t="s">
        <v>262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 x14ac:dyDescent="0.25">
      <c r="A1654" t="s">
        <v>262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 x14ac:dyDescent="0.25">
      <c r="A1655" t="s">
        <v>262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 x14ac:dyDescent="0.25">
      <c r="A1656" t="s">
        <v>262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 x14ac:dyDescent="0.25">
      <c r="A1657" t="s">
        <v>262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 x14ac:dyDescent="0.25">
      <c r="A1658" t="s">
        <v>262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 x14ac:dyDescent="0.25">
      <c r="A1659" t="s">
        <v>262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 x14ac:dyDescent="0.25">
      <c r="A1660" t="s">
        <v>262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 x14ac:dyDescent="0.25">
      <c r="A1661" t="s">
        <v>262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 x14ac:dyDescent="0.25">
      <c r="A1662" t="s">
        <v>262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 x14ac:dyDescent="0.25">
      <c r="A1663" t="s">
        <v>262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 x14ac:dyDescent="0.25">
      <c r="A1664" t="s">
        <v>262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 x14ac:dyDescent="0.25">
      <c r="A1665" t="s">
        <v>262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 x14ac:dyDescent="0.25">
      <c r="A1666" t="s">
        <v>262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 x14ac:dyDescent="0.25">
      <c r="A1667" t="s">
        <v>262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 x14ac:dyDescent="0.25">
      <c r="A1668" t="s">
        <v>262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 x14ac:dyDescent="0.25">
      <c r="A1669" t="s">
        <v>262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 x14ac:dyDescent="0.25">
      <c r="A1670" t="s">
        <v>262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 x14ac:dyDescent="0.25">
      <c r="A1671" t="s">
        <v>262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 x14ac:dyDescent="0.25">
      <c r="A1672" t="s">
        <v>262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 x14ac:dyDescent="0.25">
      <c r="A1673" t="s">
        <v>262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 x14ac:dyDescent="0.25">
      <c r="A1674" t="s">
        <v>262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 x14ac:dyDescent="0.25">
      <c r="A1675" t="s">
        <v>262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 x14ac:dyDescent="0.25">
      <c r="A1676" t="s">
        <v>262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 x14ac:dyDescent="0.25">
      <c r="A1677" t="s">
        <v>262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 x14ac:dyDescent="0.25">
      <c r="A1678" t="s">
        <v>262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 x14ac:dyDescent="0.25">
      <c r="A1679" t="s">
        <v>262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 x14ac:dyDescent="0.25">
      <c r="A1680" t="s">
        <v>262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 x14ac:dyDescent="0.25">
      <c r="A1681" t="s">
        <v>262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 x14ac:dyDescent="0.25">
      <c r="A1682" t="s">
        <v>262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 x14ac:dyDescent="0.25">
      <c r="A1683" t="s">
        <v>262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 x14ac:dyDescent="0.25">
      <c r="A1684" t="s">
        <v>262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 spans="1:41" x14ac:dyDescent="0.25">
      <c r="A1685" t="s">
        <v>262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 x14ac:dyDescent="0.25">
      <c r="A1686" t="s">
        <v>262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 x14ac:dyDescent="0.25">
      <c r="A1687" t="s">
        <v>262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 x14ac:dyDescent="0.25">
      <c r="A1688" t="s">
        <v>262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 x14ac:dyDescent="0.25">
      <c r="A1689" t="s">
        <v>262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 x14ac:dyDescent="0.25">
      <c r="A1690" t="s">
        <v>262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1:41" x14ac:dyDescent="0.25">
      <c r="A1691" t="s">
        <v>262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 x14ac:dyDescent="0.25">
      <c r="A1692" t="s">
        <v>262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 x14ac:dyDescent="0.25">
      <c r="A1693" t="s">
        <v>262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 x14ac:dyDescent="0.25">
      <c r="A1694" t="s">
        <v>262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 x14ac:dyDescent="0.25">
      <c r="A1695" t="s">
        <v>262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 x14ac:dyDescent="0.25">
      <c r="A1696" t="s">
        <v>262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 x14ac:dyDescent="0.25">
      <c r="A1697" t="s">
        <v>262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 x14ac:dyDescent="0.25">
      <c r="A1698" t="s">
        <v>262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 x14ac:dyDescent="0.25">
      <c r="A1699" t="s">
        <v>262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 spans="1:41" x14ac:dyDescent="0.25">
      <c r="A1700" t="s">
        <v>262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 x14ac:dyDescent="0.25">
      <c r="A1701" t="s">
        <v>262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 x14ac:dyDescent="0.25">
      <c r="A1702" t="s">
        <v>262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 x14ac:dyDescent="0.25">
      <c r="A1703" t="s">
        <v>262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 x14ac:dyDescent="0.25">
      <c r="A1704" t="s">
        <v>262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 x14ac:dyDescent="0.25">
      <c r="A1705" t="s">
        <v>262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 x14ac:dyDescent="0.25">
      <c r="A1706" t="s">
        <v>262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 x14ac:dyDescent="0.25">
      <c r="A1707" t="s">
        <v>262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 x14ac:dyDescent="0.25">
      <c r="A1708" t="s">
        <v>262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 x14ac:dyDescent="0.25">
      <c r="A1709" t="s">
        <v>262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 x14ac:dyDescent="0.25">
      <c r="A1710" t="s">
        <v>262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 x14ac:dyDescent="0.25">
      <c r="A1711" t="s">
        <v>262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 spans="1:41" x14ac:dyDescent="0.25">
      <c r="A1712" t="s">
        <v>262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 x14ac:dyDescent="0.25">
      <c r="A1713" t="s">
        <v>262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 x14ac:dyDescent="0.25">
      <c r="A1714" t="s">
        <v>262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 x14ac:dyDescent="0.25">
      <c r="A1715" t="s">
        <v>262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 x14ac:dyDescent="0.25">
      <c r="A1716" t="s">
        <v>262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 x14ac:dyDescent="0.25">
      <c r="A1717" t="s">
        <v>262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 x14ac:dyDescent="0.25">
      <c r="A1718" t="s">
        <v>262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 x14ac:dyDescent="0.25">
      <c r="A1719" t="s">
        <v>262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 x14ac:dyDescent="0.25">
      <c r="A1720" t="s">
        <v>262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 x14ac:dyDescent="0.25">
      <c r="A1721" t="s">
        <v>262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 x14ac:dyDescent="0.25">
      <c r="A1722" t="s">
        <v>262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 x14ac:dyDescent="0.25">
      <c r="A1723" t="s">
        <v>262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 x14ac:dyDescent="0.25">
      <c r="A1724" t="s">
        <v>262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 x14ac:dyDescent="0.25">
      <c r="A1725" t="s">
        <v>262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 x14ac:dyDescent="0.25">
      <c r="A1726" t="s">
        <v>262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 x14ac:dyDescent="0.25">
      <c r="A1727" t="s">
        <v>262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 x14ac:dyDescent="0.25">
      <c r="A1728" t="s">
        <v>262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 x14ac:dyDescent="0.25">
      <c r="A1729" t="s">
        <v>262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 x14ac:dyDescent="0.25">
      <c r="A1730" t="s">
        <v>262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 x14ac:dyDescent="0.25">
      <c r="A1731" t="s">
        <v>262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 x14ac:dyDescent="0.25">
      <c r="A1732" t="s">
        <v>262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 x14ac:dyDescent="0.25">
      <c r="A1733" t="s">
        <v>262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 x14ac:dyDescent="0.25">
      <c r="A1734" t="s">
        <v>262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 x14ac:dyDescent="0.25">
      <c r="A1735" t="s">
        <v>262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 x14ac:dyDescent="0.25">
      <c r="A1736" t="s">
        <v>262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 x14ac:dyDescent="0.25">
      <c r="A1737" t="s">
        <v>262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 x14ac:dyDescent="0.25">
      <c r="A1738" t="s">
        <v>262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 x14ac:dyDescent="0.25">
      <c r="A1739" t="s">
        <v>262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 x14ac:dyDescent="0.25">
      <c r="A1740" t="s">
        <v>262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 x14ac:dyDescent="0.25">
      <c r="A1741" t="s">
        <v>262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 x14ac:dyDescent="0.25">
      <c r="A1742" t="s">
        <v>262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 x14ac:dyDescent="0.25">
      <c r="A1743" t="s">
        <v>262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 x14ac:dyDescent="0.25">
      <c r="A1744" t="s">
        <v>262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 x14ac:dyDescent="0.25">
      <c r="A1745" t="s">
        <v>262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 x14ac:dyDescent="0.25">
      <c r="A1746" t="s">
        <v>262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 x14ac:dyDescent="0.25">
      <c r="A1747" t="s">
        <v>262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 x14ac:dyDescent="0.25">
      <c r="A1748" t="s">
        <v>262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 x14ac:dyDescent="0.25">
      <c r="A1749" t="s">
        <v>262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 x14ac:dyDescent="0.25">
      <c r="A1750" t="s">
        <v>262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 x14ac:dyDescent="0.25">
      <c r="A1751" t="s">
        <v>262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 x14ac:dyDescent="0.25">
      <c r="A1752" t="s">
        <v>262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 x14ac:dyDescent="0.25">
      <c r="A1753" t="s">
        <v>262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 x14ac:dyDescent="0.25">
      <c r="A1754" t="s">
        <v>262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 x14ac:dyDescent="0.25">
      <c r="A1755" t="s">
        <v>262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 x14ac:dyDescent="0.25">
      <c r="A1756" t="s">
        <v>262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 x14ac:dyDescent="0.25">
      <c r="A1757" t="s">
        <v>262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 x14ac:dyDescent="0.25">
      <c r="A1758" t="s">
        <v>262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 x14ac:dyDescent="0.25">
      <c r="A1759" t="s">
        <v>262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 x14ac:dyDescent="0.25">
      <c r="A1760" t="s">
        <v>262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1:41" x14ac:dyDescent="0.25">
      <c r="A1761" t="s">
        <v>262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 x14ac:dyDescent="0.25">
      <c r="A1762" t="s">
        <v>262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 x14ac:dyDescent="0.25">
      <c r="A1763" t="s">
        <v>262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 x14ac:dyDescent="0.25">
      <c r="A1764" t="s">
        <v>262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 x14ac:dyDescent="0.25">
      <c r="A1765" t="s">
        <v>262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 x14ac:dyDescent="0.25">
      <c r="A1766" t="s">
        <v>262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 x14ac:dyDescent="0.25">
      <c r="A1767" t="s">
        <v>262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 x14ac:dyDescent="0.25">
      <c r="A1768" t="s">
        <v>262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 x14ac:dyDescent="0.25">
      <c r="A1769" t="s">
        <v>262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 x14ac:dyDescent="0.25">
      <c r="A1770" t="s">
        <v>262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 x14ac:dyDescent="0.25">
      <c r="A1771" t="s">
        <v>262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 x14ac:dyDescent="0.25">
      <c r="A1772" t="s">
        <v>262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 x14ac:dyDescent="0.25">
      <c r="A1773" t="s">
        <v>262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 x14ac:dyDescent="0.25">
      <c r="A1774" t="s">
        <v>262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 x14ac:dyDescent="0.25">
      <c r="A1775" t="s">
        <v>262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 x14ac:dyDescent="0.25">
      <c r="A1776" t="s">
        <v>262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 x14ac:dyDescent="0.25">
      <c r="A1777" t="s">
        <v>262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 x14ac:dyDescent="0.25">
      <c r="A1778" t="s">
        <v>262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 x14ac:dyDescent="0.25">
      <c r="A1779" t="s">
        <v>262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 x14ac:dyDescent="0.25">
      <c r="A1780" t="s">
        <v>262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 x14ac:dyDescent="0.25">
      <c r="A1781" t="s">
        <v>262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 x14ac:dyDescent="0.25">
      <c r="A1782" t="s">
        <v>262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1:41" x14ac:dyDescent="0.25">
      <c r="A1783" t="s">
        <v>262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 x14ac:dyDescent="0.25">
      <c r="A1784" t="s">
        <v>262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 x14ac:dyDescent="0.25">
      <c r="A1785" t="s">
        <v>262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 x14ac:dyDescent="0.25">
      <c r="A1786" t="s">
        <v>262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 x14ac:dyDescent="0.25">
      <c r="A1787" t="s">
        <v>262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 x14ac:dyDescent="0.25">
      <c r="A1788" t="s">
        <v>262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 x14ac:dyDescent="0.25">
      <c r="A1789" t="s">
        <v>262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 x14ac:dyDescent="0.25">
      <c r="A1790" t="s">
        <v>262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 x14ac:dyDescent="0.25">
      <c r="A1791" t="s">
        <v>262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 x14ac:dyDescent="0.25">
      <c r="A1792" t="s">
        <v>262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 x14ac:dyDescent="0.25">
      <c r="A1793" t="s">
        <v>262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 x14ac:dyDescent="0.25">
      <c r="A1794" t="s">
        <v>262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 x14ac:dyDescent="0.25">
      <c r="A1795" t="s">
        <v>262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 x14ac:dyDescent="0.25">
      <c r="A1796" t="s">
        <v>262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 x14ac:dyDescent="0.25">
      <c r="A1797" t="s">
        <v>262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 x14ac:dyDescent="0.25">
      <c r="A1798" t="s">
        <v>262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 x14ac:dyDescent="0.25">
      <c r="A1799" t="s">
        <v>262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 x14ac:dyDescent="0.25">
      <c r="A1800" t="s">
        <v>262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 x14ac:dyDescent="0.25">
      <c r="A1801" t="s">
        <v>262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 x14ac:dyDescent="0.25">
      <c r="A1802" t="s">
        <v>262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 x14ac:dyDescent="0.25">
      <c r="A1803" t="s">
        <v>262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 x14ac:dyDescent="0.25">
      <c r="A1804" t="s">
        <v>262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 x14ac:dyDescent="0.25">
      <c r="A1805" t="s">
        <v>262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 x14ac:dyDescent="0.25">
      <c r="A1806" t="s">
        <v>262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 x14ac:dyDescent="0.25">
      <c r="A1807" t="s">
        <v>262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 x14ac:dyDescent="0.25">
      <c r="A1808" t="s">
        <v>262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1:41" x14ac:dyDescent="0.25">
      <c r="A1809" t="s">
        <v>262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 x14ac:dyDescent="0.25">
      <c r="A1810" t="s">
        <v>262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 x14ac:dyDescent="0.25">
      <c r="A1811" t="s">
        <v>262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 x14ac:dyDescent="0.25">
      <c r="A1812" t="s">
        <v>262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 x14ac:dyDescent="0.25">
      <c r="A1813" t="s">
        <v>262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 x14ac:dyDescent="0.25">
      <c r="A1814" t="s">
        <v>262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 x14ac:dyDescent="0.25">
      <c r="A1815" t="s">
        <v>262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 x14ac:dyDescent="0.25">
      <c r="A1816" t="s">
        <v>262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 x14ac:dyDescent="0.25">
      <c r="A1817" t="s">
        <v>262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 x14ac:dyDescent="0.25">
      <c r="A1818" t="s">
        <v>262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 x14ac:dyDescent="0.25">
      <c r="A1819" t="s">
        <v>262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 x14ac:dyDescent="0.25">
      <c r="A1820" t="s">
        <v>262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 x14ac:dyDescent="0.25">
      <c r="A1821" t="s">
        <v>262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 x14ac:dyDescent="0.25">
      <c r="A1822" t="s">
        <v>262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 x14ac:dyDescent="0.25">
      <c r="A1823" t="s">
        <v>262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 x14ac:dyDescent="0.25">
      <c r="A1824" t="s">
        <v>262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 x14ac:dyDescent="0.25">
      <c r="A1825" t="s">
        <v>262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 x14ac:dyDescent="0.25">
      <c r="A1826" t="s">
        <v>262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 x14ac:dyDescent="0.25">
      <c r="A1827" t="s">
        <v>262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 x14ac:dyDescent="0.25">
      <c r="A1828" t="s">
        <v>262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 x14ac:dyDescent="0.25">
      <c r="A1829" t="s">
        <v>262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 x14ac:dyDescent="0.25">
      <c r="A1830" t="s">
        <v>262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 x14ac:dyDescent="0.25">
      <c r="A1831" t="s">
        <v>262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 x14ac:dyDescent="0.25">
      <c r="A1832" t="s">
        <v>262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 x14ac:dyDescent="0.25">
      <c r="A1833" t="s">
        <v>262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 x14ac:dyDescent="0.25">
      <c r="A1834" t="s">
        <v>262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 x14ac:dyDescent="0.25">
      <c r="A1835" t="s">
        <v>262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 x14ac:dyDescent="0.25">
      <c r="A1836" t="s">
        <v>262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 x14ac:dyDescent="0.25">
      <c r="A1837" t="s">
        <v>262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 x14ac:dyDescent="0.25">
      <c r="A1838" t="s">
        <v>262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 x14ac:dyDescent="0.25">
      <c r="A1839" t="s">
        <v>262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 spans="1:41" x14ac:dyDescent="0.25">
      <c r="A1840" t="s">
        <v>262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 x14ac:dyDescent="0.25">
      <c r="A1841" t="s">
        <v>262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 x14ac:dyDescent="0.25">
      <c r="A1842" t="s">
        <v>262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 x14ac:dyDescent="0.25">
      <c r="A1843" t="s">
        <v>262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 x14ac:dyDescent="0.25">
      <c r="A1844" t="s">
        <v>262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 x14ac:dyDescent="0.25">
      <c r="A1845" t="s">
        <v>262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 x14ac:dyDescent="0.25">
      <c r="A1846" t="s">
        <v>262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 x14ac:dyDescent="0.25">
      <c r="A1847" t="s">
        <v>262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 x14ac:dyDescent="0.25">
      <c r="A1848" t="s">
        <v>262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 x14ac:dyDescent="0.25">
      <c r="A1849" t="s">
        <v>262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 x14ac:dyDescent="0.25">
      <c r="A1850" t="s">
        <v>262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 x14ac:dyDescent="0.25">
      <c r="A1851" t="s">
        <v>262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 x14ac:dyDescent="0.25">
      <c r="A1852" t="s">
        <v>262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 spans="1:41" x14ac:dyDescent="0.25">
      <c r="A1853" t="s">
        <v>262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 x14ac:dyDescent="0.25">
      <c r="A1854" t="s">
        <v>262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 x14ac:dyDescent="0.25">
      <c r="A1855" t="s">
        <v>262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 x14ac:dyDescent="0.25">
      <c r="A1856" t="s">
        <v>262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 x14ac:dyDescent="0.25">
      <c r="A1857" t="s">
        <v>262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 x14ac:dyDescent="0.25">
      <c r="A1858" t="s">
        <v>262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 x14ac:dyDescent="0.25">
      <c r="A1859" t="s">
        <v>262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 x14ac:dyDescent="0.25">
      <c r="A1860" t="s">
        <v>262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 x14ac:dyDescent="0.25">
      <c r="A1861" t="s">
        <v>262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 x14ac:dyDescent="0.25">
      <c r="A1862" t="s">
        <v>262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 x14ac:dyDescent="0.25">
      <c r="A1863" t="s">
        <v>262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 x14ac:dyDescent="0.25">
      <c r="A1864" t="s">
        <v>262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 x14ac:dyDescent="0.25">
      <c r="A1865" t="s">
        <v>262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 x14ac:dyDescent="0.25">
      <c r="A1866" t="s">
        <v>262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 x14ac:dyDescent="0.25">
      <c r="A1867" t="s">
        <v>262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 x14ac:dyDescent="0.25">
      <c r="A1868" t="s">
        <v>262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 x14ac:dyDescent="0.25">
      <c r="A1869" t="s">
        <v>262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 x14ac:dyDescent="0.25">
      <c r="A1870" t="s">
        <v>262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 x14ac:dyDescent="0.25">
      <c r="A1871" t="s">
        <v>262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 x14ac:dyDescent="0.25">
      <c r="A1872" t="s">
        <v>262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 x14ac:dyDescent="0.25">
      <c r="A1873" t="s">
        <v>262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 x14ac:dyDescent="0.25">
      <c r="A1874" t="s">
        <v>262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 x14ac:dyDescent="0.25">
      <c r="A1875" t="s">
        <v>262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 x14ac:dyDescent="0.25">
      <c r="A1876" t="s">
        <v>262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 x14ac:dyDescent="0.25">
      <c r="A1877" t="s">
        <v>262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 x14ac:dyDescent="0.25">
      <c r="A1878" t="s">
        <v>262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 x14ac:dyDescent="0.25">
      <c r="A1879" t="s">
        <v>262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 x14ac:dyDescent="0.25">
      <c r="A1880" t="s">
        <v>262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 x14ac:dyDescent="0.25">
      <c r="A1881" t="s">
        <v>262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 x14ac:dyDescent="0.25">
      <c r="A1882" t="s">
        <v>262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 x14ac:dyDescent="0.25">
      <c r="A1883" t="s">
        <v>262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 x14ac:dyDescent="0.25">
      <c r="A1884" t="s">
        <v>262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 x14ac:dyDescent="0.25">
      <c r="A1885" t="s">
        <v>262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 x14ac:dyDescent="0.25">
      <c r="A1886" t="s">
        <v>262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 x14ac:dyDescent="0.25">
      <c r="A1887" t="s">
        <v>262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 x14ac:dyDescent="0.25">
      <c r="A1888" t="s">
        <v>262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 x14ac:dyDescent="0.25">
      <c r="A1889" t="s">
        <v>262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 x14ac:dyDescent="0.25">
      <c r="A1890" t="s">
        <v>262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 x14ac:dyDescent="0.25">
      <c r="A1891" t="s">
        <v>262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 x14ac:dyDescent="0.25">
      <c r="A1892" t="s">
        <v>262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 x14ac:dyDescent="0.25">
      <c r="A1893" t="s">
        <v>262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 x14ac:dyDescent="0.25">
      <c r="A1894" t="s">
        <v>262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 x14ac:dyDescent="0.25">
      <c r="A1895" t="s">
        <v>262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 x14ac:dyDescent="0.25">
      <c r="A1896" t="s">
        <v>262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 x14ac:dyDescent="0.25">
      <c r="A1897" t="s">
        <v>262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 x14ac:dyDescent="0.25">
      <c r="A1898" t="s">
        <v>262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 x14ac:dyDescent="0.25">
      <c r="A1899" t="s">
        <v>262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 x14ac:dyDescent="0.25">
      <c r="A1900" t="s">
        <v>262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 x14ac:dyDescent="0.25">
      <c r="A1901" t="s">
        <v>262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 x14ac:dyDescent="0.25">
      <c r="A1902" t="s">
        <v>262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 x14ac:dyDescent="0.25">
      <c r="A1903" t="s">
        <v>262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 x14ac:dyDescent="0.25">
      <c r="A1904" t="s">
        <v>262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 x14ac:dyDescent="0.25">
      <c r="A1905" t="s">
        <v>262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 x14ac:dyDescent="0.25">
      <c r="A1906" t="s">
        <v>262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 x14ac:dyDescent="0.25">
      <c r="A1907" t="s">
        <v>262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 x14ac:dyDescent="0.25">
      <c r="A1908" t="s">
        <v>262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 x14ac:dyDescent="0.25">
      <c r="A1909" t="s">
        <v>262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 x14ac:dyDescent="0.25">
      <c r="A1910" t="s">
        <v>262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 x14ac:dyDescent="0.25">
      <c r="A1911" t="s">
        <v>262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 x14ac:dyDescent="0.25">
      <c r="A1912" t="s">
        <v>262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 x14ac:dyDescent="0.25">
      <c r="A1913" t="s">
        <v>262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 x14ac:dyDescent="0.25">
      <c r="A1914" t="s">
        <v>262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 x14ac:dyDescent="0.25">
      <c r="A1915" t="s">
        <v>262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 x14ac:dyDescent="0.25">
      <c r="A1916" t="s">
        <v>262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 x14ac:dyDescent="0.25">
      <c r="A1917" t="s">
        <v>262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 x14ac:dyDescent="0.25">
      <c r="A1918" t="s">
        <v>262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 x14ac:dyDescent="0.25">
      <c r="A1919" t="s">
        <v>262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 x14ac:dyDescent="0.25">
      <c r="A1920" t="s">
        <v>262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1:41" x14ac:dyDescent="0.25">
      <c r="A1921" t="s">
        <v>262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 x14ac:dyDescent="0.25">
      <c r="A1922" t="s">
        <v>262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 x14ac:dyDescent="0.25">
      <c r="A1923" t="s">
        <v>262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 x14ac:dyDescent="0.25">
      <c r="A1924" t="s">
        <v>262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 x14ac:dyDescent="0.25">
      <c r="A1925" t="s">
        <v>262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 x14ac:dyDescent="0.25">
      <c r="A1926" t="s">
        <v>262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 x14ac:dyDescent="0.25">
      <c r="A1927" t="s">
        <v>262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 x14ac:dyDescent="0.25">
      <c r="A1928" t="s">
        <v>262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 x14ac:dyDescent="0.25">
      <c r="A1929" t="s">
        <v>262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 x14ac:dyDescent="0.25">
      <c r="A1930" t="s">
        <v>262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 x14ac:dyDescent="0.25">
      <c r="A1931" t="s">
        <v>262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 x14ac:dyDescent="0.25">
      <c r="A1932" t="s">
        <v>262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 x14ac:dyDescent="0.25">
      <c r="A1933" t="s">
        <v>262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 x14ac:dyDescent="0.25">
      <c r="A1934" t="s">
        <v>262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 x14ac:dyDescent="0.25">
      <c r="A1935" t="s">
        <v>262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 x14ac:dyDescent="0.25">
      <c r="A1936" t="s">
        <v>262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 x14ac:dyDescent="0.25">
      <c r="A1937" t="s">
        <v>262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 x14ac:dyDescent="0.25">
      <c r="A1938" t="s">
        <v>262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 x14ac:dyDescent="0.25">
      <c r="A1939" t="s">
        <v>262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 x14ac:dyDescent="0.25">
      <c r="A1940" t="s">
        <v>262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 spans="1:41" x14ac:dyDescent="0.25">
      <c r="A1941" t="s">
        <v>262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 x14ac:dyDescent="0.25">
      <c r="A1942" t="s">
        <v>262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 x14ac:dyDescent="0.25">
      <c r="A1943" t="s">
        <v>262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 x14ac:dyDescent="0.25">
      <c r="A1944" t="s">
        <v>262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 x14ac:dyDescent="0.25">
      <c r="A1945" t="s">
        <v>262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 x14ac:dyDescent="0.25">
      <c r="A1946" t="s">
        <v>262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1:41" x14ac:dyDescent="0.25">
      <c r="A1947" t="s">
        <v>262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 x14ac:dyDescent="0.25">
      <c r="A1948" t="s">
        <v>262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 x14ac:dyDescent="0.25">
      <c r="A1949" t="s">
        <v>262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 x14ac:dyDescent="0.25">
      <c r="A1950" t="s">
        <v>262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 x14ac:dyDescent="0.25">
      <c r="A1951" t="s">
        <v>262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 spans="1:41" x14ac:dyDescent="0.25">
      <c r="A1952" t="s">
        <v>262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 x14ac:dyDescent="0.25">
      <c r="A1953" t="s">
        <v>262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 x14ac:dyDescent="0.25">
      <c r="A1954" t="s">
        <v>262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 x14ac:dyDescent="0.25">
      <c r="A1955" t="s">
        <v>262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 x14ac:dyDescent="0.25">
      <c r="A1956" t="s">
        <v>262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 x14ac:dyDescent="0.25">
      <c r="A1957" t="s">
        <v>262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 x14ac:dyDescent="0.25">
      <c r="A1958" t="s">
        <v>262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 x14ac:dyDescent="0.25">
      <c r="A1959" t="s">
        <v>262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 x14ac:dyDescent="0.25">
      <c r="A1960" t="s">
        <v>262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 spans="1:41" x14ac:dyDescent="0.25">
      <c r="A1961" t="s">
        <v>262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 x14ac:dyDescent="0.25">
      <c r="A1962" t="s">
        <v>262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 x14ac:dyDescent="0.25">
      <c r="A1963" t="s">
        <v>262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 x14ac:dyDescent="0.25">
      <c r="A1964" t="s">
        <v>262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 x14ac:dyDescent="0.25">
      <c r="A1965" t="s">
        <v>262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 x14ac:dyDescent="0.25">
      <c r="A1966" t="s">
        <v>262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 x14ac:dyDescent="0.25">
      <c r="A1967" t="s">
        <v>262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 x14ac:dyDescent="0.25">
      <c r="A1968" t="s">
        <v>262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 x14ac:dyDescent="0.25">
      <c r="A1969" t="s">
        <v>262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 x14ac:dyDescent="0.25">
      <c r="A1970" t="s">
        <v>262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 x14ac:dyDescent="0.25">
      <c r="A1971" t="s">
        <v>262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 x14ac:dyDescent="0.25">
      <c r="A1972" t="s">
        <v>262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 x14ac:dyDescent="0.25">
      <c r="A1973" t="s">
        <v>262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 x14ac:dyDescent="0.25">
      <c r="A1974" t="s">
        <v>262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 x14ac:dyDescent="0.25">
      <c r="A1975" t="s">
        <v>262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 x14ac:dyDescent="0.25">
      <c r="A1976" t="s">
        <v>262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1:41" x14ac:dyDescent="0.25">
      <c r="A1977" t="s">
        <v>262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 x14ac:dyDescent="0.25">
      <c r="A1978" t="s">
        <v>262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 x14ac:dyDescent="0.25">
      <c r="A1979" t="s">
        <v>262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 x14ac:dyDescent="0.25">
      <c r="A1980" t="s">
        <v>262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 x14ac:dyDescent="0.25">
      <c r="A1981" t="s">
        <v>262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 x14ac:dyDescent="0.25">
      <c r="A1982" t="s">
        <v>262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 x14ac:dyDescent="0.25">
      <c r="A1983" t="s">
        <v>262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 x14ac:dyDescent="0.25">
      <c r="A1984" t="s">
        <v>262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 x14ac:dyDescent="0.25">
      <c r="A1985" t="s">
        <v>262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 x14ac:dyDescent="0.25">
      <c r="A1986" t="s">
        <v>262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 x14ac:dyDescent="0.25">
      <c r="A1987" t="s">
        <v>262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 x14ac:dyDescent="0.25">
      <c r="A1988" t="s">
        <v>262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 x14ac:dyDescent="0.25">
      <c r="A1989" t="s">
        <v>262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 x14ac:dyDescent="0.25">
      <c r="A1990" t="s">
        <v>262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 x14ac:dyDescent="0.25">
      <c r="A1991" t="s">
        <v>262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 x14ac:dyDescent="0.25">
      <c r="A1992" t="s">
        <v>262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 x14ac:dyDescent="0.25">
      <c r="A1993" t="s">
        <v>262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 x14ac:dyDescent="0.25">
      <c r="A1994" t="s">
        <v>262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 x14ac:dyDescent="0.25">
      <c r="A1995" t="s">
        <v>262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 x14ac:dyDescent="0.25">
      <c r="A1996" t="s">
        <v>262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 x14ac:dyDescent="0.25">
      <c r="A1997" t="s">
        <v>262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 x14ac:dyDescent="0.25">
      <c r="A1998" t="s">
        <v>262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 x14ac:dyDescent="0.25">
      <c r="A1999" t="s">
        <v>262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 x14ac:dyDescent="0.25">
      <c r="A2000" t="s">
        <v>262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 x14ac:dyDescent="0.25">
      <c r="A2001" t="s">
        <v>262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 x14ac:dyDescent="0.25">
      <c r="A2002" t="s">
        <v>262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 x14ac:dyDescent="0.25">
      <c r="A2003" t="s">
        <v>262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 x14ac:dyDescent="0.25">
      <c r="A2004" t="s">
        <v>262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 x14ac:dyDescent="0.25">
      <c r="A2005" t="s">
        <v>262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 x14ac:dyDescent="0.25">
      <c r="A2006" t="s">
        <v>262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 x14ac:dyDescent="0.25">
      <c r="A2007" t="s">
        <v>262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 x14ac:dyDescent="0.25">
      <c r="A2008" t="s">
        <v>262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 x14ac:dyDescent="0.25">
      <c r="A2009" t="s">
        <v>262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 x14ac:dyDescent="0.25">
      <c r="A2010" t="s">
        <v>262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 x14ac:dyDescent="0.25">
      <c r="A2011" t="s">
        <v>262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1:41" x14ac:dyDescent="0.25">
      <c r="A2012" t="s">
        <v>262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 x14ac:dyDescent="0.25">
      <c r="A2013" t="s">
        <v>262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 x14ac:dyDescent="0.25">
      <c r="A2014" t="s">
        <v>262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 x14ac:dyDescent="0.25">
      <c r="A2015" t="s">
        <v>262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1:41" x14ac:dyDescent="0.25">
      <c r="A2016" t="s">
        <v>262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 x14ac:dyDescent="0.25">
      <c r="A2017" t="s">
        <v>262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 x14ac:dyDescent="0.25">
      <c r="A2018" t="s">
        <v>262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 x14ac:dyDescent="0.25">
      <c r="A2019" t="s">
        <v>262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 x14ac:dyDescent="0.25">
      <c r="A2020" t="s">
        <v>262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 x14ac:dyDescent="0.25">
      <c r="A2021" t="s">
        <v>262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 x14ac:dyDescent="0.25">
      <c r="A2022" t="s">
        <v>262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 x14ac:dyDescent="0.25">
      <c r="A2023" t="s">
        <v>262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 x14ac:dyDescent="0.25">
      <c r="A2024" t="s">
        <v>262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 x14ac:dyDescent="0.25">
      <c r="A2025" t="s">
        <v>262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 x14ac:dyDescent="0.25">
      <c r="A2026" t="s">
        <v>262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 x14ac:dyDescent="0.25">
      <c r="A2027" t="s">
        <v>262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 x14ac:dyDescent="0.25">
      <c r="A2028" t="s">
        <v>262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 spans="1:41" x14ac:dyDescent="0.25">
      <c r="A2029" t="s">
        <v>262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 x14ac:dyDescent="0.25">
      <c r="A2030" t="s">
        <v>262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 x14ac:dyDescent="0.25">
      <c r="A2031" t="s">
        <v>262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 x14ac:dyDescent="0.25">
      <c r="A2032" t="s">
        <v>262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 x14ac:dyDescent="0.25">
      <c r="A2033" t="s">
        <v>262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 x14ac:dyDescent="0.25">
      <c r="A2034" t="s">
        <v>262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 spans="1:41" x14ac:dyDescent="0.25">
      <c r="A2035" t="s">
        <v>262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 x14ac:dyDescent="0.25">
      <c r="A2036" t="s">
        <v>262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 x14ac:dyDescent="0.25">
      <c r="A2037" t="s">
        <v>262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 x14ac:dyDescent="0.25">
      <c r="A2038" t="s">
        <v>262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 x14ac:dyDescent="0.25">
      <c r="A2039" t="s">
        <v>262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 x14ac:dyDescent="0.25">
      <c r="A2040" t="s">
        <v>262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 x14ac:dyDescent="0.25">
      <c r="A2041" t="s">
        <v>262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 x14ac:dyDescent="0.25">
      <c r="A2042" t="s">
        <v>262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 x14ac:dyDescent="0.25">
      <c r="A2043" t="s">
        <v>262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 x14ac:dyDescent="0.25">
      <c r="A2044" t="s">
        <v>262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 x14ac:dyDescent="0.25">
      <c r="A2045" t="s">
        <v>262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 x14ac:dyDescent="0.25">
      <c r="A2046" t="s">
        <v>262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 x14ac:dyDescent="0.25">
      <c r="A2047" t="s">
        <v>262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 x14ac:dyDescent="0.25">
      <c r="A2048" t="s">
        <v>262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 x14ac:dyDescent="0.25">
      <c r="A2049" t="s">
        <v>262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 x14ac:dyDescent="0.25">
      <c r="A2050" t="s">
        <v>262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 x14ac:dyDescent="0.25">
      <c r="A2051" t="s">
        <v>262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 x14ac:dyDescent="0.25">
      <c r="A2052" t="s">
        <v>262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 x14ac:dyDescent="0.25">
      <c r="A2053" t="s">
        <v>262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 x14ac:dyDescent="0.25">
      <c r="A2054" t="s">
        <v>262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 spans="1:41" x14ac:dyDescent="0.25">
      <c r="A2055" t="s">
        <v>262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 x14ac:dyDescent="0.25">
      <c r="A2056" t="s">
        <v>262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 x14ac:dyDescent="0.25">
      <c r="A2057" t="s">
        <v>262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 x14ac:dyDescent="0.25">
      <c r="A2058" t="s">
        <v>262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 x14ac:dyDescent="0.25">
      <c r="A2059" t="s">
        <v>262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 x14ac:dyDescent="0.25">
      <c r="A2060" t="s">
        <v>262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 x14ac:dyDescent="0.25">
      <c r="A2061" t="s">
        <v>262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 x14ac:dyDescent="0.25">
      <c r="A2062" t="s">
        <v>262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 x14ac:dyDescent="0.25">
      <c r="A2063" t="s">
        <v>262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 x14ac:dyDescent="0.25">
      <c r="A2064" t="s">
        <v>262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 x14ac:dyDescent="0.25">
      <c r="A2065" t="s">
        <v>262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 x14ac:dyDescent="0.25">
      <c r="A2066" t="s">
        <v>262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 x14ac:dyDescent="0.25">
      <c r="A2067" t="s">
        <v>262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 x14ac:dyDescent="0.25">
      <c r="A2068" t="s">
        <v>262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 x14ac:dyDescent="0.25">
      <c r="A2069" t="s">
        <v>262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 x14ac:dyDescent="0.25">
      <c r="A2070" t="s">
        <v>262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 x14ac:dyDescent="0.25">
      <c r="A2071" t="s">
        <v>262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 x14ac:dyDescent="0.25">
      <c r="A2072" t="s">
        <v>262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 x14ac:dyDescent="0.25">
      <c r="A2073" t="s">
        <v>262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 x14ac:dyDescent="0.25">
      <c r="A2074" t="s">
        <v>262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 x14ac:dyDescent="0.25">
      <c r="A2075" t="s">
        <v>262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 x14ac:dyDescent="0.25">
      <c r="A2076" t="s">
        <v>262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 x14ac:dyDescent="0.25">
      <c r="A2077" t="s">
        <v>262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 x14ac:dyDescent="0.25">
      <c r="A2078" t="s">
        <v>262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 x14ac:dyDescent="0.25">
      <c r="A2079" t="s">
        <v>262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 x14ac:dyDescent="0.25">
      <c r="A2080" t="s">
        <v>262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 x14ac:dyDescent="0.25">
      <c r="A2081" t="s">
        <v>262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 x14ac:dyDescent="0.25">
      <c r="A2082" t="s">
        <v>262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 x14ac:dyDescent="0.25">
      <c r="A2083" t="s">
        <v>262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 x14ac:dyDescent="0.25">
      <c r="A2084" t="s">
        <v>262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 x14ac:dyDescent="0.25">
      <c r="A2085" t="s">
        <v>262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 x14ac:dyDescent="0.25">
      <c r="A2086" t="s">
        <v>262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 x14ac:dyDescent="0.25">
      <c r="A2087" t="s">
        <v>262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 spans="1:41" x14ac:dyDescent="0.25">
      <c r="A2088" t="s">
        <v>262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 x14ac:dyDescent="0.25">
      <c r="A2089" t="s">
        <v>262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 x14ac:dyDescent="0.25">
      <c r="A2090" t="s">
        <v>262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 x14ac:dyDescent="0.25">
      <c r="A2091" t="s">
        <v>262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 x14ac:dyDescent="0.25">
      <c r="A2092" t="s">
        <v>262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 x14ac:dyDescent="0.25">
      <c r="A2093" t="s">
        <v>262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 x14ac:dyDescent="0.25">
      <c r="A2094" t="s">
        <v>262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 x14ac:dyDescent="0.25">
      <c r="A2095" t="s">
        <v>262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 x14ac:dyDescent="0.25">
      <c r="A2096" t="s">
        <v>262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 x14ac:dyDescent="0.25">
      <c r="A2097" t="s">
        <v>262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 x14ac:dyDescent="0.25">
      <c r="A2098" t="s">
        <v>262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 x14ac:dyDescent="0.25">
      <c r="A2099" t="s">
        <v>262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 x14ac:dyDescent="0.25">
      <c r="A2100" t="s">
        <v>262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 x14ac:dyDescent="0.25">
      <c r="A2101" t="s">
        <v>262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 x14ac:dyDescent="0.25">
      <c r="A2102" t="s">
        <v>262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 x14ac:dyDescent="0.25">
      <c r="A2103" t="s">
        <v>262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 x14ac:dyDescent="0.25">
      <c r="A2104" t="s">
        <v>262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 x14ac:dyDescent="0.25">
      <c r="A2105" t="s">
        <v>262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 x14ac:dyDescent="0.25">
      <c r="A2106" t="s">
        <v>262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 x14ac:dyDescent="0.25">
      <c r="A2107" t="s">
        <v>262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 x14ac:dyDescent="0.25">
      <c r="A2108" t="s">
        <v>262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 x14ac:dyDescent="0.25">
      <c r="A2109" t="s">
        <v>262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 x14ac:dyDescent="0.25">
      <c r="A2110" t="s">
        <v>262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 x14ac:dyDescent="0.25">
      <c r="A2111" t="s">
        <v>262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 x14ac:dyDescent="0.25">
      <c r="A2112" t="s">
        <v>262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 x14ac:dyDescent="0.25">
      <c r="A2113" t="s">
        <v>262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 x14ac:dyDescent="0.25">
      <c r="A2114" t="s">
        <v>262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 x14ac:dyDescent="0.25">
      <c r="A2115" t="s">
        <v>262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 x14ac:dyDescent="0.25">
      <c r="A2116" t="s">
        <v>262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 x14ac:dyDescent="0.25">
      <c r="A2117" t="s">
        <v>262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 x14ac:dyDescent="0.25">
      <c r="A2118" t="s">
        <v>262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 x14ac:dyDescent="0.25">
      <c r="A2119" t="s">
        <v>262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 x14ac:dyDescent="0.25">
      <c r="A2120" t="s">
        <v>262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 x14ac:dyDescent="0.25">
      <c r="A2121" t="s">
        <v>262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 x14ac:dyDescent="0.25">
      <c r="A2122" t="s">
        <v>262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 x14ac:dyDescent="0.25">
      <c r="A2123" t="s">
        <v>262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 x14ac:dyDescent="0.25">
      <c r="A2124" t="s">
        <v>262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 x14ac:dyDescent="0.25">
      <c r="A2125" t="s">
        <v>262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 x14ac:dyDescent="0.25">
      <c r="A2126" t="s">
        <v>262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 x14ac:dyDescent="0.25">
      <c r="A2127" t="s">
        <v>262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 x14ac:dyDescent="0.25">
      <c r="A2128" t="s">
        <v>262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 x14ac:dyDescent="0.25">
      <c r="A2129" t="s">
        <v>262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 x14ac:dyDescent="0.25">
      <c r="A2130" t="s">
        <v>262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1:41" x14ac:dyDescent="0.25">
      <c r="A2131" t="s">
        <v>262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 x14ac:dyDescent="0.25">
      <c r="A2132" t="s">
        <v>262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 x14ac:dyDescent="0.25">
      <c r="A2133" t="s">
        <v>262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 x14ac:dyDescent="0.25">
      <c r="A2134" t="s">
        <v>262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 x14ac:dyDescent="0.25">
      <c r="A2135" t="s">
        <v>262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 x14ac:dyDescent="0.25">
      <c r="A2136" t="s">
        <v>262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 x14ac:dyDescent="0.25">
      <c r="A2137" t="s">
        <v>262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 x14ac:dyDescent="0.25">
      <c r="A2138" t="s">
        <v>262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 x14ac:dyDescent="0.25">
      <c r="A2139" t="s">
        <v>262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 x14ac:dyDescent="0.25">
      <c r="A2140" t="s">
        <v>262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 x14ac:dyDescent="0.25">
      <c r="A2141" t="s">
        <v>262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 x14ac:dyDescent="0.25">
      <c r="A2142" t="s">
        <v>262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 x14ac:dyDescent="0.25">
      <c r="A2143" t="s">
        <v>262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 x14ac:dyDescent="0.25">
      <c r="A2144" t="s">
        <v>262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 x14ac:dyDescent="0.25">
      <c r="A2145" t="s">
        <v>262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 x14ac:dyDescent="0.25">
      <c r="A2146" t="s">
        <v>262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 x14ac:dyDescent="0.25">
      <c r="A2147" t="s">
        <v>262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 x14ac:dyDescent="0.25">
      <c r="A2148" t="s">
        <v>262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 x14ac:dyDescent="0.25">
      <c r="A2149" t="s">
        <v>262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1:41" x14ac:dyDescent="0.25">
      <c r="A2150" t="s">
        <v>262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 x14ac:dyDescent="0.25">
      <c r="A2151" t="s">
        <v>262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 x14ac:dyDescent="0.25">
      <c r="A2152" t="s">
        <v>262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 x14ac:dyDescent="0.25">
      <c r="A2153" t="s">
        <v>262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 x14ac:dyDescent="0.25">
      <c r="A2154" t="s">
        <v>262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 x14ac:dyDescent="0.25">
      <c r="A2155" t="s">
        <v>262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 x14ac:dyDescent="0.25">
      <c r="A2156" t="s">
        <v>262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 spans="1:41" x14ac:dyDescent="0.25">
      <c r="A2157" t="s">
        <v>262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 x14ac:dyDescent="0.25">
      <c r="A2158" t="s">
        <v>262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 x14ac:dyDescent="0.25">
      <c r="A2159" t="s">
        <v>262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 x14ac:dyDescent="0.25">
      <c r="A2160" t="s">
        <v>262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 x14ac:dyDescent="0.25">
      <c r="A2161" t="s">
        <v>262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 x14ac:dyDescent="0.25">
      <c r="A2162" t="s">
        <v>262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 x14ac:dyDescent="0.25">
      <c r="A2163" t="s">
        <v>262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 x14ac:dyDescent="0.25">
      <c r="A2164" t="s">
        <v>262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1:41" x14ac:dyDescent="0.25">
      <c r="A2165" t="s">
        <v>262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 x14ac:dyDescent="0.25">
      <c r="A2166" t="s">
        <v>262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 x14ac:dyDescent="0.25">
      <c r="A2167" t="s">
        <v>262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 x14ac:dyDescent="0.25">
      <c r="A2168" t="s">
        <v>262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1:41" x14ac:dyDescent="0.25">
      <c r="A2169" t="s">
        <v>262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 x14ac:dyDescent="0.25">
      <c r="A2170" t="s">
        <v>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 x14ac:dyDescent="0.25">
      <c r="A2171" t="s">
        <v>262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 x14ac:dyDescent="0.25">
      <c r="A2172" t="s">
        <v>262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 x14ac:dyDescent="0.25">
      <c r="A2173" t="s">
        <v>262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 x14ac:dyDescent="0.25">
      <c r="A2174" t="s">
        <v>262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 spans="1:41" x14ac:dyDescent="0.25">
      <c r="A2175" t="s">
        <v>262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 x14ac:dyDescent="0.25">
      <c r="A2176" t="s">
        <v>262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 x14ac:dyDescent="0.25">
      <c r="A2177" t="s">
        <v>262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 x14ac:dyDescent="0.25">
      <c r="A2178" t="s">
        <v>262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 x14ac:dyDescent="0.25">
      <c r="A2179" t="s">
        <v>262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 x14ac:dyDescent="0.25">
      <c r="A2180" t="s">
        <v>262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 x14ac:dyDescent="0.25">
      <c r="A2181" t="s">
        <v>262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 x14ac:dyDescent="0.25">
      <c r="A2182" t="s">
        <v>262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1:41" x14ac:dyDescent="0.25">
      <c r="A2183" t="s">
        <v>262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 x14ac:dyDescent="0.25">
      <c r="A2184" t="s">
        <v>262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 x14ac:dyDescent="0.25">
      <c r="A2185" t="s">
        <v>262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 x14ac:dyDescent="0.25">
      <c r="A2186" t="s">
        <v>262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 x14ac:dyDescent="0.25">
      <c r="A2187" t="s">
        <v>262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 x14ac:dyDescent="0.25">
      <c r="A2188" t="s">
        <v>262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 x14ac:dyDescent="0.25">
      <c r="A2189" t="s">
        <v>262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 x14ac:dyDescent="0.25">
      <c r="A2190" t="s">
        <v>262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 x14ac:dyDescent="0.25">
      <c r="A2191" t="s">
        <v>262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 x14ac:dyDescent="0.25">
      <c r="A2192" t="s">
        <v>262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 x14ac:dyDescent="0.25">
      <c r="A2193" t="s">
        <v>262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 x14ac:dyDescent="0.25">
      <c r="A2194" t="s">
        <v>262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 x14ac:dyDescent="0.25">
      <c r="A2195" t="s">
        <v>262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 x14ac:dyDescent="0.25">
      <c r="A2196" t="s">
        <v>262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 x14ac:dyDescent="0.25">
      <c r="A2197" t="s">
        <v>262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 spans="1:41" x14ac:dyDescent="0.25">
      <c r="A2198" t="s">
        <v>262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 x14ac:dyDescent="0.25">
      <c r="A2199" t="s">
        <v>262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 x14ac:dyDescent="0.25">
      <c r="A2200" t="s">
        <v>262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 x14ac:dyDescent="0.25">
      <c r="A2201" t="s">
        <v>262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 spans="1:41" x14ac:dyDescent="0.25">
      <c r="A2202" t="s">
        <v>262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 x14ac:dyDescent="0.25">
      <c r="A2203" t="s">
        <v>262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 x14ac:dyDescent="0.25">
      <c r="A2204" t="s">
        <v>262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 x14ac:dyDescent="0.25">
      <c r="A2205" t="s">
        <v>262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 x14ac:dyDescent="0.25">
      <c r="A2206" t="s">
        <v>262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 x14ac:dyDescent="0.25">
      <c r="A2207" t="s">
        <v>262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 spans="1:41" x14ac:dyDescent="0.25">
      <c r="A2208" t="s">
        <v>262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 x14ac:dyDescent="0.25">
      <c r="A2209" t="s">
        <v>262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 x14ac:dyDescent="0.25">
      <c r="A2210" t="s">
        <v>262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 x14ac:dyDescent="0.25">
      <c r="A2211" t="s">
        <v>262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 x14ac:dyDescent="0.25">
      <c r="A2212" t="s">
        <v>262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 x14ac:dyDescent="0.25">
      <c r="A2213" t="s">
        <v>262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 x14ac:dyDescent="0.25">
      <c r="A2214" t="s">
        <v>262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 x14ac:dyDescent="0.25">
      <c r="A2215" t="s">
        <v>262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 x14ac:dyDescent="0.25">
      <c r="A2216" t="s">
        <v>262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 x14ac:dyDescent="0.25">
      <c r="A2217" t="s">
        <v>262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 x14ac:dyDescent="0.25">
      <c r="A2218" t="s">
        <v>262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 x14ac:dyDescent="0.25">
      <c r="A2219" t="s">
        <v>262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 x14ac:dyDescent="0.25">
      <c r="A2220" t="s">
        <v>262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 x14ac:dyDescent="0.25">
      <c r="A2221" t="s">
        <v>262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 x14ac:dyDescent="0.25">
      <c r="A2222" t="s">
        <v>262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 x14ac:dyDescent="0.25">
      <c r="A2223" t="s">
        <v>262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 x14ac:dyDescent="0.25">
      <c r="A2224" t="s">
        <v>262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 x14ac:dyDescent="0.25">
      <c r="A2225" t="s">
        <v>262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 x14ac:dyDescent="0.25">
      <c r="A2226" t="s">
        <v>262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 x14ac:dyDescent="0.25">
      <c r="A2227" t="s">
        <v>262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 x14ac:dyDescent="0.25">
      <c r="A2228" t="s">
        <v>262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 x14ac:dyDescent="0.25">
      <c r="A2229" t="s">
        <v>262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 x14ac:dyDescent="0.25">
      <c r="A2230" t="s">
        <v>262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 x14ac:dyDescent="0.25">
      <c r="A2231" t="s">
        <v>262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 x14ac:dyDescent="0.25">
      <c r="A2232" t="s">
        <v>262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 x14ac:dyDescent="0.25">
      <c r="A2233" t="s">
        <v>262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 x14ac:dyDescent="0.25">
      <c r="A2234" t="s">
        <v>262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 x14ac:dyDescent="0.25">
      <c r="A2235" t="s">
        <v>262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 spans="1:41" x14ac:dyDescent="0.25">
      <c r="A2236" t="s">
        <v>262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 x14ac:dyDescent="0.25">
      <c r="A2237" t="s">
        <v>262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 x14ac:dyDescent="0.25">
      <c r="A2238" t="s">
        <v>262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 x14ac:dyDescent="0.25">
      <c r="A2239" t="s">
        <v>262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 x14ac:dyDescent="0.25">
      <c r="A2240" t="s">
        <v>262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 x14ac:dyDescent="0.25">
      <c r="A2241" t="s">
        <v>262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 x14ac:dyDescent="0.25">
      <c r="A2242" t="s">
        <v>262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 x14ac:dyDescent="0.25">
      <c r="A2243" t="s">
        <v>262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 x14ac:dyDescent="0.25">
      <c r="A2244" t="s">
        <v>262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 x14ac:dyDescent="0.25">
      <c r="A2245" t="s">
        <v>262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 x14ac:dyDescent="0.25">
      <c r="A2246" t="s">
        <v>262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 spans="1:41" x14ac:dyDescent="0.25">
      <c r="A2247" t="s">
        <v>262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 x14ac:dyDescent="0.25">
      <c r="A2248" t="s">
        <v>262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 x14ac:dyDescent="0.25">
      <c r="A2249" t="s">
        <v>262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 x14ac:dyDescent="0.25">
      <c r="A2250" t="s">
        <v>262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 x14ac:dyDescent="0.25">
      <c r="A2251" t="s">
        <v>262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 x14ac:dyDescent="0.25">
      <c r="A2252" t="s">
        <v>262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 x14ac:dyDescent="0.25">
      <c r="A2253" t="s">
        <v>262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 x14ac:dyDescent="0.25">
      <c r="A2254" t="s">
        <v>262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 x14ac:dyDescent="0.25">
      <c r="A2255" t="s">
        <v>262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 x14ac:dyDescent="0.25">
      <c r="A2256" t="s">
        <v>262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 x14ac:dyDescent="0.25">
      <c r="A2257" t="s">
        <v>262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 x14ac:dyDescent="0.25">
      <c r="A2258" t="s">
        <v>262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 x14ac:dyDescent="0.25">
      <c r="A2259" t="s">
        <v>262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 x14ac:dyDescent="0.25">
      <c r="A2260" t="s">
        <v>262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 x14ac:dyDescent="0.25">
      <c r="A2261" t="s">
        <v>262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 x14ac:dyDescent="0.25">
      <c r="A2262" t="s">
        <v>262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 x14ac:dyDescent="0.25">
      <c r="A2263" t="s">
        <v>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 x14ac:dyDescent="0.25">
      <c r="A2264" t="s">
        <v>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 x14ac:dyDescent="0.25">
      <c r="A2265" t="s">
        <v>262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 x14ac:dyDescent="0.25">
      <c r="A2266" t="s">
        <v>262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 x14ac:dyDescent="0.25">
      <c r="A2267" t="s">
        <v>262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 x14ac:dyDescent="0.25">
      <c r="A2268" t="s">
        <v>262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 x14ac:dyDescent="0.25">
      <c r="A2269" t="s">
        <v>262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 x14ac:dyDescent="0.25">
      <c r="A2270" t="s">
        <v>262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 x14ac:dyDescent="0.25">
      <c r="A2271" t="s">
        <v>262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 x14ac:dyDescent="0.25">
      <c r="A2272" t="s">
        <v>262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 x14ac:dyDescent="0.25">
      <c r="A2273" t="s">
        <v>262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 x14ac:dyDescent="0.25">
      <c r="A2274" t="s">
        <v>262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 x14ac:dyDescent="0.25">
      <c r="A2275" t="s">
        <v>262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 x14ac:dyDescent="0.25">
      <c r="A2276" t="s">
        <v>262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 x14ac:dyDescent="0.25">
      <c r="A2277" t="s">
        <v>262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 x14ac:dyDescent="0.25">
      <c r="A2278" t="s">
        <v>262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 x14ac:dyDescent="0.25">
      <c r="A2279" t="s">
        <v>262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 x14ac:dyDescent="0.25">
      <c r="A2280" t="s">
        <v>262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 x14ac:dyDescent="0.25">
      <c r="A2281" t="s">
        <v>262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 x14ac:dyDescent="0.25">
      <c r="A2282" t="s">
        <v>262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 x14ac:dyDescent="0.25">
      <c r="A2283" t="s">
        <v>262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 x14ac:dyDescent="0.25">
      <c r="A2284" t="s">
        <v>262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 x14ac:dyDescent="0.25">
      <c r="A2285" t="s">
        <v>262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 x14ac:dyDescent="0.25">
      <c r="A2286" t="s">
        <v>262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 x14ac:dyDescent="0.25">
      <c r="A2287" t="s">
        <v>262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 x14ac:dyDescent="0.25">
      <c r="A2288" t="s">
        <v>262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 x14ac:dyDescent="0.25">
      <c r="A2289" t="s">
        <v>262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 x14ac:dyDescent="0.25">
      <c r="A2290" t="s">
        <v>262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 x14ac:dyDescent="0.25">
      <c r="A2291" t="s">
        <v>262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 x14ac:dyDescent="0.25">
      <c r="A2292" t="s">
        <v>262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1:41" x14ac:dyDescent="0.25">
      <c r="A2293" t="s">
        <v>262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 x14ac:dyDescent="0.25">
      <c r="A2294" t="s">
        <v>262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 x14ac:dyDescent="0.25">
      <c r="A2295" t="s">
        <v>262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 x14ac:dyDescent="0.25">
      <c r="A2296" t="s">
        <v>262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 x14ac:dyDescent="0.25">
      <c r="A2297" t="s">
        <v>262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 x14ac:dyDescent="0.25">
      <c r="A2298" t="s">
        <v>262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 x14ac:dyDescent="0.25">
      <c r="A2299" t="s">
        <v>262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 x14ac:dyDescent="0.25">
      <c r="A2300" t="s">
        <v>262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 x14ac:dyDescent="0.25">
      <c r="A2301" t="s">
        <v>262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 x14ac:dyDescent="0.25">
      <c r="A2302" t="s">
        <v>262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 x14ac:dyDescent="0.25">
      <c r="A2303" t="s">
        <v>262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 x14ac:dyDescent="0.25">
      <c r="A2304" t="s">
        <v>262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 x14ac:dyDescent="0.25">
      <c r="A2305" t="s">
        <v>262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 x14ac:dyDescent="0.25">
      <c r="A2306" t="s">
        <v>262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 x14ac:dyDescent="0.25">
      <c r="A2307" t="s">
        <v>262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 x14ac:dyDescent="0.25">
      <c r="A2308" t="s">
        <v>262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 x14ac:dyDescent="0.25">
      <c r="A2309" t="s">
        <v>262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 x14ac:dyDescent="0.25">
      <c r="A2310" t="s">
        <v>262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 x14ac:dyDescent="0.25">
      <c r="A2311" t="s">
        <v>262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 x14ac:dyDescent="0.25">
      <c r="A2312" t="s">
        <v>262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1:41" x14ac:dyDescent="0.25">
      <c r="A2313" t="s">
        <v>262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 x14ac:dyDescent="0.25">
      <c r="A2314" t="s">
        <v>262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 x14ac:dyDescent="0.25">
      <c r="A2315" t="s">
        <v>262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 x14ac:dyDescent="0.25">
      <c r="A2316" t="s">
        <v>262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 x14ac:dyDescent="0.25">
      <c r="A2317" t="s">
        <v>262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 x14ac:dyDescent="0.25">
      <c r="A2318" t="s">
        <v>262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 x14ac:dyDescent="0.25">
      <c r="A2319" t="s">
        <v>262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 x14ac:dyDescent="0.25">
      <c r="A2320" t="s">
        <v>262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 x14ac:dyDescent="0.25">
      <c r="A2321" t="s">
        <v>262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 x14ac:dyDescent="0.25">
      <c r="A2322" t="s">
        <v>262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 x14ac:dyDescent="0.25">
      <c r="A2323" t="s">
        <v>262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 x14ac:dyDescent="0.25">
      <c r="A2324" t="s">
        <v>262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 x14ac:dyDescent="0.25">
      <c r="A2325" t="s">
        <v>262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 x14ac:dyDescent="0.25">
      <c r="A2326" t="s">
        <v>262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 x14ac:dyDescent="0.25">
      <c r="A2327" t="s">
        <v>262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 x14ac:dyDescent="0.25">
      <c r="A2328" t="s">
        <v>262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 x14ac:dyDescent="0.25">
      <c r="A2329" t="s">
        <v>262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 x14ac:dyDescent="0.25">
      <c r="A2330" t="s">
        <v>262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 x14ac:dyDescent="0.25">
      <c r="A2331" t="s">
        <v>262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 x14ac:dyDescent="0.25">
      <c r="A2332" t="s">
        <v>262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 x14ac:dyDescent="0.25">
      <c r="A2333" t="s">
        <v>262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 x14ac:dyDescent="0.25">
      <c r="A2334" t="s">
        <v>262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 x14ac:dyDescent="0.25">
      <c r="A2335" t="s">
        <v>262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 x14ac:dyDescent="0.25">
      <c r="A2336" t="s">
        <v>262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 x14ac:dyDescent="0.25">
      <c r="A2337" t="s">
        <v>262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 x14ac:dyDescent="0.25">
      <c r="A2338" t="s">
        <v>262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 x14ac:dyDescent="0.25">
      <c r="A2339" t="s">
        <v>262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 x14ac:dyDescent="0.25">
      <c r="A2340" t="s">
        <v>262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 x14ac:dyDescent="0.25">
      <c r="A2341" t="s">
        <v>262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 x14ac:dyDescent="0.25">
      <c r="A2342" t="s">
        <v>262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 x14ac:dyDescent="0.25">
      <c r="A2343" t="s">
        <v>262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 x14ac:dyDescent="0.25">
      <c r="A2344" t="s">
        <v>262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 x14ac:dyDescent="0.25">
      <c r="A2345" t="s">
        <v>262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 x14ac:dyDescent="0.25">
      <c r="A2346" t="s">
        <v>262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 x14ac:dyDescent="0.25">
      <c r="A2347" t="s">
        <v>262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 x14ac:dyDescent="0.25">
      <c r="A2348" t="s">
        <v>262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 x14ac:dyDescent="0.25">
      <c r="A2349" t="s">
        <v>262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 x14ac:dyDescent="0.25">
      <c r="A2350" t="s">
        <v>262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 x14ac:dyDescent="0.25">
      <c r="A2351" t="s">
        <v>262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 x14ac:dyDescent="0.25">
      <c r="A2352" t="s">
        <v>262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 x14ac:dyDescent="0.25">
      <c r="A2353" t="s">
        <v>262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 x14ac:dyDescent="0.25">
      <c r="A2354" t="s">
        <v>262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 x14ac:dyDescent="0.25">
      <c r="A2355" t="s">
        <v>262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 x14ac:dyDescent="0.25">
      <c r="A2356" t="s">
        <v>262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 x14ac:dyDescent="0.25">
      <c r="A2357" t="s">
        <v>262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 x14ac:dyDescent="0.25">
      <c r="A2358" t="s">
        <v>262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 x14ac:dyDescent="0.25">
      <c r="A2359" t="s">
        <v>262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 x14ac:dyDescent="0.25">
      <c r="A2360" t="s">
        <v>262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 x14ac:dyDescent="0.25">
      <c r="A2361" t="s">
        <v>262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 x14ac:dyDescent="0.25">
      <c r="A2362" t="s">
        <v>262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 x14ac:dyDescent="0.25">
      <c r="A2363" t="s">
        <v>262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 x14ac:dyDescent="0.25">
      <c r="A2364" t="s">
        <v>262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 x14ac:dyDescent="0.25">
      <c r="A2365" t="s">
        <v>262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 x14ac:dyDescent="0.25">
      <c r="A2366" t="s">
        <v>262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 x14ac:dyDescent="0.25">
      <c r="A2367" t="s">
        <v>262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 x14ac:dyDescent="0.25">
      <c r="A2368" t="s">
        <v>262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 x14ac:dyDescent="0.25">
      <c r="A2369" t="s">
        <v>262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 x14ac:dyDescent="0.25">
      <c r="A2370" t="s">
        <v>262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 x14ac:dyDescent="0.25">
      <c r="A2371" t="s">
        <v>262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 x14ac:dyDescent="0.25">
      <c r="A2372" t="s">
        <v>262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 x14ac:dyDescent="0.25">
      <c r="A2373" t="s">
        <v>262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 x14ac:dyDescent="0.25">
      <c r="A2374" t="s">
        <v>262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 x14ac:dyDescent="0.25">
      <c r="A2375" t="s">
        <v>262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 x14ac:dyDescent="0.25">
      <c r="A2376" t="s">
        <v>262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 x14ac:dyDescent="0.25">
      <c r="A2377" t="s">
        <v>262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 x14ac:dyDescent="0.25">
      <c r="A2378" t="s">
        <v>262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 x14ac:dyDescent="0.25">
      <c r="A2379" t="s">
        <v>262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 x14ac:dyDescent="0.25">
      <c r="A2380" t="s">
        <v>262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 x14ac:dyDescent="0.25">
      <c r="A2381" t="s">
        <v>262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 x14ac:dyDescent="0.25">
      <c r="A2382" t="s">
        <v>262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</row>
    <row r="2383" spans="1:41" x14ac:dyDescent="0.25">
      <c r="A2383" t="s">
        <v>262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 x14ac:dyDescent="0.25">
      <c r="A2384" t="s">
        <v>262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 x14ac:dyDescent="0.25">
      <c r="A2385" t="s">
        <v>262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 x14ac:dyDescent="0.25">
      <c r="A2386" t="s">
        <v>262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 spans="1:41" x14ac:dyDescent="0.25">
      <c r="A2387" t="s">
        <v>262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 x14ac:dyDescent="0.25">
      <c r="A2388" t="s">
        <v>262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 x14ac:dyDescent="0.25">
      <c r="A2389" t="s">
        <v>262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 x14ac:dyDescent="0.25">
      <c r="A2390" t="s">
        <v>262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 x14ac:dyDescent="0.25">
      <c r="A2391" t="s">
        <v>262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 x14ac:dyDescent="0.25">
      <c r="A2392" t="s">
        <v>262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 x14ac:dyDescent="0.25">
      <c r="A2393" t="s">
        <v>262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 x14ac:dyDescent="0.25">
      <c r="A2394" t="s">
        <v>262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 x14ac:dyDescent="0.25">
      <c r="A2395" t="s">
        <v>262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 x14ac:dyDescent="0.25">
      <c r="A2396" t="s">
        <v>262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 x14ac:dyDescent="0.25">
      <c r="A2397" t="s">
        <v>262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 x14ac:dyDescent="0.25">
      <c r="A2398" t="s">
        <v>262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 x14ac:dyDescent="0.25">
      <c r="A2399" t="s">
        <v>262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 x14ac:dyDescent="0.25">
      <c r="A2400" t="s">
        <v>262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 x14ac:dyDescent="0.25">
      <c r="A2401" t="s">
        <v>262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 x14ac:dyDescent="0.25">
      <c r="A2402" t="s">
        <v>262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 x14ac:dyDescent="0.25">
      <c r="A2403" t="s">
        <v>262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 x14ac:dyDescent="0.25">
      <c r="A2404" t="s">
        <v>262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 x14ac:dyDescent="0.25">
      <c r="A2405" t="s">
        <v>262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 x14ac:dyDescent="0.25">
      <c r="A2406" t="s">
        <v>262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 x14ac:dyDescent="0.25">
      <c r="A2407" t="s">
        <v>262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 x14ac:dyDescent="0.25">
      <c r="A2408" t="s">
        <v>262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 x14ac:dyDescent="0.25">
      <c r="A2409" t="s">
        <v>262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 x14ac:dyDescent="0.25">
      <c r="A2410" t="s">
        <v>262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 x14ac:dyDescent="0.25">
      <c r="A2411" t="s">
        <v>262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 x14ac:dyDescent="0.25">
      <c r="A2412" t="s">
        <v>262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 x14ac:dyDescent="0.25">
      <c r="A2413" t="s">
        <v>262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 x14ac:dyDescent="0.25">
      <c r="A2414" t="s">
        <v>262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 x14ac:dyDescent="0.25">
      <c r="A2415" t="s">
        <v>262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 x14ac:dyDescent="0.25">
      <c r="A2416" t="s">
        <v>262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 x14ac:dyDescent="0.25">
      <c r="A2417" t="s">
        <v>262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1:41" x14ac:dyDescent="0.25">
      <c r="A2418" t="s">
        <v>262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 x14ac:dyDescent="0.25">
      <c r="A2419" t="s">
        <v>262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 x14ac:dyDescent="0.25">
      <c r="A2420" t="s">
        <v>262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 x14ac:dyDescent="0.25">
      <c r="A2421" t="s">
        <v>262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 x14ac:dyDescent="0.25">
      <c r="A2422" t="s">
        <v>262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 x14ac:dyDescent="0.25">
      <c r="A2423" t="s">
        <v>262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 x14ac:dyDescent="0.25">
      <c r="A2424" t="s">
        <v>262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 x14ac:dyDescent="0.25">
      <c r="A2425" t="s">
        <v>262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 x14ac:dyDescent="0.25">
      <c r="A2426" t="s">
        <v>262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 x14ac:dyDescent="0.25">
      <c r="A2427" t="s">
        <v>262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 x14ac:dyDescent="0.25">
      <c r="A2428" t="s">
        <v>262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 x14ac:dyDescent="0.25">
      <c r="A2429" t="s">
        <v>262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 x14ac:dyDescent="0.25">
      <c r="A2430" t="s">
        <v>262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 x14ac:dyDescent="0.25">
      <c r="A2431" t="s">
        <v>262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 spans="1:41" x14ac:dyDescent="0.25">
      <c r="A2432" t="s">
        <v>262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 x14ac:dyDescent="0.25">
      <c r="A2433" t="s">
        <v>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 spans="1:41" x14ac:dyDescent="0.25">
      <c r="A2434" t="s">
        <v>262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 x14ac:dyDescent="0.25">
      <c r="A2435" t="s">
        <v>262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 x14ac:dyDescent="0.25">
      <c r="A2436" t="s">
        <v>262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 x14ac:dyDescent="0.25">
      <c r="A2437" t="s">
        <v>262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 x14ac:dyDescent="0.25">
      <c r="A2438" t="s">
        <v>262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 x14ac:dyDescent="0.25">
      <c r="A2439" t="s">
        <v>262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 x14ac:dyDescent="0.25">
      <c r="A2440" t="s">
        <v>262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 x14ac:dyDescent="0.25">
      <c r="A2441" t="s">
        <v>262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 x14ac:dyDescent="0.25">
      <c r="A2442" t="s">
        <v>262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 x14ac:dyDescent="0.25">
      <c r="A2443" t="s">
        <v>262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1:41" x14ac:dyDescent="0.25">
      <c r="A2444" t="s">
        <v>262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 x14ac:dyDescent="0.25">
      <c r="A2445" t="s">
        <v>262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 x14ac:dyDescent="0.25">
      <c r="A2446" t="s">
        <v>262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 x14ac:dyDescent="0.25">
      <c r="A2447" t="s">
        <v>262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 x14ac:dyDescent="0.25">
      <c r="A2448" t="s">
        <v>262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 x14ac:dyDescent="0.25">
      <c r="A2449" t="s">
        <v>262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 x14ac:dyDescent="0.25">
      <c r="A2450" t="s">
        <v>262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 x14ac:dyDescent="0.25">
      <c r="A2451" t="s">
        <v>262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 x14ac:dyDescent="0.25">
      <c r="A2452" t="s">
        <v>262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 x14ac:dyDescent="0.25">
      <c r="A2453" t="s">
        <v>262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 x14ac:dyDescent="0.25">
      <c r="A2454" t="s">
        <v>262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 spans="1:41" x14ac:dyDescent="0.25">
      <c r="A2455" t="s">
        <v>262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 x14ac:dyDescent="0.25">
      <c r="A2456" t="s">
        <v>262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 x14ac:dyDescent="0.25">
      <c r="A2457" t="s">
        <v>262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 x14ac:dyDescent="0.25">
      <c r="A2458" t="s">
        <v>262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 x14ac:dyDescent="0.25">
      <c r="A2459" t="s">
        <v>262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 x14ac:dyDescent="0.25">
      <c r="A2460" t="s">
        <v>262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 x14ac:dyDescent="0.25">
      <c r="A2461" t="s">
        <v>262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 x14ac:dyDescent="0.25">
      <c r="A2462" t="s">
        <v>262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 x14ac:dyDescent="0.25">
      <c r="A2463" t="s">
        <v>262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 x14ac:dyDescent="0.25">
      <c r="A2464" t="s">
        <v>262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 x14ac:dyDescent="0.25">
      <c r="A2465" t="s">
        <v>262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 x14ac:dyDescent="0.25">
      <c r="A2466" t="s">
        <v>262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 x14ac:dyDescent="0.25">
      <c r="A2467" t="s">
        <v>262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 x14ac:dyDescent="0.25">
      <c r="A2468" t="s">
        <v>262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 x14ac:dyDescent="0.25">
      <c r="A2469" t="s">
        <v>262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 x14ac:dyDescent="0.25">
      <c r="A2470" t="s">
        <v>262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 x14ac:dyDescent="0.25">
      <c r="A2471" t="s">
        <v>262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 spans="1:41" x14ac:dyDescent="0.25">
      <c r="A2472" t="s">
        <v>262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 x14ac:dyDescent="0.25">
      <c r="A2473" t="s">
        <v>262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 x14ac:dyDescent="0.25">
      <c r="A2474" t="s">
        <v>262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 x14ac:dyDescent="0.25">
      <c r="A2475" t="s">
        <v>262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 x14ac:dyDescent="0.25">
      <c r="A2476" t="s">
        <v>262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 x14ac:dyDescent="0.25">
      <c r="A2477" t="s">
        <v>262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 x14ac:dyDescent="0.25">
      <c r="A2478" t="s">
        <v>262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 x14ac:dyDescent="0.25">
      <c r="A2479" t="s">
        <v>262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 x14ac:dyDescent="0.25">
      <c r="A2480" t="s">
        <v>262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 x14ac:dyDescent="0.25">
      <c r="A2481" t="s">
        <v>262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 x14ac:dyDescent="0.25">
      <c r="A2482" t="s">
        <v>262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 x14ac:dyDescent="0.25">
      <c r="A2483" t="s">
        <v>262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 x14ac:dyDescent="0.25">
      <c r="A2484" t="s">
        <v>262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 x14ac:dyDescent="0.25">
      <c r="A2485" t="s">
        <v>262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 x14ac:dyDescent="0.25">
      <c r="A2486" t="s">
        <v>262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 x14ac:dyDescent="0.25">
      <c r="A2487" t="s">
        <v>262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 x14ac:dyDescent="0.25">
      <c r="A2488" t="s">
        <v>262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1:41" x14ac:dyDescent="0.25">
      <c r="A2489" t="s">
        <v>262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 x14ac:dyDescent="0.25">
      <c r="A2490" t="s">
        <v>262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 x14ac:dyDescent="0.25">
      <c r="A2491" t="s">
        <v>262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 x14ac:dyDescent="0.25">
      <c r="A2492" t="s">
        <v>262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 x14ac:dyDescent="0.25">
      <c r="A2493" t="s">
        <v>262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 x14ac:dyDescent="0.25">
      <c r="A2494" t="s">
        <v>262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 x14ac:dyDescent="0.25">
      <c r="A2495" t="s">
        <v>262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 x14ac:dyDescent="0.25">
      <c r="A2496" t="s">
        <v>262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 x14ac:dyDescent="0.25">
      <c r="A2497" t="s">
        <v>262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 x14ac:dyDescent="0.25">
      <c r="A2498" t="s">
        <v>262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 x14ac:dyDescent="0.25">
      <c r="A2499" t="s">
        <v>262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 x14ac:dyDescent="0.25">
      <c r="A2500" t="s">
        <v>262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 x14ac:dyDescent="0.25">
      <c r="A2501" t="s">
        <v>262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 x14ac:dyDescent="0.25">
      <c r="A2502" t="s">
        <v>262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 x14ac:dyDescent="0.25">
      <c r="A2503" t="s">
        <v>262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 x14ac:dyDescent="0.25">
      <c r="A2504" t="s">
        <v>262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 x14ac:dyDescent="0.25">
      <c r="A2505" t="s">
        <v>262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 x14ac:dyDescent="0.25">
      <c r="A2506" t="s">
        <v>262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 x14ac:dyDescent="0.25">
      <c r="A2507" t="s">
        <v>262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 x14ac:dyDescent="0.25">
      <c r="A2508" t="s">
        <v>262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 x14ac:dyDescent="0.25">
      <c r="A2509" t="s">
        <v>262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 x14ac:dyDescent="0.25">
      <c r="A2510" t="s">
        <v>262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 x14ac:dyDescent="0.25">
      <c r="A2511" t="s">
        <v>262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 x14ac:dyDescent="0.25">
      <c r="A2512" t="s">
        <v>262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 x14ac:dyDescent="0.25">
      <c r="A2513" t="s">
        <v>262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 x14ac:dyDescent="0.25">
      <c r="A2514" t="s">
        <v>262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 x14ac:dyDescent="0.25">
      <c r="A2515" t="s">
        <v>262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 x14ac:dyDescent="0.25">
      <c r="A2516" t="s">
        <v>262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 x14ac:dyDescent="0.25">
      <c r="A2517" t="s">
        <v>262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 x14ac:dyDescent="0.25">
      <c r="A2518" t="s">
        <v>262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 x14ac:dyDescent="0.25">
      <c r="A2519" t="s">
        <v>262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 x14ac:dyDescent="0.25">
      <c r="A2520" t="s">
        <v>262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 x14ac:dyDescent="0.25">
      <c r="A2521" t="s">
        <v>262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 x14ac:dyDescent="0.25">
      <c r="A2522" t="s">
        <v>262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 x14ac:dyDescent="0.25">
      <c r="A2523" t="s">
        <v>262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1:41" x14ac:dyDescent="0.25">
      <c r="A2524" t="s">
        <v>262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 x14ac:dyDescent="0.25">
      <c r="A2525" t="s">
        <v>262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 x14ac:dyDescent="0.25">
      <c r="A2526" t="s">
        <v>262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 x14ac:dyDescent="0.25">
      <c r="A2527" t="s">
        <v>262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 x14ac:dyDescent="0.25">
      <c r="A2528" t="s">
        <v>262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 x14ac:dyDescent="0.25">
      <c r="A2529" t="s">
        <v>262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 x14ac:dyDescent="0.25">
      <c r="A2530" t="s">
        <v>262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 x14ac:dyDescent="0.25">
      <c r="A2531" t="s">
        <v>262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 x14ac:dyDescent="0.25">
      <c r="A2532" t="s">
        <v>262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 x14ac:dyDescent="0.25">
      <c r="A2533" t="s">
        <v>262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 spans="1:41" x14ac:dyDescent="0.25">
      <c r="A2534" t="s">
        <v>262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 x14ac:dyDescent="0.25">
      <c r="A2535" t="s">
        <v>262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 x14ac:dyDescent="0.25">
      <c r="A2536" t="s">
        <v>262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 x14ac:dyDescent="0.25">
      <c r="A2537" t="s">
        <v>262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 x14ac:dyDescent="0.25">
      <c r="A2538" t="s">
        <v>262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 spans="1:41" x14ac:dyDescent="0.25">
      <c r="A2539" t="s">
        <v>262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 x14ac:dyDescent="0.25">
      <c r="A2540" t="s">
        <v>262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 x14ac:dyDescent="0.25">
      <c r="A2541" t="s">
        <v>262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 x14ac:dyDescent="0.25">
      <c r="A2542" t="s">
        <v>262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 x14ac:dyDescent="0.25">
      <c r="A2543" t="s">
        <v>262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 x14ac:dyDescent="0.25">
      <c r="A2544" t="s">
        <v>262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 x14ac:dyDescent="0.25">
      <c r="A2545" t="s">
        <v>262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 spans="1:41" x14ac:dyDescent="0.25">
      <c r="A2546" t="s">
        <v>262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 x14ac:dyDescent="0.25">
      <c r="A2547" t="s">
        <v>262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 x14ac:dyDescent="0.25">
      <c r="A2548" t="s">
        <v>262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 x14ac:dyDescent="0.25">
      <c r="A2549" t="s">
        <v>262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 x14ac:dyDescent="0.25">
      <c r="A2550" t="s">
        <v>262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 spans="1:41" x14ac:dyDescent="0.25">
      <c r="A2551" t="s">
        <v>262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 x14ac:dyDescent="0.25">
      <c r="A2552" t="s">
        <v>262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 x14ac:dyDescent="0.25">
      <c r="A2553" t="s">
        <v>262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 x14ac:dyDescent="0.25">
      <c r="A2554" t="s">
        <v>262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 x14ac:dyDescent="0.25">
      <c r="A2555" t="s">
        <v>262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 x14ac:dyDescent="0.25">
      <c r="A2556" t="s">
        <v>262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 x14ac:dyDescent="0.25">
      <c r="A2557" t="s">
        <v>262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 x14ac:dyDescent="0.25">
      <c r="A2558" t="s">
        <v>262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 x14ac:dyDescent="0.25">
      <c r="A2559" t="s">
        <v>262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 x14ac:dyDescent="0.25">
      <c r="A2560" t="s">
        <v>262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 x14ac:dyDescent="0.25">
      <c r="A2561" t="s">
        <v>262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 x14ac:dyDescent="0.25">
      <c r="A2562" t="s">
        <v>262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 x14ac:dyDescent="0.25">
      <c r="A2563" t="s">
        <v>262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 x14ac:dyDescent="0.25">
      <c r="A2564" t="s">
        <v>262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 x14ac:dyDescent="0.25">
      <c r="A2565" t="s">
        <v>262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 x14ac:dyDescent="0.25">
      <c r="A2566" t="s">
        <v>262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 x14ac:dyDescent="0.25">
      <c r="A2567" t="s">
        <v>262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 x14ac:dyDescent="0.25">
      <c r="A2568" t="s">
        <v>262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 x14ac:dyDescent="0.25">
      <c r="A2569" t="s">
        <v>262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 x14ac:dyDescent="0.25">
      <c r="A2570" t="s">
        <v>262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 x14ac:dyDescent="0.25">
      <c r="A2571" t="s">
        <v>262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 x14ac:dyDescent="0.25">
      <c r="A2572" t="s">
        <v>262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 x14ac:dyDescent="0.25">
      <c r="A2573" t="s">
        <v>262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 x14ac:dyDescent="0.25">
      <c r="A2574" t="s">
        <v>262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 x14ac:dyDescent="0.25">
      <c r="A2575" t="s">
        <v>262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 x14ac:dyDescent="0.25">
      <c r="A2576" t="s">
        <v>262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1:41" x14ac:dyDescent="0.25">
      <c r="A2577" t="s">
        <v>262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 x14ac:dyDescent="0.25">
      <c r="A2578" t="s">
        <v>262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 x14ac:dyDescent="0.25">
      <c r="A2579" t="s">
        <v>262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 x14ac:dyDescent="0.25">
      <c r="A2580" t="s">
        <v>262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 x14ac:dyDescent="0.25">
      <c r="A2581" t="s">
        <v>262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 x14ac:dyDescent="0.25">
      <c r="A2582" t="s">
        <v>262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 x14ac:dyDescent="0.25">
      <c r="A2583" t="s">
        <v>262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 x14ac:dyDescent="0.25">
      <c r="A2584" t="s">
        <v>262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 x14ac:dyDescent="0.25">
      <c r="A2585" t="s">
        <v>262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 x14ac:dyDescent="0.25">
      <c r="A2586" t="s">
        <v>262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 x14ac:dyDescent="0.25">
      <c r="A2587" t="s">
        <v>262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 x14ac:dyDescent="0.25">
      <c r="A2588" t="s">
        <v>262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 x14ac:dyDescent="0.25">
      <c r="A2589" t="s">
        <v>262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 x14ac:dyDescent="0.25">
      <c r="A2590" t="s">
        <v>262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 x14ac:dyDescent="0.25">
      <c r="A2591" t="s">
        <v>262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 x14ac:dyDescent="0.25">
      <c r="A2592" t="s">
        <v>262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 x14ac:dyDescent="0.25">
      <c r="A2593" t="s">
        <v>262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 x14ac:dyDescent="0.25">
      <c r="A2594" t="s">
        <v>262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 x14ac:dyDescent="0.25">
      <c r="A2595" t="s">
        <v>262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 x14ac:dyDescent="0.25">
      <c r="A2596" t="s">
        <v>262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 x14ac:dyDescent="0.25">
      <c r="A2597" t="s">
        <v>262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 x14ac:dyDescent="0.25">
      <c r="A2598" t="s">
        <v>262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 x14ac:dyDescent="0.25">
      <c r="A2599" t="s">
        <v>262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 x14ac:dyDescent="0.25">
      <c r="A2600" t="s">
        <v>262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 x14ac:dyDescent="0.25">
      <c r="A2601" t="s">
        <v>262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 x14ac:dyDescent="0.25">
      <c r="A2602" t="s">
        <v>262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 x14ac:dyDescent="0.25">
      <c r="A2603" t="s">
        <v>262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 x14ac:dyDescent="0.25">
      <c r="A2604" t="s">
        <v>262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 x14ac:dyDescent="0.25">
      <c r="A2605" t="s">
        <v>262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 x14ac:dyDescent="0.25">
      <c r="A2606" t="s">
        <v>262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 x14ac:dyDescent="0.25">
      <c r="A2607" t="s">
        <v>262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 x14ac:dyDescent="0.25">
      <c r="A2608" t="s">
        <v>262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 x14ac:dyDescent="0.25">
      <c r="A2609" t="s">
        <v>262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 x14ac:dyDescent="0.25">
      <c r="A2610" t="s">
        <v>262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 x14ac:dyDescent="0.25">
      <c r="A2611" t="s">
        <v>262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 x14ac:dyDescent="0.25">
      <c r="A2612" t="s">
        <v>262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 x14ac:dyDescent="0.25">
      <c r="A2613" t="s">
        <v>262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 x14ac:dyDescent="0.25">
      <c r="A2614" t="s">
        <v>262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 x14ac:dyDescent="0.25">
      <c r="A2615" t="s">
        <v>262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 x14ac:dyDescent="0.25">
      <c r="A2616" t="s">
        <v>262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1:41" x14ac:dyDescent="0.25">
      <c r="A2617" t="s">
        <v>262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 x14ac:dyDescent="0.25">
      <c r="A2618" t="s">
        <v>262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 x14ac:dyDescent="0.25">
      <c r="A2619" t="s">
        <v>262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 x14ac:dyDescent="0.25">
      <c r="A2620" t="s">
        <v>262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 x14ac:dyDescent="0.25">
      <c r="A2621" t="s">
        <v>262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 x14ac:dyDescent="0.25">
      <c r="A2622" t="s">
        <v>262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 x14ac:dyDescent="0.25">
      <c r="A2623" t="s">
        <v>262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 x14ac:dyDescent="0.25">
      <c r="A2624" t="s">
        <v>262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 x14ac:dyDescent="0.25">
      <c r="A2625" t="s">
        <v>262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 x14ac:dyDescent="0.25">
      <c r="A2626" t="s">
        <v>262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 x14ac:dyDescent="0.25">
      <c r="A2627" t="s">
        <v>262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 x14ac:dyDescent="0.25">
      <c r="A2628" t="s">
        <v>262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 x14ac:dyDescent="0.25">
      <c r="A2629" t="s">
        <v>262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 x14ac:dyDescent="0.25">
      <c r="A2630" t="s">
        <v>262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 x14ac:dyDescent="0.25">
      <c r="A2631" t="s">
        <v>262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 x14ac:dyDescent="0.25">
      <c r="A2632" t="s">
        <v>262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 x14ac:dyDescent="0.25">
      <c r="A2633" t="s">
        <v>262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 x14ac:dyDescent="0.25">
      <c r="A2634" t="s">
        <v>262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 x14ac:dyDescent="0.25">
      <c r="A2635" t="s">
        <v>262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 x14ac:dyDescent="0.25">
      <c r="A2636" t="s">
        <v>262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 x14ac:dyDescent="0.25">
      <c r="A2637" t="s">
        <v>262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 x14ac:dyDescent="0.25">
      <c r="A2638" t="s">
        <v>262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 x14ac:dyDescent="0.25">
      <c r="A2639" t="s">
        <v>262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 x14ac:dyDescent="0.25">
      <c r="A2640" t="s">
        <v>262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 x14ac:dyDescent="0.25">
      <c r="A2641" t="s">
        <v>262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 x14ac:dyDescent="0.25">
      <c r="A2642" t="s">
        <v>262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 x14ac:dyDescent="0.25">
      <c r="A2643" t="s">
        <v>262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 x14ac:dyDescent="0.25">
      <c r="A2644" t="s">
        <v>262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 x14ac:dyDescent="0.25">
      <c r="A2645" t="s">
        <v>262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 x14ac:dyDescent="0.25">
      <c r="A2646" t="s">
        <v>262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 x14ac:dyDescent="0.25">
      <c r="A2647" t="s">
        <v>262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 x14ac:dyDescent="0.25">
      <c r="A2648" t="s">
        <v>262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 x14ac:dyDescent="0.25">
      <c r="A2649" t="s">
        <v>262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 x14ac:dyDescent="0.25">
      <c r="A2650" t="s">
        <v>262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 x14ac:dyDescent="0.25">
      <c r="A2651" t="s">
        <v>262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 x14ac:dyDescent="0.25">
      <c r="A2652" t="s">
        <v>262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 x14ac:dyDescent="0.25">
      <c r="A2653" t="s">
        <v>262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 x14ac:dyDescent="0.25">
      <c r="A2654" t="s">
        <v>262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 x14ac:dyDescent="0.25">
      <c r="A2655" t="s">
        <v>262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 x14ac:dyDescent="0.25">
      <c r="A2656" t="s">
        <v>262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 x14ac:dyDescent="0.25">
      <c r="A2657" t="s">
        <v>262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 x14ac:dyDescent="0.25">
      <c r="A2658" t="s">
        <v>262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 x14ac:dyDescent="0.25">
      <c r="A2659" t="s">
        <v>262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 x14ac:dyDescent="0.25">
      <c r="A2660" t="s">
        <v>262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 x14ac:dyDescent="0.25">
      <c r="A2661" t="s">
        <v>262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 x14ac:dyDescent="0.25">
      <c r="A2662" t="s">
        <v>262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 x14ac:dyDescent="0.25">
      <c r="A2663" t="s">
        <v>262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 x14ac:dyDescent="0.25">
      <c r="A2664" t="s">
        <v>262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 x14ac:dyDescent="0.25">
      <c r="A2665" t="s">
        <v>262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 x14ac:dyDescent="0.25">
      <c r="A2666" t="s">
        <v>262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 x14ac:dyDescent="0.25">
      <c r="A2667" t="s">
        <v>262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 x14ac:dyDescent="0.25">
      <c r="A2668" t="s">
        <v>262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 x14ac:dyDescent="0.25">
      <c r="A2669" t="s">
        <v>262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 x14ac:dyDescent="0.25">
      <c r="A2670" t="s">
        <v>262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 x14ac:dyDescent="0.25">
      <c r="A2671" t="s">
        <v>262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 x14ac:dyDescent="0.25">
      <c r="A2672" t="s">
        <v>262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 spans="1:41" x14ac:dyDescent="0.25">
      <c r="A2673" t="s">
        <v>262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 x14ac:dyDescent="0.25">
      <c r="A2674" t="s">
        <v>262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 x14ac:dyDescent="0.25">
      <c r="A2675" t="s">
        <v>262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 x14ac:dyDescent="0.25">
      <c r="A2676" t="s">
        <v>262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 x14ac:dyDescent="0.25">
      <c r="A2677" t="s">
        <v>262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 x14ac:dyDescent="0.25">
      <c r="A2678" t="s">
        <v>262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 x14ac:dyDescent="0.25">
      <c r="A2679" t="s">
        <v>262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 x14ac:dyDescent="0.25">
      <c r="A2680" t="s">
        <v>262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 x14ac:dyDescent="0.25">
      <c r="A2681" t="s">
        <v>262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 x14ac:dyDescent="0.25">
      <c r="A2682" t="s">
        <v>262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 x14ac:dyDescent="0.25">
      <c r="A2683" t="s">
        <v>262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 x14ac:dyDescent="0.25">
      <c r="A2684" t="s">
        <v>262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 x14ac:dyDescent="0.25">
      <c r="A2685" t="s">
        <v>262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 x14ac:dyDescent="0.25">
      <c r="A2686" t="s">
        <v>262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 x14ac:dyDescent="0.25">
      <c r="A2687" t="s">
        <v>262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 x14ac:dyDescent="0.25">
      <c r="A2688" t="s">
        <v>262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 x14ac:dyDescent="0.25">
      <c r="A2689" t="s">
        <v>262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 x14ac:dyDescent="0.25">
      <c r="A2690" t="s">
        <v>262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 x14ac:dyDescent="0.25">
      <c r="A2691" t="s">
        <v>262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 x14ac:dyDescent="0.25">
      <c r="A2692" t="s">
        <v>262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 x14ac:dyDescent="0.25">
      <c r="A2693" t="s">
        <v>262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 x14ac:dyDescent="0.25">
      <c r="A2694" t="s">
        <v>262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 x14ac:dyDescent="0.25">
      <c r="A2695" t="s">
        <v>262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 x14ac:dyDescent="0.25">
      <c r="A2696" t="s">
        <v>262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 x14ac:dyDescent="0.25">
      <c r="A2697" t="s">
        <v>262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 x14ac:dyDescent="0.25">
      <c r="A2698" t="s">
        <v>262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 x14ac:dyDescent="0.25">
      <c r="A2699" t="s">
        <v>262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 x14ac:dyDescent="0.25">
      <c r="A2700" t="s">
        <v>262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1:41" x14ac:dyDescent="0.25">
      <c r="A2701" t="s">
        <v>262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 x14ac:dyDescent="0.25">
      <c r="A2702" t="s">
        <v>262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 x14ac:dyDescent="0.25">
      <c r="A2703" t="s">
        <v>262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 x14ac:dyDescent="0.25">
      <c r="A2704" t="s">
        <v>262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 x14ac:dyDescent="0.25">
      <c r="A2705" t="s">
        <v>262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 x14ac:dyDescent="0.25">
      <c r="A2706" t="s">
        <v>262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 x14ac:dyDescent="0.25">
      <c r="A2707" t="s">
        <v>262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 x14ac:dyDescent="0.25">
      <c r="A2708" t="s">
        <v>262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 x14ac:dyDescent="0.25">
      <c r="A2709" t="s">
        <v>262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 x14ac:dyDescent="0.25">
      <c r="A2710" t="s">
        <v>262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 x14ac:dyDescent="0.25">
      <c r="A2711" t="s">
        <v>262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 x14ac:dyDescent="0.25">
      <c r="A2712" t="s">
        <v>262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 x14ac:dyDescent="0.25">
      <c r="A2713" t="s">
        <v>262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 x14ac:dyDescent="0.25">
      <c r="A2714" t="s">
        <v>262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 x14ac:dyDescent="0.25">
      <c r="A2715" t="s">
        <v>262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 x14ac:dyDescent="0.25">
      <c r="A2716" t="s">
        <v>262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 x14ac:dyDescent="0.25">
      <c r="A2717" t="s">
        <v>262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 x14ac:dyDescent="0.25">
      <c r="A2718" t="s">
        <v>262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 x14ac:dyDescent="0.25">
      <c r="A2719" t="s">
        <v>262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 x14ac:dyDescent="0.25">
      <c r="A2720" t="s">
        <v>262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 x14ac:dyDescent="0.25">
      <c r="A2721" t="s">
        <v>262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 x14ac:dyDescent="0.25">
      <c r="A2722" t="s">
        <v>262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 x14ac:dyDescent="0.25">
      <c r="A2723" t="s">
        <v>262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 x14ac:dyDescent="0.25">
      <c r="A2724" t="s">
        <v>262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 x14ac:dyDescent="0.25">
      <c r="A2725" t="s">
        <v>262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 x14ac:dyDescent="0.25">
      <c r="A2726" t="s">
        <v>262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 x14ac:dyDescent="0.25">
      <c r="A2727" t="s">
        <v>262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 x14ac:dyDescent="0.25">
      <c r="A2728" t="s">
        <v>262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 x14ac:dyDescent="0.25">
      <c r="A2729" t="s">
        <v>262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1:41" x14ac:dyDescent="0.25">
      <c r="A2730" t="s">
        <v>262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 x14ac:dyDescent="0.25">
      <c r="A2731" t="s">
        <v>262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 x14ac:dyDescent="0.25">
      <c r="A2732" t="s">
        <v>262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 x14ac:dyDescent="0.25">
      <c r="A2733" t="s">
        <v>262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 x14ac:dyDescent="0.25">
      <c r="A2734" t="s">
        <v>262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 x14ac:dyDescent="0.25">
      <c r="A2735" t="s">
        <v>262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 x14ac:dyDescent="0.25">
      <c r="A2736" t="s">
        <v>262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 x14ac:dyDescent="0.25">
      <c r="A2737" t="s">
        <v>262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 x14ac:dyDescent="0.25">
      <c r="A2738" t="s">
        <v>262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 x14ac:dyDescent="0.25">
      <c r="A2739" t="s">
        <v>262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 x14ac:dyDescent="0.25">
      <c r="A2740" t="s">
        <v>262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 x14ac:dyDescent="0.25">
      <c r="A2741" t="s">
        <v>262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 x14ac:dyDescent="0.25">
      <c r="A2742" t="s">
        <v>262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 x14ac:dyDescent="0.25">
      <c r="A2743" t="s">
        <v>262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 x14ac:dyDescent="0.25">
      <c r="A2744" t="s">
        <v>262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 x14ac:dyDescent="0.25">
      <c r="A2745" t="s">
        <v>262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 x14ac:dyDescent="0.25">
      <c r="A2746" t="s">
        <v>262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 x14ac:dyDescent="0.25">
      <c r="A2747" t="s">
        <v>262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 x14ac:dyDescent="0.25">
      <c r="A2748" t="s">
        <v>262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 x14ac:dyDescent="0.25">
      <c r="A2749" t="s">
        <v>262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 x14ac:dyDescent="0.25">
      <c r="A2750" t="s">
        <v>262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 x14ac:dyDescent="0.25">
      <c r="A2751" t="s">
        <v>262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 x14ac:dyDescent="0.25">
      <c r="A2752" t="s">
        <v>262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 x14ac:dyDescent="0.25">
      <c r="A2753" t="s">
        <v>262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 x14ac:dyDescent="0.25">
      <c r="A2754" t="s">
        <v>262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 x14ac:dyDescent="0.25">
      <c r="A2755" t="s">
        <v>262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 x14ac:dyDescent="0.25">
      <c r="A2756" t="s">
        <v>262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 x14ac:dyDescent="0.25">
      <c r="A2757" t="s">
        <v>262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 x14ac:dyDescent="0.25">
      <c r="A2758" t="s">
        <v>262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 x14ac:dyDescent="0.25">
      <c r="A2759" t="s">
        <v>262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 x14ac:dyDescent="0.25">
      <c r="A2760" t="s">
        <v>262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 x14ac:dyDescent="0.25">
      <c r="A2761" t="s">
        <v>262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 x14ac:dyDescent="0.25">
      <c r="A2762" t="s">
        <v>262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 x14ac:dyDescent="0.25">
      <c r="A2763" t="s">
        <v>262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 x14ac:dyDescent="0.25">
      <c r="A2764" t="s">
        <v>262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 x14ac:dyDescent="0.25">
      <c r="A2765" t="s">
        <v>262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 x14ac:dyDescent="0.25">
      <c r="A2766" t="s">
        <v>262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 x14ac:dyDescent="0.25">
      <c r="A2767" t="s">
        <v>262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 spans="1:41" x14ac:dyDescent="0.25">
      <c r="A2768" t="s">
        <v>262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 x14ac:dyDescent="0.25">
      <c r="A2769" t="s">
        <v>262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 x14ac:dyDescent="0.25">
      <c r="A2770" t="s">
        <v>262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 x14ac:dyDescent="0.25">
      <c r="A2771" t="s">
        <v>262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 x14ac:dyDescent="0.25">
      <c r="A2772" t="s">
        <v>262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 x14ac:dyDescent="0.25">
      <c r="A2773" t="s">
        <v>262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 x14ac:dyDescent="0.25">
      <c r="A2774" t="s">
        <v>262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 x14ac:dyDescent="0.25">
      <c r="A2775" t="s">
        <v>262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 x14ac:dyDescent="0.25">
      <c r="A2776" t="s">
        <v>262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 x14ac:dyDescent="0.25">
      <c r="A2777" t="s">
        <v>262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 x14ac:dyDescent="0.25">
      <c r="A2778" t="s">
        <v>262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 x14ac:dyDescent="0.25">
      <c r="A2779" t="s">
        <v>262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 x14ac:dyDescent="0.25">
      <c r="A2780" t="s">
        <v>262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 x14ac:dyDescent="0.25">
      <c r="A2781" t="s">
        <v>262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 x14ac:dyDescent="0.25">
      <c r="A2782" t="s">
        <v>262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 x14ac:dyDescent="0.25">
      <c r="A2783" t="s">
        <v>262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 x14ac:dyDescent="0.25">
      <c r="A2784" t="s">
        <v>262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 x14ac:dyDescent="0.25">
      <c r="A2785" t="s">
        <v>262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 spans="1:41" x14ac:dyDescent="0.25">
      <c r="A2786" t="s">
        <v>262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 x14ac:dyDescent="0.25">
      <c r="A2787" t="s">
        <v>262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 x14ac:dyDescent="0.25">
      <c r="A2788" t="s">
        <v>262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 x14ac:dyDescent="0.25">
      <c r="A2789" t="s">
        <v>262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 x14ac:dyDescent="0.25">
      <c r="A2790" t="s">
        <v>262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 x14ac:dyDescent="0.25">
      <c r="A2791" t="s">
        <v>262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 x14ac:dyDescent="0.25">
      <c r="A2792" t="s">
        <v>262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 x14ac:dyDescent="0.25">
      <c r="A2793" t="s">
        <v>262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 x14ac:dyDescent="0.25">
      <c r="A2794" t="s">
        <v>262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 x14ac:dyDescent="0.25">
      <c r="A2795" t="s">
        <v>262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1:41" x14ac:dyDescent="0.25">
      <c r="A2796" t="s">
        <v>262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 x14ac:dyDescent="0.25">
      <c r="A2797" t="s">
        <v>262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 x14ac:dyDescent="0.25">
      <c r="A2798" t="s">
        <v>262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 x14ac:dyDescent="0.25">
      <c r="A2799" t="s">
        <v>262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 x14ac:dyDescent="0.25">
      <c r="A2800" t="s">
        <v>262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 x14ac:dyDescent="0.25">
      <c r="A2801" t="s">
        <v>262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 x14ac:dyDescent="0.25">
      <c r="A2802" t="s">
        <v>262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 x14ac:dyDescent="0.25">
      <c r="A2803" t="s">
        <v>262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 x14ac:dyDescent="0.25">
      <c r="A2804" t="s">
        <v>262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 x14ac:dyDescent="0.25">
      <c r="A2805" t="s">
        <v>262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 x14ac:dyDescent="0.25">
      <c r="A2806" t="s">
        <v>262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 x14ac:dyDescent="0.25">
      <c r="A2807" t="s">
        <v>262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 x14ac:dyDescent="0.25">
      <c r="A2808" t="s">
        <v>262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 x14ac:dyDescent="0.25">
      <c r="A2809" t="s">
        <v>262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 x14ac:dyDescent="0.25">
      <c r="A2810" t="s">
        <v>262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 x14ac:dyDescent="0.25">
      <c r="A2811" t="s">
        <v>262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 x14ac:dyDescent="0.25">
      <c r="A2812" t="s">
        <v>262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 x14ac:dyDescent="0.25">
      <c r="A2813" t="s">
        <v>262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 x14ac:dyDescent="0.25">
      <c r="A2814" t="s">
        <v>262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 x14ac:dyDescent="0.25">
      <c r="A2815" t="s">
        <v>262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 x14ac:dyDescent="0.25">
      <c r="A2816" t="s">
        <v>262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 x14ac:dyDescent="0.25">
      <c r="A2817" t="s">
        <v>262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 x14ac:dyDescent="0.25">
      <c r="A2818" t="s">
        <v>262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 x14ac:dyDescent="0.25">
      <c r="A2819" t="s">
        <v>262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 x14ac:dyDescent="0.25">
      <c r="A2820" t="s">
        <v>262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 x14ac:dyDescent="0.25">
      <c r="A2821" t="s">
        <v>262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 x14ac:dyDescent="0.25">
      <c r="A2822" t="s">
        <v>262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 x14ac:dyDescent="0.25">
      <c r="A2823" t="s">
        <v>262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 x14ac:dyDescent="0.25">
      <c r="A2824" t="s">
        <v>262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 x14ac:dyDescent="0.25">
      <c r="A2825" t="s">
        <v>262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 x14ac:dyDescent="0.25">
      <c r="A2826" t="s">
        <v>262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 x14ac:dyDescent="0.25">
      <c r="A2827" t="s">
        <v>262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 x14ac:dyDescent="0.25">
      <c r="A2828" t="s">
        <v>262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 x14ac:dyDescent="0.25">
      <c r="A2829" t="s">
        <v>262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 x14ac:dyDescent="0.25">
      <c r="A2830" t="s">
        <v>262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 spans="1:41" x14ac:dyDescent="0.25">
      <c r="A2831" t="s">
        <v>262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 x14ac:dyDescent="0.25">
      <c r="A2832" t="s">
        <v>262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 x14ac:dyDescent="0.25">
      <c r="A2833" t="s">
        <v>262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 x14ac:dyDescent="0.25">
      <c r="A2834" t="s">
        <v>262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 x14ac:dyDescent="0.25">
      <c r="A2835" t="s">
        <v>262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 x14ac:dyDescent="0.25">
      <c r="A2836" t="s">
        <v>262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 x14ac:dyDescent="0.25">
      <c r="A2837" t="s">
        <v>262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 x14ac:dyDescent="0.25">
      <c r="A2838" t="s">
        <v>262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 x14ac:dyDescent="0.25">
      <c r="A2839" t="s">
        <v>262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 x14ac:dyDescent="0.25">
      <c r="A2840" t="s">
        <v>262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 x14ac:dyDescent="0.25">
      <c r="A2841" t="s">
        <v>262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 x14ac:dyDescent="0.25">
      <c r="A2842" t="s">
        <v>262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 x14ac:dyDescent="0.25">
      <c r="A2843" t="s">
        <v>262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 x14ac:dyDescent="0.25">
      <c r="A2844" t="s">
        <v>262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 x14ac:dyDescent="0.25">
      <c r="A2845" t="s">
        <v>262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 x14ac:dyDescent="0.25">
      <c r="A2846" t="s">
        <v>262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 x14ac:dyDescent="0.25">
      <c r="A2847" t="s">
        <v>262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 x14ac:dyDescent="0.25">
      <c r="A2848" t="s">
        <v>262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 x14ac:dyDescent="0.25">
      <c r="A2849" t="s">
        <v>262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 x14ac:dyDescent="0.25">
      <c r="A2850" t="s">
        <v>262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 x14ac:dyDescent="0.25">
      <c r="A2851" t="s">
        <v>262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 x14ac:dyDescent="0.25">
      <c r="A2852" t="s">
        <v>262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 x14ac:dyDescent="0.25">
      <c r="A2853" t="s">
        <v>262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 x14ac:dyDescent="0.25">
      <c r="A2854" t="s">
        <v>262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 x14ac:dyDescent="0.25">
      <c r="A2855" t="s">
        <v>262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 x14ac:dyDescent="0.25">
      <c r="A2856" t="s">
        <v>262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 x14ac:dyDescent="0.25">
      <c r="A2857" t="s">
        <v>262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 x14ac:dyDescent="0.25">
      <c r="A2858" t="s">
        <v>262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 x14ac:dyDescent="0.25">
      <c r="A2859" t="s">
        <v>262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 x14ac:dyDescent="0.25">
      <c r="A2860" t="s">
        <v>262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 x14ac:dyDescent="0.25">
      <c r="A2861" t="s">
        <v>262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 spans="1:41" x14ac:dyDescent="0.25">
      <c r="A2862" t="s">
        <v>262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 x14ac:dyDescent="0.25">
      <c r="A2863" t="s">
        <v>262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 x14ac:dyDescent="0.25">
      <c r="A2864" t="s">
        <v>262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 x14ac:dyDescent="0.25">
      <c r="A2865" t="s">
        <v>262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 x14ac:dyDescent="0.25">
      <c r="A2866" t="s">
        <v>262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 x14ac:dyDescent="0.25">
      <c r="A2867" t="s">
        <v>262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 x14ac:dyDescent="0.25">
      <c r="A2868" t="s">
        <v>262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 x14ac:dyDescent="0.25">
      <c r="A2869" t="s">
        <v>262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 x14ac:dyDescent="0.25">
      <c r="A2870" t="s">
        <v>262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 x14ac:dyDescent="0.25">
      <c r="A2871" t="s">
        <v>262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 x14ac:dyDescent="0.25">
      <c r="A2872" t="s">
        <v>262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 x14ac:dyDescent="0.25">
      <c r="A2873" t="s">
        <v>262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1:41" x14ac:dyDescent="0.25">
      <c r="A2874" t="s">
        <v>262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 x14ac:dyDescent="0.25">
      <c r="A2875" t="s">
        <v>262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 x14ac:dyDescent="0.25">
      <c r="A2876" t="s">
        <v>262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 x14ac:dyDescent="0.25">
      <c r="A2877" t="s">
        <v>262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 x14ac:dyDescent="0.25">
      <c r="A2878" t="s">
        <v>262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 x14ac:dyDescent="0.25">
      <c r="A2879" t="s">
        <v>262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 x14ac:dyDescent="0.25">
      <c r="A2880" t="s">
        <v>262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 x14ac:dyDescent="0.25">
      <c r="A2881" t="s">
        <v>262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 x14ac:dyDescent="0.25">
      <c r="A2882" t="s">
        <v>262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 x14ac:dyDescent="0.25">
      <c r="A2883" t="s">
        <v>262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 x14ac:dyDescent="0.25">
      <c r="A2884" t="s">
        <v>262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 x14ac:dyDescent="0.25">
      <c r="A2885" t="s">
        <v>262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 x14ac:dyDescent="0.25">
      <c r="A2886" t="s">
        <v>262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 x14ac:dyDescent="0.25">
      <c r="A2887" t="s">
        <v>262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 x14ac:dyDescent="0.25">
      <c r="A2888" t="s">
        <v>262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 x14ac:dyDescent="0.25">
      <c r="A2889" t="s">
        <v>262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 x14ac:dyDescent="0.25">
      <c r="A2890" t="s">
        <v>262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 x14ac:dyDescent="0.25">
      <c r="A2891" t="s">
        <v>262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 x14ac:dyDescent="0.25">
      <c r="A2892" t="s">
        <v>262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 x14ac:dyDescent="0.25">
      <c r="A2893" t="s">
        <v>262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 x14ac:dyDescent="0.25">
      <c r="A2894" t="s">
        <v>262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 x14ac:dyDescent="0.25">
      <c r="A2895" t="s">
        <v>262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 x14ac:dyDescent="0.25">
      <c r="A2896" t="s">
        <v>262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 x14ac:dyDescent="0.25">
      <c r="A2897" t="s">
        <v>262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 x14ac:dyDescent="0.25">
      <c r="A2898" t="s">
        <v>262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 x14ac:dyDescent="0.25">
      <c r="A2899" t="s">
        <v>262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 x14ac:dyDescent="0.25">
      <c r="A2900" t="s">
        <v>262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 x14ac:dyDescent="0.25">
      <c r="A2901" t="s">
        <v>262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 x14ac:dyDescent="0.25">
      <c r="A2902" t="s">
        <v>262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 x14ac:dyDescent="0.25">
      <c r="A2903" t="s">
        <v>262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 x14ac:dyDescent="0.25">
      <c r="A2904" t="s">
        <v>262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1:41" x14ac:dyDescent="0.25">
      <c r="A2905" t="s">
        <v>262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 x14ac:dyDescent="0.25">
      <c r="A2906" t="s">
        <v>262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 x14ac:dyDescent="0.25">
      <c r="A2907" t="s">
        <v>262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 x14ac:dyDescent="0.25">
      <c r="A2908" t="s">
        <v>262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 x14ac:dyDescent="0.25">
      <c r="A2909" t="s">
        <v>262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 x14ac:dyDescent="0.25">
      <c r="A2910" t="s">
        <v>262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 x14ac:dyDescent="0.25">
      <c r="A2911" t="s">
        <v>262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 x14ac:dyDescent="0.25">
      <c r="A2912" t="s">
        <v>262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 x14ac:dyDescent="0.25">
      <c r="A2913" t="s">
        <v>262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 x14ac:dyDescent="0.25">
      <c r="A2914" t="s">
        <v>262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 x14ac:dyDescent="0.25">
      <c r="A2915" t="s">
        <v>262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 x14ac:dyDescent="0.25">
      <c r="A2916" t="s">
        <v>262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 x14ac:dyDescent="0.25">
      <c r="A2917" t="s">
        <v>262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 x14ac:dyDescent="0.25">
      <c r="A2918" t="s">
        <v>262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 x14ac:dyDescent="0.25">
      <c r="A2919" t="s">
        <v>262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 x14ac:dyDescent="0.25">
      <c r="A2920" t="s">
        <v>262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 x14ac:dyDescent="0.25">
      <c r="A2921" t="s">
        <v>262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 x14ac:dyDescent="0.25">
      <c r="A2922" t="s">
        <v>262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 x14ac:dyDescent="0.25">
      <c r="A2923" t="s">
        <v>262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 x14ac:dyDescent="0.25">
      <c r="A2924" t="s">
        <v>262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 x14ac:dyDescent="0.25">
      <c r="A2925" t="s">
        <v>262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 x14ac:dyDescent="0.25">
      <c r="A2926" t="s">
        <v>262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 x14ac:dyDescent="0.25">
      <c r="A2927" t="s">
        <v>262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 x14ac:dyDescent="0.25">
      <c r="A2928" t="s">
        <v>262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 spans="1:41" x14ac:dyDescent="0.25">
      <c r="A2929" t="s">
        <v>262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 x14ac:dyDescent="0.25">
      <c r="A2930" t="s">
        <v>262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 x14ac:dyDescent="0.25">
      <c r="A2931" t="s">
        <v>262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 x14ac:dyDescent="0.25">
      <c r="A2932" t="s">
        <v>262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 spans="1:41" x14ac:dyDescent="0.25">
      <c r="A2933" t="s">
        <v>262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 x14ac:dyDescent="0.25">
      <c r="A2934" t="s">
        <v>262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 x14ac:dyDescent="0.25">
      <c r="A2935" t="s">
        <v>262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 x14ac:dyDescent="0.25">
      <c r="A2936" t="s">
        <v>262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 x14ac:dyDescent="0.25">
      <c r="A2937" t="s">
        <v>262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1:41" x14ac:dyDescent="0.25">
      <c r="A2938" t="s">
        <v>262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 x14ac:dyDescent="0.25">
      <c r="A2939" t="s">
        <v>262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 spans="1:41" x14ac:dyDescent="0.25">
      <c r="A2940" t="s">
        <v>262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 x14ac:dyDescent="0.25">
      <c r="A2941" t="s">
        <v>262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 x14ac:dyDescent="0.25">
      <c r="A2942" t="s">
        <v>262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 x14ac:dyDescent="0.25">
      <c r="A2943" t="s">
        <v>262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 x14ac:dyDescent="0.25">
      <c r="A2944" t="s">
        <v>262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 x14ac:dyDescent="0.25">
      <c r="A2945" t="s">
        <v>262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 x14ac:dyDescent="0.25">
      <c r="A2946" t="s">
        <v>262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 x14ac:dyDescent="0.25">
      <c r="A2947" t="s">
        <v>262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 x14ac:dyDescent="0.25">
      <c r="A2948" t="s">
        <v>262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 x14ac:dyDescent="0.25">
      <c r="A2949" t="s">
        <v>262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 x14ac:dyDescent="0.25">
      <c r="A2950" t="s">
        <v>262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 x14ac:dyDescent="0.25">
      <c r="A2951" t="s">
        <v>262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 x14ac:dyDescent="0.25">
      <c r="A2952" t="s">
        <v>262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 x14ac:dyDescent="0.25">
      <c r="A2953" t="s">
        <v>262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 x14ac:dyDescent="0.25">
      <c r="A2954" t="s">
        <v>262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 x14ac:dyDescent="0.25">
      <c r="A2955" t="s">
        <v>262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 x14ac:dyDescent="0.25">
      <c r="A2956" t="s">
        <v>262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 x14ac:dyDescent="0.25">
      <c r="A2957" t="s">
        <v>262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 x14ac:dyDescent="0.25">
      <c r="A2958" t="s">
        <v>262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 x14ac:dyDescent="0.25">
      <c r="A2959" t="s">
        <v>262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 x14ac:dyDescent="0.25">
      <c r="A2960" t="s">
        <v>262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 x14ac:dyDescent="0.25">
      <c r="A2961" t="s">
        <v>262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 x14ac:dyDescent="0.25">
      <c r="A2962" t="s">
        <v>262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 x14ac:dyDescent="0.25">
      <c r="A2963" t="s">
        <v>262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 x14ac:dyDescent="0.25">
      <c r="A2964" t="s">
        <v>262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 x14ac:dyDescent="0.25">
      <c r="A2965" t="s">
        <v>262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 x14ac:dyDescent="0.25">
      <c r="A2966" t="s">
        <v>262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 x14ac:dyDescent="0.25">
      <c r="A2967" t="s">
        <v>262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 x14ac:dyDescent="0.25">
      <c r="A2968" t="s">
        <v>262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 x14ac:dyDescent="0.25">
      <c r="A2969" t="s">
        <v>262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 x14ac:dyDescent="0.25">
      <c r="A2970" t="s">
        <v>262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 x14ac:dyDescent="0.25">
      <c r="A2971" t="s">
        <v>262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 x14ac:dyDescent="0.25">
      <c r="A2972" t="s">
        <v>262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 x14ac:dyDescent="0.25">
      <c r="A2973" t="s">
        <v>262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 x14ac:dyDescent="0.25">
      <c r="A2974" t="s">
        <v>262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 x14ac:dyDescent="0.25">
      <c r="A2975" t="s">
        <v>262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 x14ac:dyDescent="0.25">
      <c r="A2976" t="s">
        <v>262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 x14ac:dyDescent="0.25">
      <c r="A2977" t="s">
        <v>262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 x14ac:dyDescent="0.25">
      <c r="A2978" t="s">
        <v>262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 x14ac:dyDescent="0.25">
      <c r="A2979" t="s">
        <v>262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 x14ac:dyDescent="0.25">
      <c r="A2980" t="s">
        <v>262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 x14ac:dyDescent="0.25">
      <c r="A2981" t="s">
        <v>262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 x14ac:dyDescent="0.25">
      <c r="A2982" t="s">
        <v>262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 x14ac:dyDescent="0.25">
      <c r="A2983" t="s">
        <v>262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 x14ac:dyDescent="0.25">
      <c r="A2984" t="s">
        <v>262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 x14ac:dyDescent="0.25">
      <c r="A2985" t="s">
        <v>262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 x14ac:dyDescent="0.25">
      <c r="A2986" t="s">
        <v>262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 x14ac:dyDescent="0.25">
      <c r="A2987" t="s">
        <v>262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 x14ac:dyDescent="0.25">
      <c r="A2988" t="s">
        <v>262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 x14ac:dyDescent="0.25">
      <c r="A2989" t="s">
        <v>262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 x14ac:dyDescent="0.25">
      <c r="A2990" t="s">
        <v>262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 x14ac:dyDescent="0.25">
      <c r="A2991" t="s">
        <v>262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 x14ac:dyDescent="0.25">
      <c r="A2992" t="s">
        <v>262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 x14ac:dyDescent="0.25">
      <c r="A2993" t="s">
        <v>262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 x14ac:dyDescent="0.25">
      <c r="A2994" t="s">
        <v>262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 x14ac:dyDescent="0.25">
      <c r="A2995" t="s">
        <v>262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 x14ac:dyDescent="0.25">
      <c r="A2996" t="s">
        <v>262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 x14ac:dyDescent="0.25">
      <c r="A2997" t="s">
        <v>262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 x14ac:dyDescent="0.25">
      <c r="A2998" t="s">
        <v>262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 x14ac:dyDescent="0.25">
      <c r="A2999" t="s">
        <v>262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 x14ac:dyDescent="0.25">
      <c r="A3000" t="s">
        <v>262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 x14ac:dyDescent="0.25">
      <c r="A3001" t="s">
        <v>262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 x14ac:dyDescent="0.25">
      <c r="A3002" t="s">
        <v>262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 x14ac:dyDescent="0.25">
      <c r="A3003" t="s">
        <v>262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 x14ac:dyDescent="0.25">
      <c r="A3004" t="s">
        <v>262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 x14ac:dyDescent="0.25">
      <c r="A3005" t="s">
        <v>262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 x14ac:dyDescent="0.25">
      <c r="A3006" t="s">
        <v>262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 x14ac:dyDescent="0.25">
      <c r="A3007" t="s">
        <v>262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 x14ac:dyDescent="0.25">
      <c r="A3008" t="s">
        <v>262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 x14ac:dyDescent="0.25">
      <c r="A3009" t="s">
        <v>262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 x14ac:dyDescent="0.25">
      <c r="A3010" t="s">
        <v>262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 x14ac:dyDescent="0.25">
      <c r="A3011" t="s">
        <v>262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 x14ac:dyDescent="0.25">
      <c r="A3012" t="s">
        <v>262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 x14ac:dyDescent="0.25">
      <c r="A3013" t="s">
        <v>262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 x14ac:dyDescent="0.25">
      <c r="A3014" t="s">
        <v>262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 x14ac:dyDescent="0.25">
      <c r="A3015" t="s">
        <v>262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 x14ac:dyDescent="0.25">
      <c r="A3016" t="s">
        <v>262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 x14ac:dyDescent="0.25">
      <c r="A3017" t="s">
        <v>262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 x14ac:dyDescent="0.25">
      <c r="A3018" t="s">
        <v>262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 x14ac:dyDescent="0.25">
      <c r="A3019" t="s">
        <v>262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 x14ac:dyDescent="0.25">
      <c r="A3020" t="s">
        <v>262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 x14ac:dyDescent="0.25">
      <c r="A3021" t="s">
        <v>262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 x14ac:dyDescent="0.25">
      <c r="A3022" t="s">
        <v>262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 x14ac:dyDescent="0.25">
      <c r="A3023" t="s">
        <v>262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 x14ac:dyDescent="0.25">
      <c r="A3024" t="s">
        <v>262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 x14ac:dyDescent="0.25">
      <c r="A3025" t="s">
        <v>262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 x14ac:dyDescent="0.25">
      <c r="A3026" t="s">
        <v>262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 x14ac:dyDescent="0.25">
      <c r="A3027" t="s">
        <v>262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 x14ac:dyDescent="0.25">
      <c r="A3028" t="s">
        <v>262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 x14ac:dyDescent="0.25">
      <c r="A3029" t="s">
        <v>262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 x14ac:dyDescent="0.25">
      <c r="A3030" t="s">
        <v>262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 x14ac:dyDescent="0.25">
      <c r="A3031" t="s">
        <v>262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 x14ac:dyDescent="0.25">
      <c r="A3032" t="s">
        <v>262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 x14ac:dyDescent="0.25">
      <c r="A3033" t="s">
        <v>262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 x14ac:dyDescent="0.25">
      <c r="A3034" t="s">
        <v>262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 x14ac:dyDescent="0.25">
      <c r="A3035" t="s">
        <v>262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 x14ac:dyDescent="0.25">
      <c r="A3036" t="s">
        <v>262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 x14ac:dyDescent="0.25">
      <c r="A3037" t="s">
        <v>262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 spans="1:41" x14ac:dyDescent="0.25">
      <c r="A3038" t="s">
        <v>262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 x14ac:dyDescent="0.25">
      <c r="A3039" t="s">
        <v>262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 x14ac:dyDescent="0.25">
      <c r="A3040" t="s">
        <v>262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 x14ac:dyDescent="0.25">
      <c r="A3041" t="s">
        <v>262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 x14ac:dyDescent="0.25">
      <c r="A3042" t="s">
        <v>262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 x14ac:dyDescent="0.25">
      <c r="A3043" t="s">
        <v>262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 x14ac:dyDescent="0.25">
      <c r="A3044" t="s">
        <v>262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 x14ac:dyDescent="0.25">
      <c r="A3045" t="s">
        <v>262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 x14ac:dyDescent="0.25">
      <c r="A3046" t="s">
        <v>262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 x14ac:dyDescent="0.25">
      <c r="A3047" t="s">
        <v>262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 x14ac:dyDescent="0.25">
      <c r="A3048" t="s">
        <v>262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 x14ac:dyDescent="0.25">
      <c r="A3049" t="s">
        <v>262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 x14ac:dyDescent="0.25">
      <c r="A3050" t="s">
        <v>262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 x14ac:dyDescent="0.25">
      <c r="A3051" t="s">
        <v>262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 x14ac:dyDescent="0.25">
      <c r="A3052" t="s">
        <v>262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 x14ac:dyDescent="0.25">
      <c r="A3053" t="s">
        <v>262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 x14ac:dyDescent="0.25">
      <c r="A3054" t="s">
        <v>262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 x14ac:dyDescent="0.25">
      <c r="A3055" t="s">
        <v>262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 x14ac:dyDescent="0.25">
      <c r="A3056" t="s">
        <v>262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 x14ac:dyDescent="0.25">
      <c r="A3057" t="s">
        <v>262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 x14ac:dyDescent="0.25">
      <c r="A3058" t="s">
        <v>262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 x14ac:dyDescent="0.25">
      <c r="A3059" t="s">
        <v>262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 x14ac:dyDescent="0.25">
      <c r="A3060" t="s">
        <v>262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 x14ac:dyDescent="0.25">
      <c r="A3061" t="s">
        <v>262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 x14ac:dyDescent="0.25">
      <c r="A3062" t="s">
        <v>262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1:41" x14ac:dyDescent="0.25">
      <c r="A3063" t="s">
        <v>262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 x14ac:dyDescent="0.25">
      <c r="A3064" t="s">
        <v>262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 x14ac:dyDescent="0.25">
      <c r="A3065" t="s">
        <v>262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 x14ac:dyDescent="0.25">
      <c r="A3066" t="s">
        <v>262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 x14ac:dyDescent="0.25">
      <c r="A3067" t="s">
        <v>262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 x14ac:dyDescent="0.25">
      <c r="A3068" t="s">
        <v>262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 x14ac:dyDescent="0.25">
      <c r="A3069" t="s">
        <v>262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 x14ac:dyDescent="0.25">
      <c r="A3070" t="s">
        <v>262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 x14ac:dyDescent="0.25">
      <c r="A3071" t="s">
        <v>262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 x14ac:dyDescent="0.25">
      <c r="A3072" t="s">
        <v>262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 x14ac:dyDescent="0.25">
      <c r="A3073" t="s">
        <v>262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 x14ac:dyDescent="0.25">
      <c r="A3074" t="s">
        <v>262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 x14ac:dyDescent="0.25">
      <c r="A3075" t="s">
        <v>262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 x14ac:dyDescent="0.25">
      <c r="A3076" t="s">
        <v>262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 x14ac:dyDescent="0.25">
      <c r="A3077" t="s">
        <v>262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 x14ac:dyDescent="0.25">
      <c r="A3078" t="s">
        <v>262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 x14ac:dyDescent="0.25">
      <c r="A3079" t="s">
        <v>262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 x14ac:dyDescent="0.25">
      <c r="A3080" t="s">
        <v>262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 x14ac:dyDescent="0.25">
      <c r="A3081" t="s">
        <v>262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 x14ac:dyDescent="0.25">
      <c r="A3082" t="s">
        <v>262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 x14ac:dyDescent="0.25">
      <c r="A3083" t="s">
        <v>262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1:41" x14ac:dyDescent="0.25">
      <c r="A3084" t="s">
        <v>262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 x14ac:dyDescent="0.25">
      <c r="A3085" t="s">
        <v>262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 x14ac:dyDescent="0.25">
      <c r="A3086" t="s">
        <v>262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 x14ac:dyDescent="0.25">
      <c r="A3087" t="s">
        <v>262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 x14ac:dyDescent="0.25">
      <c r="A3088" t="s">
        <v>262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 x14ac:dyDescent="0.25">
      <c r="A3089" t="s">
        <v>262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 x14ac:dyDescent="0.25">
      <c r="A3090" t="s">
        <v>262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 x14ac:dyDescent="0.25">
      <c r="A3091" t="s">
        <v>262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 x14ac:dyDescent="0.25">
      <c r="A3092" t="s">
        <v>262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 x14ac:dyDescent="0.25">
      <c r="A3093" t="s">
        <v>262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 x14ac:dyDescent="0.25">
      <c r="A3094" t="s">
        <v>262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 spans="1:41" x14ac:dyDescent="0.25">
      <c r="A3095" t="s">
        <v>262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 x14ac:dyDescent="0.25">
      <c r="A3096" t="s">
        <v>262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 x14ac:dyDescent="0.25">
      <c r="A3097" t="s">
        <v>262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 x14ac:dyDescent="0.25">
      <c r="A3098" t="s">
        <v>262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 x14ac:dyDescent="0.25">
      <c r="A3099" t="s">
        <v>262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 x14ac:dyDescent="0.25">
      <c r="A3100" t="s">
        <v>262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 x14ac:dyDescent="0.25">
      <c r="A3101" t="s">
        <v>262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 x14ac:dyDescent="0.25">
      <c r="A3102" t="s">
        <v>262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 x14ac:dyDescent="0.25">
      <c r="A3103" t="s">
        <v>262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 x14ac:dyDescent="0.25">
      <c r="A3104" t="s">
        <v>262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1:41" x14ac:dyDescent="0.25">
      <c r="A3105" t="s">
        <v>262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 x14ac:dyDescent="0.25">
      <c r="A3106" t="s">
        <v>262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 x14ac:dyDescent="0.25">
      <c r="A3107" t="s">
        <v>262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 x14ac:dyDescent="0.25">
      <c r="A3108" t="s">
        <v>262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 x14ac:dyDescent="0.25">
      <c r="A3109" t="s">
        <v>262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 x14ac:dyDescent="0.25">
      <c r="A3110" t="s">
        <v>262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 x14ac:dyDescent="0.25">
      <c r="A3111" t="s">
        <v>262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 x14ac:dyDescent="0.25">
      <c r="A3112" t="s">
        <v>262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 x14ac:dyDescent="0.25">
      <c r="A3113" t="s">
        <v>262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 x14ac:dyDescent="0.25">
      <c r="A3114" t="s">
        <v>262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 x14ac:dyDescent="0.25">
      <c r="A3115" t="s">
        <v>262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 x14ac:dyDescent="0.25">
      <c r="A3116" t="s">
        <v>262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 x14ac:dyDescent="0.25">
      <c r="A3117" t="s">
        <v>262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 x14ac:dyDescent="0.25">
      <c r="A3118" t="s">
        <v>262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 x14ac:dyDescent="0.25">
      <c r="A3119" t="s">
        <v>262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 x14ac:dyDescent="0.25">
      <c r="A3120" t="s">
        <v>262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 x14ac:dyDescent="0.25">
      <c r="A3121" t="s">
        <v>262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 x14ac:dyDescent="0.25">
      <c r="A3122" t="s">
        <v>262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 x14ac:dyDescent="0.25">
      <c r="A3123" t="s">
        <v>262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 x14ac:dyDescent="0.25">
      <c r="A3124" t="s">
        <v>262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 x14ac:dyDescent="0.25">
      <c r="A3125" t="s">
        <v>262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 x14ac:dyDescent="0.25">
      <c r="A3126" t="s">
        <v>262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 x14ac:dyDescent="0.25">
      <c r="A3127" t="s">
        <v>262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 x14ac:dyDescent="0.25">
      <c r="A3128" t="s">
        <v>262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 x14ac:dyDescent="0.25">
      <c r="A3129" t="s">
        <v>262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 x14ac:dyDescent="0.25">
      <c r="A3130" t="s">
        <v>262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 x14ac:dyDescent="0.25">
      <c r="A3131" t="s">
        <v>262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 x14ac:dyDescent="0.25">
      <c r="A3132" t="s">
        <v>262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 x14ac:dyDescent="0.25">
      <c r="A3133" t="s">
        <v>262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 x14ac:dyDescent="0.25">
      <c r="A3134" t="s">
        <v>262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 x14ac:dyDescent="0.25">
      <c r="A3135" t="s">
        <v>262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 x14ac:dyDescent="0.25">
      <c r="A3136" t="s">
        <v>262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1:41" x14ac:dyDescent="0.25">
      <c r="A3137" t="s">
        <v>262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 x14ac:dyDescent="0.25">
      <c r="A3138" t="s">
        <v>262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 x14ac:dyDescent="0.25">
      <c r="A3139" t="s">
        <v>262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 x14ac:dyDescent="0.25">
      <c r="A3140" t="s">
        <v>262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 x14ac:dyDescent="0.25">
      <c r="A3141" t="s">
        <v>262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 x14ac:dyDescent="0.25">
      <c r="A3142" t="s">
        <v>262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 x14ac:dyDescent="0.25">
      <c r="A3143" t="s">
        <v>262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 x14ac:dyDescent="0.25">
      <c r="A3144" t="s">
        <v>262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 x14ac:dyDescent="0.25">
      <c r="A3145" t="s">
        <v>262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 x14ac:dyDescent="0.25">
      <c r="A3146" t="s">
        <v>262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 x14ac:dyDescent="0.25">
      <c r="A3147" t="s">
        <v>262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 x14ac:dyDescent="0.25">
      <c r="A3148" t="s">
        <v>262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 x14ac:dyDescent="0.25">
      <c r="A3149" t="s">
        <v>262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 x14ac:dyDescent="0.25">
      <c r="A3150" t="s">
        <v>262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 x14ac:dyDescent="0.25">
      <c r="A3151" t="s">
        <v>262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 x14ac:dyDescent="0.25">
      <c r="A3152" t="s">
        <v>262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 x14ac:dyDescent="0.25">
      <c r="A3153" t="s">
        <v>262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 x14ac:dyDescent="0.25">
      <c r="A3154" t="s">
        <v>262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 x14ac:dyDescent="0.25">
      <c r="A3155" t="s">
        <v>262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 x14ac:dyDescent="0.25">
      <c r="A3156" t="s">
        <v>262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 x14ac:dyDescent="0.25">
      <c r="A3157" t="s">
        <v>262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 x14ac:dyDescent="0.25">
      <c r="A3158" t="s">
        <v>262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 x14ac:dyDescent="0.25">
      <c r="A3159" t="s">
        <v>262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 x14ac:dyDescent="0.25">
      <c r="A3160" t="s">
        <v>262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1:41" x14ac:dyDescent="0.25">
      <c r="A3161" t="s">
        <v>262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 x14ac:dyDescent="0.25">
      <c r="A3162" t="s">
        <v>262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 x14ac:dyDescent="0.25">
      <c r="A3163" t="s">
        <v>262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 x14ac:dyDescent="0.25">
      <c r="A3164" t="s">
        <v>262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1:41" x14ac:dyDescent="0.25">
      <c r="A3165" t="s">
        <v>262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 x14ac:dyDescent="0.25">
      <c r="A3166" t="s">
        <v>262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 x14ac:dyDescent="0.25">
      <c r="A3167" t="s">
        <v>262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 x14ac:dyDescent="0.25">
      <c r="A3168" t="s">
        <v>262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 x14ac:dyDescent="0.25">
      <c r="A3169" t="s">
        <v>262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 x14ac:dyDescent="0.25">
      <c r="A3170" t="s">
        <v>262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 x14ac:dyDescent="0.25">
      <c r="A3171" t="s">
        <v>262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 x14ac:dyDescent="0.25">
      <c r="A3172" t="s">
        <v>262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 x14ac:dyDescent="0.25">
      <c r="A3173" t="s">
        <v>262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 x14ac:dyDescent="0.25">
      <c r="A3174" t="s">
        <v>262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 x14ac:dyDescent="0.25">
      <c r="A3175" t="s">
        <v>262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 x14ac:dyDescent="0.25">
      <c r="A3176" t="s">
        <v>262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 x14ac:dyDescent="0.25">
      <c r="A3177" t="s">
        <v>262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 spans="1:41" x14ac:dyDescent="0.25">
      <c r="A3178" t="s">
        <v>262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 x14ac:dyDescent="0.25">
      <c r="A3179" t="s">
        <v>262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 x14ac:dyDescent="0.25">
      <c r="A3180" t="s">
        <v>262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 x14ac:dyDescent="0.25">
      <c r="A3181" t="s">
        <v>262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 x14ac:dyDescent="0.25">
      <c r="A3182" t="s">
        <v>262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 x14ac:dyDescent="0.25">
      <c r="A3183" t="s">
        <v>262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 x14ac:dyDescent="0.25">
      <c r="A3184" t="s">
        <v>262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 x14ac:dyDescent="0.25">
      <c r="A3185" t="s">
        <v>262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 x14ac:dyDescent="0.25">
      <c r="A3186" t="s">
        <v>262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 x14ac:dyDescent="0.25">
      <c r="A3187" t="s">
        <v>262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 x14ac:dyDescent="0.25">
      <c r="A3188" t="s">
        <v>262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 x14ac:dyDescent="0.25">
      <c r="A3189" t="s">
        <v>262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 x14ac:dyDescent="0.25">
      <c r="A3190" t="s">
        <v>262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 x14ac:dyDescent="0.25">
      <c r="A3191" t="s">
        <v>262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 x14ac:dyDescent="0.25">
      <c r="A3192" t="s">
        <v>262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 x14ac:dyDescent="0.25">
      <c r="A3193" t="s">
        <v>262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 x14ac:dyDescent="0.25">
      <c r="A3194" t="s">
        <v>262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 x14ac:dyDescent="0.25">
      <c r="A3195" t="s">
        <v>262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 x14ac:dyDescent="0.25">
      <c r="A3196" t="s">
        <v>262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 x14ac:dyDescent="0.25">
      <c r="A3197" t="s">
        <v>262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 x14ac:dyDescent="0.25">
      <c r="A3198" t="s">
        <v>262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 x14ac:dyDescent="0.25">
      <c r="A3199" t="s">
        <v>262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 x14ac:dyDescent="0.25">
      <c r="A3200" t="s">
        <v>262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 x14ac:dyDescent="0.25">
      <c r="A3201" t="s">
        <v>262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 x14ac:dyDescent="0.25">
      <c r="A3202" t="s">
        <v>262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 x14ac:dyDescent="0.25">
      <c r="A3203" t="s">
        <v>262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1:41" x14ac:dyDescent="0.25">
      <c r="A3204" t="s">
        <v>262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 x14ac:dyDescent="0.25">
      <c r="A3205" t="s">
        <v>262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 x14ac:dyDescent="0.25">
      <c r="A3206" t="s">
        <v>262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 x14ac:dyDescent="0.25">
      <c r="A3207" t="s">
        <v>262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 x14ac:dyDescent="0.25">
      <c r="A3208" t="s">
        <v>262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 x14ac:dyDescent="0.25">
      <c r="A3209" t="s">
        <v>262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1:41" x14ac:dyDescent="0.25">
      <c r="A3210" t="s">
        <v>262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 x14ac:dyDescent="0.25">
      <c r="A3211" t="s">
        <v>262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 x14ac:dyDescent="0.25">
      <c r="A3212" t="s">
        <v>262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 x14ac:dyDescent="0.25">
      <c r="A3213" t="s">
        <v>262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 x14ac:dyDescent="0.25">
      <c r="A3214" t="s">
        <v>262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 x14ac:dyDescent="0.25">
      <c r="A3215" t="s">
        <v>262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 x14ac:dyDescent="0.25">
      <c r="A3216" t="s">
        <v>262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 x14ac:dyDescent="0.25">
      <c r="A3217" t="s">
        <v>262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 x14ac:dyDescent="0.25">
      <c r="A3218" t="s">
        <v>262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 x14ac:dyDescent="0.25">
      <c r="A3219" t="s">
        <v>262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 x14ac:dyDescent="0.25">
      <c r="A3220" t="s">
        <v>262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 x14ac:dyDescent="0.25">
      <c r="A3221" t="s">
        <v>262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 x14ac:dyDescent="0.25">
      <c r="A3222" t="s">
        <v>262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 x14ac:dyDescent="0.25">
      <c r="A3223" t="s">
        <v>262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 x14ac:dyDescent="0.25">
      <c r="A3224" t="s">
        <v>262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 x14ac:dyDescent="0.25">
      <c r="A3225" t="s">
        <v>262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 x14ac:dyDescent="0.25">
      <c r="A3226" t="s">
        <v>262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 x14ac:dyDescent="0.25">
      <c r="A3227" t="s">
        <v>262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 x14ac:dyDescent="0.25">
      <c r="A3228" t="s">
        <v>262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 x14ac:dyDescent="0.25">
      <c r="A3229" t="s">
        <v>262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 x14ac:dyDescent="0.25">
      <c r="A3230" t="s">
        <v>262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 x14ac:dyDescent="0.25">
      <c r="A3231" t="s">
        <v>262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 spans="1:41" x14ac:dyDescent="0.25">
      <c r="A3232" t="s">
        <v>262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 x14ac:dyDescent="0.25">
      <c r="A3233" t="s">
        <v>262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 x14ac:dyDescent="0.25">
      <c r="A3234" t="s">
        <v>262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 x14ac:dyDescent="0.25">
      <c r="A3235" t="s">
        <v>262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 x14ac:dyDescent="0.25">
      <c r="A3236" t="s">
        <v>262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 x14ac:dyDescent="0.25">
      <c r="A3237" t="s">
        <v>262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 x14ac:dyDescent="0.25">
      <c r="A3238" t="s">
        <v>262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 x14ac:dyDescent="0.25">
      <c r="A3239" t="s">
        <v>262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 x14ac:dyDescent="0.25">
      <c r="A3240" t="s">
        <v>262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 x14ac:dyDescent="0.25">
      <c r="A3241" t="s">
        <v>262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 x14ac:dyDescent="0.25">
      <c r="A3242" t="s">
        <v>262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 x14ac:dyDescent="0.25">
      <c r="A3243" t="s">
        <v>262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1:41" x14ac:dyDescent="0.25">
      <c r="A3244" t="s">
        <v>262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 x14ac:dyDescent="0.25">
      <c r="A3245" t="s">
        <v>262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 x14ac:dyDescent="0.25">
      <c r="A3246" t="s">
        <v>262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 x14ac:dyDescent="0.25">
      <c r="A3247" t="s">
        <v>262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1:41" x14ac:dyDescent="0.25">
      <c r="A3248" t="s">
        <v>262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 x14ac:dyDescent="0.25">
      <c r="A3249" t="s">
        <v>262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 x14ac:dyDescent="0.25">
      <c r="A3250" t="s">
        <v>262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 x14ac:dyDescent="0.25">
      <c r="A3251" t="s">
        <v>262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 x14ac:dyDescent="0.25">
      <c r="A3252" t="s">
        <v>262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 x14ac:dyDescent="0.25">
      <c r="A3253" t="s">
        <v>262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 x14ac:dyDescent="0.25">
      <c r="A3254" t="s">
        <v>262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 x14ac:dyDescent="0.25">
      <c r="A3255" t="s">
        <v>262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 x14ac:dyDescent="0.25">
      <c r="A3256" t="s">
        <v>262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 x14ac:dyDescent="0.25">
      <c r="A3257" t="s">
        <v>262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 x14ac:dyDescent="0.25">
      <c r="A3258" t="s">
        <v>262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 x14ac:dyDescent="0.25">
      <c r="A3259" t="s">
        <v>262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 x14ac:dyDescent="0.25">
      <c r="A3260" t="s">
        <v>262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 x14ac:dyDescent="0.25">
      <c r="A3261" t="s">
        <v>262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 x14ac:dyDescent="0.25">
      <c r="A3262" t="s">
        <v>262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 spans="1:41" x14ac:dyDescent="0.25">
      <c r="A3263" t="s">
        <v>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 x14ac:dyDescent="0.25">
      <c r="A3264" t="s">
        <v>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 x14ac:dyDescent="0.25">
      <c r="A3265" t="s">
        <v>262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 x14ac:dyDescent="0.25">
      <c r="A3266" t="s">
        <v>262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 x14ac:dyDescent="0.25">
      <c r="A3267" t="s">
        <v>262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 spans="1:41" x14ac:dyDescent="0.25">
      <c r="A3268" t="s">
        <v>262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 x14ac:dyDescent="0.25">
      <c r="A3269" t="s">
        <v>262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 x14ac:dyDescent="0.25">
      <c r="A3270" t="s">
        <v>262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1:41" x14ac:dyDescent="0.25">
      <c r="A3271" t="s">
        <v>262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 x14ac:dyDescent="0.25">
      <c r="A3272" t="s">
        <v>262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 x14ac:dyDescent="0.25">
      <c r="A3273" t="s">
        <v>262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 spans="1:41" x14ac:dyDescent="0.25">
      <c r="A3274" t="s">
        <v>262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 x14ac:dyDescent="0.25">
      <c r="A3275" t="s">
        <v>262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 x14ac:dyDescent="0.25">
      <c r="A3276" t="s">
        <v>262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 x14ac:dyDescent="0.25">
      <c r="A3277" t="s">
        <v>262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 x14ac:dyDescent="0.25">
      <c r="A3278" t="s">
        <v>262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 x14ac:dyDescent="0.25">
      <c r="A3279" t="s">
        <v>262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 x14ac:dyDescent="0.25">
      <c r="A3280" t="s">
        <v>262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 x14ac:dyDescent="0.25">
      <c r="A3281" t="s">
        <v>262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 x14ac:dyDescent="0.25">
      <c r="A3282" t="s">
        <v>262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 x14ac:dyDescent="0.25">
      <c r="A3283" t="s">
        <v>262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 x14ac:dyDescent="0.25">
      <c r="A3284" t="s">
        <v>262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 x14ac:dyDescent="0.25">
      <c r="A3285" t="s">
        <v>262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 x14ac:dyDescent="0.25">
      <c r="A3286" t="s">
        <v>262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 x14ac:dyDescent="0.25">
      <c r="A3287" t="s">
        <v>262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 x14ac:dyDescent="0.25">
      <c r="A3288" t="s">
        <v>262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 x14ac:dyDescent="0.25">
      <c r="A3289" t="s">
        <v>262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 x14ac:dyDescent="0.25">
      <c r="A3290" t="s">
        <v>262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 spans="1:41" x14ac:dyDescent="0.25">
      <c r="A3291" t="s">
        <v>262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 x14ac:dyDescent="0.25">
      <c r="A3292" t="s">
        <v>262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 x14ac:dyDescent="0.25">
      <c r="A3293" t="s">
        <v>262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 spans="1:41" x14ac:dyDescent="0.25">
      <c r="A3294" t="s">
        <v>262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 x14ac:dyDescent="0.25">
      <c r="A3295" t="s">
        <v>262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 x14ac:dyDescent="0.25">
      <c r="A3296" t="s">
        <v>262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1:41" x14ac:dyDescent="0.25">
      <c r="A3297" t="s">
        <v>262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 x14ac:dyDescent="0.25">
      <c r="A3298" t="s">
        <v>262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 x14ac:dyDescent="0.25">
      <c r="A3299" t="s">
        <v>262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 x14ac:dyDescent="0.25">
      <c r="A3300" t="s">
        <v>262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 x14ac:dyDescent="0.25">
      <c r="A3301" t="s">
        <v>262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 x14ac:dyDescent="0.25">
      <c r="A3302" t="s">
        <v>262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 x14ac:dyDescent="0.25">
      <c r="A3303" t="s">
        <v>262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 x14ac:dyDescent="0.25">
      <c r="A3304" t="s">
        <v>262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 x14ac:dyDescent="0.25">
      <c r="A3305" t="s">
        <v>262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 x14ac:dyDescent="0.25">
      <c r="A3306" t="s">
        <v>262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 x14ac:dyDescent="0.25">
      <c r="A3307" t="s">
        <v>262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 x14ac:dyDescent="0.25">
      <c r="A3308" t="s">
        <v>262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 x14ac:dyDescent="0.25">
      <c r="A3309" t="s">
        <v>262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 x14ac:dyDescent="0.25">
      <c r="A3310" t="s">
        <v>262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 x14ac:dyDescent="0.25">
      <c r="A3311" t="s">
        <v>262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 x14ac:dyDescent="0.25">
      <c r="A3312" t="s">
        <v>262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 x14ac:dyDescent="0.25">
      <c r="A3313" t="s">
        <v>262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 x14ac:dyDescent="0.25">
      <c r="A3314" t="s">
        <v>262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 x14ac:dyDescent="0.25">
      <c r="A3315" t="s">
        <v>262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 x14ac:dyDescent="0.25">
      <c r="A3316" t="s">
        <v>262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 x14ac:dyDescent="0.25">
      <c r="A3317" t="s">
        <v>262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 x14ac:dyDescent="0.25">
      <c r="A3318" t="s">
        <v>262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 x14ac:dyDescent="0.25">
      <c r="A3319" t="s">
        <v>262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 x14ac:dyDescent="0.25">
      <c r="A3320" t="s">
        <v>262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 x14ac:dyDescent="0.25">
      <c r="A3321" t="s">
        <v>262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 x14ac:dyDescent="0.25">
      <c r="A3322" t="s">
        <v>262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 x14ac:dyDescent="0.25">
      <c r="A3323" t="s">
        <v>262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 x14ac:dyDescent="0.25">
      <c r="A3324" t="s">
        <v>262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 x14ac:dyDescent="0.25">
      <c r="A3325" t="s">
        <v>262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 x14ac:dyDescent="0.25">
      <c r="A3326" t="s">
        <v>262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 x14ac:dyDescent="0.25">
      <c r="A3327" t="s">
        <v>262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 x14ac:dyDescent="0.25">
      <c r="A3328" t="s">
        <v>262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 x14ac:dyDescent="0.25">
      <c r="A3329" t="s">
        <v>262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 x14ac:dyDescent="0.25">
      <c r="A3330" t="s">
        <v>262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 x14ac:dyDescent="0.25">
      <c r="A3331" t="s">
        <v>262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 x14ac:dyDescent="0.25">
      <c r="A3332" t="s">
        <v>262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 x14ac:dyDescent="0.25">
      <c r="A3333" t="s">
        <v>262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 x14ac:dyDescent="0.25">
      <c r="A3334" t="s">
        <v>262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 x14ac:dyDescent="0.25">
      <c r="A3335" t="s">
        <v>262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 x14ac:dyDescent="0.25">
      <c r="A3336" t="s">
        <v>262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 x14ac:dyDescent="0.25">
      <c r="A3337" t="s">
        <v>262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 x14ac:dyDescent="0.25">
      <c r="A3338" t="s">
        <v>262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 x14ac:dyDescent="0.25">
      <c r="A3339" t="s">
        <v>262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 x14ac:dyDescent="0.25">
      <c r="A3340" t="s">
        <v>262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 x14ac:dyDescent="0.25">
      <c r="A3341" t="s">
        <v>262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 x14ac:dyDescent="0.25">
      <c r="A3342" t="s">
        <v>262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 x14ac:dyDescent="0.25">
      <c r="A3343" t="s">
        <v>262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 x14ac:dyDescent="0.25">
      <c r="A3344" t="s">
        <v>262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 x14ac:dyDescent="0.25">
      <c r="A3345" t="s">
        <v>262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 x14ac:dyDescent="0.25">
      <c r="A3346" t="s">
        <v>262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 x14ac:dyDescent="0.25">
      <c r="A3347" t="s">
        <v>262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 x14ac:dyDescent="0.25">
      <c r="A3348" t="s">
        <v>262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 x14ac:dyDescent="0.25">
      <c r="A3349" t="s">
        <v>262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 x14ac:dyDescent="0.25">
      <c r="A3350" t="s">
        <v>262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 x14ac:dyDescent="0.25">
      <c r="A3351" t="s">
        <v>262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 x14ac:dyDescent="0.25">
      <c r="A3352" t="s">
        <v>262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 x14ac:dyDescent="0.25">
      <c r="A3353" t="s">
        <v>262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 x14ac:dyDescent="0.25">
      <c r="A3354" t="s">
        <v>262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 x14ac:dyDescent="0.25">
      <c r="A3355" t="s">
        <v>262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 x14ac:dyDescent="0.25">
      <c r="A3356" t="s">
        <v>262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 x14ac:dyDescent="0.25">
      <c r="A3357" t="s">
        <v>262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 x14ac:dyDescent="0.25">
      <c r="A3358" t="s">
        <v>262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 x14ac:dyDescent="0.25">
      <c r="A3359" t="s">
        <v>262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 x14ac:dyDescent="0.25">
      <c r="A3360" t="s">
        <v>262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 x14ac:dyDescent="0.25">
      <c r="A3361" t="s">
        <v>262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 x14ac:dyDescent="0.25">
      <c r="A3362" t="s">
        <v>262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 x14ac:dyDescent="0.25">
      <c r="A3363" t="s">
        <v>262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 x14ac:dyDescent="0.25">
      <c r="A3364" t="s">
        <v>262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 x14ac:dyDescent="0.25">
      <c r="A3365" t="s">
        <v>262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 x14ac:dyDescent="0.25">
      <c r="A3366" t="s">
        <v>262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 x14ac:dyDescent="0.25">
      <c r="A3367" t="s">
        <v>262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 x14ac:dyDescent="0.25">
      <c r="A3368" t="s">
        <v>262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 x14ac:dyDescent="0.25">
      <c r="A3369" t="s">
        <v>262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 x14ac:dyDescent="0.25">
      <c r="A3370" t="s">
        <v>262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 x14ac:dyDescent="0.25">
      <c r="A3371" t="s">
        <v>262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 x14ac:dyDescent="0.25">
      <c r="A3372" t="s">
        <v>262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 x14ac:dyDescent="0.25">
      <c r="A3373" t="s">
        <v>262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 x14ac:dyDescent="0.25">
      <c r="A3374" t="s">
        <v>262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 x14ac:dyDescent="0.25">
      <c r="A3375" t="s">
        <v>262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 x14ac:dyDescent="0.25">
      <c r="A3376" t="s">
        <v>262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 x14ac:dyDescent="0.25">
      <c r="A3377" t="s">
        <v>262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 x14ac:dyDescent="0.25">
      <c r="A3378" t="s">
        <v>262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 x14ac:dyDescent="0.25">
      <c r="A3379" t="s">
        <v>262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 x14ac:dyDescent="0.25">
      <c r="A3380" t="s">
        <v>262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 x14ac:dyDescent="0.25">
      <c r="A3381" t="s">
        <v>262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 x14ac:dyDescent="0.25">
      <c r="A3382" t="s">
        <v>262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 x14ac:dyDescent="0.25">
      <c r="A3383" t="s">
        <v>262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 x14ac:dyDescent="0.25">
      <c r="A3384" t="s">
        <v>262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 x14ac:dyDescent="0.25">
      <c r="A3385" t="s">
        <v>262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 x14ac:dyDescent="0.25">
      <c r="A3386" t="s">
        <v>262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 x14ac:dyDescent="0.25">
      <c r="A3387" t="s">
        <v>262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 x14ac:dyDescent="0.25">
      <c r="A3388" t="s">
        <v>262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1:41" x14ac:dyDescent="0.25">
      <c r="A3389" t="s">
        <v>262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 x14ac:dyDescent="0.25">
      <c r="A3390" t="s">
        <v>262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 x14ac:dyDescent="0.25">
      <c r="A3391" t="s">
        <v>262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 x14ac:dyDescent="0.25">
      <c r="A3392" t="s">
        <v>262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 x14ac:dyDescent="0.25">
      <c r="A3393" t="s">
        <v>262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 x14ac:dyDescent="0.25">
      <c r="A3394" t="s">
        <v>262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 x14ac:dyDescent="0.25">
      <c r="A3395" t="s">
        <v>262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 x14ac:dyDescent="0.25">
      <c r="A3396" t="s">
        <v>262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 spans="1:41" x14ac:dyDescent="0.25">
      <c r="A3397" t="s">
        <v>262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 x14ac:dyDescent="0.25">
      <c r="A3398" t="s">
        <v>262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 x14ac:dyDescent="0.25">
      <c r="A3399" t="s">
        <v>262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 x14ac:dyDescent="0.25">
      <c r="A3400" t="s">
        <v>262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 x14ac:dyDescent="0.25">
      <c r="A3401" t="s">
        <v>262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 x14ac:dyDescent="0.25">
      <c r="A3402" t="s">
        <v>262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 x14ac:dyDescent="0.25">
      <c r="A3403" t="s">
        <v>262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 x14ac:dyDescent="0.25">
      <c r="A3404" t="s">
        <v>262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 x14ac:dyDescent="0.25">
      <c r="A3405" t="s">
        <v>262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 x14ac:dyDescent="0.25">
      <c r="A3406" t="s">
        <v>262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 x14ac:dyDescent="0.25">
      <c r="A3407" t="s">
        <v>262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 x14ac:dyDescent="0.25">
      <c r="A3408" t="s">
        <v>262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 x14ac:dyDescent="0.25">
      <c r="A3409" t="s">
        <v>262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 x14ac:dyDescent="0.25">
      <c r="A3410" t="s">
        <v>262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 x14ac:dyDescent="0.25">
      <c r="A3411" t="s">
        <v>262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 x14ac:dyDescent="0.25">
      <c r="A3412" t="s">
        <v>262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 x14ac:dyDescent="0.25">
      <c r="A3413" t="s">
        <v>262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 x14ac:dyDescent="0.25">
      <c r="A3414" t="s">
        <v>262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 x14ac:dyDescent="0.25">
      <c r="A3415" t="s">
        <v>262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 x14ac:dyDescent="0.25">
      <c r="A3416" t="s">
        <v>262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 x14ac:dyDescent="0.25">
      <c r="A3417" t="s">
        <v>262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 x14ac:dyDescent="0.25">
      <c r="A3418" t="s">
        <v>262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 x14ac:dyDescent="0.25">
      <c r="A3419" t="s">
        <v>262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 x14ac:dyDescent="0.25">
      <c r="A3420" t="s">
        <v>262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 x14ac:dyDescent="0.25">
      <c r="A3421" t="s">
        <v>262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 x14ac:dyDescent="0.25">
      <c r="A3422" t="s">
        <v>262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 x14ac:dyDescent="0.25">
      <c r="A3423" t="s">
        <v>262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 x14ac:dyDescent="0.25">
      <c r="A3424" t="s">
        <v>262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 x14ac:dyDescent="0.25">
      <c r="A3425" t="s">
        <v>262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1:41" x14ac:dyDescent="0.25">
      <c r="A3426" t="s">
        <v>262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 x14ac:dyDescent="0.25">
      <c r="A3427" t="s">
        <v>262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 x14ac:dyDescent="0.25">
      <c r="A3428" t="s">
        <v>262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 x14ac:dyDescent="0.25">
      <c r="A3429" t="s">
        <v>262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 x14ac:dyDescent="0.25">
      <c r="A3430" t="s">
        <v>262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 x14ac:dyDescent="0.25">
      <c r="A3431" t="s">
        <v>262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 x14ac:dyDescent="0.25">
      <c r="A3432" t="s">
        <v>262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 x14ac:dyDescent="0.25">
      <c r="A3433" t="s">
        <v>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 x14ac:dyDescent="0.25">
      <c r="A3434" t="s">
        <v>262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 x14ac:dyDescent="0.25">
      <c r="A3435" t="s">
        <v>262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 x14ac:dyDescent="0.25">
      <c r="A3436" t="s">
        <v>262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 x14ac:dyDescent="0.25">
      <c r="A3437" t="s">
        <v>262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 x14ac:dyDescent="0.25">
      <c r="A3438" t="s">
        <v>262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 x14ac:dyDescent="0.25">
      <c r="A3439" t="s">
        <v>262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 x14ac:dyDescent="0.25">
      <c r="A3440" t="s">
        <v>262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 x14ac:dyDescent="0.25">
      <c r="A3441" t="s">
        <v>262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 x14ac:dyDescent="0.25">
      <c r="A3442" t="s">
        <v>262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 x14ac:dyDescent="0.25">
      <c r="A3443" t="s">
        <v>262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 x14ac:dyDescent="0.25">
      <c r="A3444" t="s">
        <v>262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 x14ac:dyDescent="0.25">
      <c r="A3445" t="s">
        <v>262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 x14ac:dyDescent="0.25">
      <c r="A3446" t="s">
        <v>262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 x14ac:dyDescent="0.25">
      <c r="A3447" t="s">
        <v>262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 x14ac:dyDescent="0.25">
      <c r="A3448" t="s">
        <v>262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 x14ac:dyDescent="0.25">
      <c r="A3449" t="s">
        <v>262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 x14ac:dyDescent="0.25">
      <c r="A3450" t="s">
        <v>262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 x14ac:dyDescent="0.25">
      <c r="A3451" t="s">
        <v>262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 x14ac:dyDescent="0.25">
      <c r="A3452" t="s">
        <v>262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 x14ac:dyDescent="0.25">
      <c r="A3453" t="s">
        <v>262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 x14ac:dyDescent="0.25">
      <c r="A3454" t="s">
        <v>262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 x14ac:dyDescent="0.25">
      <c r="A3455" t="s">
        <v>262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 x14ac:dyDescent="0.25">
      <c r="A3456" t="s">
        <v>262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 x14ac:dyDescent="0.25">
      <c r="A3457" t="s">
        <v>262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 x14ac:dyDescent="0.25">
      <c r="A3458" t="s">
        <v>262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 x14ac:dyDescent="0.25">
      <c r="A3459" t="s">
        <v>262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 x14ac:dyDescent="0.25">
      <c r="A3460" t="s">
        <v>262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 x14ac:dyDescent="0.25">
      <c r="A3461" t="s">
        <v>262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 x14ac:dyDescent="0.25">
      <c r="A3462" t="s">
        <v>262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 x14ac:dyDescent="0.25">
      <c r="A3463" t="s">
        <v>262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 x14ac:dyDescent="0.25">
      <c r="A3464" t="s">
        <v>262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 x14ac:dyDescent="0.25">
      <c r="A3465" t="s">
        <v>262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 x14ac:dyDescent="0.25">
      <c r="A3466" t="s">
        <v>262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 x14ac:dyDescent="0.25">
      <c r="A3467" t="s">
        <v>262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 x14ac:dyDescent="0.25">
      <c r="A3468" t="s">
        <v>262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 x14ac:dyDescent="0.25">
      <c r="A3469" t="s">
        <v>262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 x14ac:dyDescent="0.25">
      <c r="A3470" t="s">
        <v>262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 x14ac:dyDescent="0.25">
      <c r="A3471" t="s">
        <v>262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 x14ac:dyDescent="0.25">
      <c r="A3472" t="s">
        <v>262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 x14ac:dyDescent="0.25">
      <c r="A3473" t="s">
        <v>262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 x14ac:dyDescent="0.25">
      <c r="A3474" t="s">
        <v>262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 x14ac:dyDescent="0.25">
      <c r="A3475" t="s">
        <v>262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 x14ac:dyDescent="0.25">
      <c r="A3476" t="s">
        <v>262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 x14ac:dyDescent="0.25">
      <c r="A3477" t="s">
        <v>262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 x14ac:dyDescent="0.25">
      <c r="A3478" t="s">
        <v>262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 x14ac:dyDescent="0.25">
      <c r="A3479" t="s">
        <v>262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 x14ac:dyDescent="0.25">
      <c r="A3480" t="s">
        <v>262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 x14ac:dyDescent="0.25">
      <c r="A3481" t="s">
        <v>262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 x14ac:dyDescent="0.25">
      <c r="A3482" t="s">
        <v>262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 x14ac:dyDescent="0.25">
      <c r="A3483" t="s">
        <v>262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 x14ac:dyDescent="0.25">
      <c r="A3484" t="s">
        <v>262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 x14ac:dyDescent="0.25">
      <c r="A3485" t="s">
        <v>262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 x14ac:dyDescent="0.25">
      <c r="A3486" t="s">
        <v>262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 x14ac:dyDescent="0.25">
      <c r="A3487" t="s">
        <v>262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 x14ac:dyDescent="0.25">
      <c r="A3488" t="s">
        <v>262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 x14ac:dyDescent="0.25">
      <c r="A3489" t="s">
        <v>262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 x14ac:dyDescent="0.25">
      <c r="A3490" t="s">
        <v>262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 x14ac:dyDescent="0.25">
      <c r="A3491" t="s">
        <v>262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 x14ac:dyDescent="0.25">
      <c r="A3492" t="s">
        <v>262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 x14ac:dyDescent="0.25">
      <c r="A3493" t="s">
        <v>262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 x14ac:dyDescent="0.25">
      <c r="A3494" t="s">
        <v>262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 spans="1:41" x14ac:dyDescent="0.25">
      <c r="A3495" t="s">
        <v>262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 spans="1:41" x14ac:dyDescent="0.25">
      <c r="A3496" t="s">
        <v>262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 spans="1:41" x14ac:dyDescent="0.25">
      <c r="A3497" t="s">
        <v>262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 x14ac:dyDescent="0.25">
      <c r="A3498" t="s">
        <v>262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 x14ac:dyDescent="0.25">
      <c r="A3499" t="s">
        <v>262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 x14ac:dyDescent="0.25">
      <c r="A3500" t="s">
        <v>262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 x14ac:dyDescent="0.25">
      <c r="A3501" t="s">
        <v>262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 x14ac:dyDescent="0.25">
      <c r="A3502" t="s">
        <v>262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 x14ac:dyDescent="0.25">
      <c r="A3503" t="s">
        <v>262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 x14ac:dyDescent="0.25">
      <c r="A3504" t="s">
        <v>262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 x14ac:dyDescent="0.25">
      <c r="A3505" t="s">
        <v>262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 spans="1:41" x14ac:dyDescent="0.25">
      <c r="A3506" t="s">
        <v>262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 x14ac:dyDescent="0.25">
      <c r="A3507" t="s">
        <v>262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 x14ac:dyDescent="0.25">
      <c r="A3508" t="s">
        <v>262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 x14ac:dyDescent="0.25">
      <c r="A3509" t="s">
        <v>262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 x14ac:dyDescent="0.25">
      <c r="A3510" t="s">
        <v>262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 x14ac:dyDescent="0.25">
      <c r="A3511" t="s">
        <v>262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 x14ac:dyDescent="0.25">
      <c r="A3512" t="s">
        <v>262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 x14ac:dyDescent="0.25">
      <c r="A3513" t="s">
        <v>262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 x14ac:dyDescent="0.25">
      <c r="A3514" t="s">
        <v>262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 x14ac:dyDescent="0.25">
      <c r="A3515" t="s">
        <v>262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 x14ac:dyDescent="0.25">
      <c r="A3516" t="s">
        <v>262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 x14ac:dyDescent="0.25">
      <c r="A3517" t="s">
        <v>262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 x14ac:dyDescent="0.25">
      <c r="A3518" t="s">
        <v>262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 x14ac:dyDescent="0.25">
      <c r="A3519" t="s">
        <v>262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 x14ac:dyDescent="0.25">
      <c r="A3520" t="s">
        <v>262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 x14ac:dyDescent="0.25">
      <c r="A3521" t="s">
        <v>262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 x14ac:dyDescent="0.25">
      <c r="A3522" t="s">
        <v>262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 x14ac:dyDescent="0.25">
      <c r="A3523" t="s">
        <v>262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 x14ac:dyDescent="0.25">
      <c r="A3524" t="s">
        <v>262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1:41" x14ac:dyDescent="0.25">
      <c r="A3525" t="s">
        <v>262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 x14ac:dyDescent="0.25">
      <c r="A3526" t="s">
        <v>262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 x14ac:dyDescent="0.25">
      <c r="A3527" t="s">
        <v>262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 x14ac:dyDescent="0.25">
      <c r="A3528" t="s">
        <v>262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 x14ac:dyDescent="0.25">
      <c r="A3529" t="s">
        <v>262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 x14ac:dyDescent="0.25">
      <c r="A3530" t="s">
        <v>262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 x14ac:dyDescent="0.25">
      <c r="A3531" t="s">
        <v>262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 x14ac:dyDescent="0.25">
      <c r="A3532" t="s">
        <v>262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 x14ac:dyDescent="0.25">
      <c r="A3533" t="s">
        <v>262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 x14ac:dyDescent="0.25">
      <c r="A3534" t="s">
        <v>262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 x14ac:dyDescent="0.25">
      <c r="A3535" t="s">
        <v>262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 x14ac:dyDescent="0.25">
      <c r="A3536" t="s">
        <v>262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 x14ac:dyDescent="0.25">
      <c r="A3537" t="s">
        <v>262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 x14ac:dyDescent="0.25">
      <c r="A3538" t="s">
        <v>262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 x14ac:dyDescent="0.25">
      <c r="A3539" t="s">
        <v>262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 x14ac:dyDescent="0.25">
      <c r="A3540" t="s">
        <v>262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 x14ac:dyDescent="0.25">
      <c r="A3541" t="s">
        <v>262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 x14ac:dyDescent="0.25">
      <c r="A3542" t="s">
        <v>262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 x14ac:dyDescent="0.25">
      <c r="A3543" t="s">
        <v>262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 x14ac:dyDescent="0.25">
      <c r="A3544" t="s">
        <v>262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 x14ac:dyDescent="0.25">
      <c r="A3545" t="s">
        <v>262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 x14ac:dyDescent="0.25">
      <c r="A3546" t="s">
        <v>262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 x14ac:dyDescent="0.25">
      <c r="A3547" t="s">
        <v>262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 x14ac:dyDescent="0.25">
      <c r="A3548" t="s">
        <v>262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 x14ac:dyDescent="0.25">
      <c r="A3549" t="s">
        <v>262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 x14ac:dyDescent="0.25">
      <c r="A3550" t="s">
        <v>262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 x14ac:dyDescent="0.25">
      <c r="A3551" t="s">
        <v>262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 x14ac:dyDescent="0.25">
      <c r="A3552" t="s">
        <v>262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 x14ac:dyDescent="0.25">
      <c r="A3553" t="s">
        <v>262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 x14ac:dyDescent="0.25">
      <c r="A3554" t="s">
        <v>262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 x14ac:dyDescent="0.25">
      <c r="A3555" t="s">
        <v>262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 x14ac:dyDescent="0.25">
      <c r="A3556" t="s">
        <v>262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 x14ac:dyDescent="0.25">
      <c r="A3557" t="s">
        <v>262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 x14ac:dyDescent="0.25">
      <c r="A3558" t="s">
        <v>262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 x14ac:dyDescent="0.25">
      <c r="A3559" t="s">
        <v>262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 x14ac:dyDescent="0.25">
      <c r="A3560" t="s">
        <v>262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 x14ac:dyDescent="0.25">
      <c r="A3561" t="s">
        <v>262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 x14ac:dyDescent="0.25">
      <c r="A3562" t="s">
        <v>262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 x14ac:dyDescent="0.25">
      <c r="A3563" t="s">
        <v>262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 x14ac:dyDescent="0.25">
      <c r="A3564" t="s">
        <v>262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 x14ac:dyDescent="0.25">
      <c r="A3565" t="s">
        <v>262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 x14ac:dyDescent="0.25">
      <c r="A3566" t="s">
        <v>262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 x14ac:dyDescent="0.25">
      <c r="A3567" t="s">
        <v>262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 x14ac:dyDescent="0.25">
      <c r="A3568" t="s">
        <v>262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 x14ac:dyDescent="0.25">
      <c r="A3569" t="s">
        <v>262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 x14ac:dyDescent="0.25">
      <c r="A3570" t="s">
        <v>262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 x14ac:dyDescent="0.25">
      <c r="A3571" t="s">
        <v>262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 x14ac:dyDescent="0.25">
      <c r="A3572" t="s">
        <v>262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 x14ac:dyDescent="0.25">
      <c r="A3573" t="s">
        <v>262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 x14ac:dyDescent="0.25">
      <c r="A3574" t="s">
        <v>262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 x14ac:dyDescent="0.25">
      <c r="A3575" t="s">
        <v>262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 x14ac:dyDescent="0.25">
      <c r="A3576" t="s">
        <v>262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 x14ac:dyDescent="0.25">
      <c r="A3577" t="s">
        <v>262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 x14ac:dyDescent="0.25">
      <c r="A3578" t="s">
        <v>262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 spans="1:41" x14ac:dyDescent="0.25">
      <c r="A3579" t="s">
        <v>262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 x14ac:dyDescent="0.25">
      <c r="A3580" t="s">
        <v>262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 x14ac:dyDescent="0.25">
      <c r="A3581" t="s">
        <v>262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 x14ac:dyDescent="0.25">
      <c r="A3582" t="s">
        <v>262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 x14ac:dyDescent="0.25">
      <c r="A3583" t="s">
        <v>262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 x14ac:dyDescent="0.25">
      <c r="A3584" t="s">
        <v>262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 x14ac:dyDescent="0.25">
      <c r="A3585" t="s">
        <v>262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 x14ac:dyDescent="0.25">
      <c r="A3586" t="s">
        <v>262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1:41" x14ac:dyDescent="0.25">
      <c r="A3587" t="s">
        <v>262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 x14ac:dyDescent="0.25">
      <c r="A3588" t="s">
        <v>262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 x14ac:dyDescent="0.25">
      <c r="A3589" t="s">
        <v>262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 x14ac:dyDescent="0.25">
      <c r="A3590" t="s">
        <v>262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 x14ac:dyDescent="0.25">
      <c r="A3591" t="s">
        <v>262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 x14ac:dyDescent="0.25">
      <c r="A3592" t="s">
        <v>262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 x14ac:dyDescent="0.25">
      <c r="A3593" t="s">
        <v>262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 x14ac:dyDescent="0.25">
      <c r="A3594" t="s">
        <v>262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 x14ac:dyDescent="0.25">
      <c r="A3595" t="s">
        <v>262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 x14ac:dyDescent="0.25">
      <c r="A3596" t="s">
        <v>262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 x14ac:dyDescent="0.25">
      <c r="A3597" t="s">
        <v>262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 x14ac:dyDescent="0.25">
      <c r="A3598" t="s">
        <v>262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 x14ac:dyDescent="0.25">
      <c r="A3599" t="s">
        <v>262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 x14ac:dyDescent="0.25">
      <c r="A3600" t="s">
        <v>262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 x14ac:dyDescent="0.25">
      <c r="A3601" t="s">
        <v>262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 x14ac:dyDescent="0.25">
      <c r="A3602" t="s">
        <v>262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 x14ac:dyDescent="0.25">
      <c r="A3603" t="s">
        <v>262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 x14ac:dyDescent="0.25">
      <c r="A3604" t="s">
        <v>262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 x14ac:dyDescent="0.25">
      <c r="A3605" t="s">
        <v>262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 x14ac:dyDescent="0.25">
      <c r="A3606" t="s">
        <v>262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1:41" x14ac:dyDescent="0.25">
      <c r="A3607" t="s">
        <v>262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 x14ac:dyDescent="0.25">
      <c r="A3608" t="s">
        <v>262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 x14ac:dyDescent="0.25">
      <c r="A3609" t="s">
        <v>262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 x14ac:dyDescent="0.25">
      <c r="A3610" t="s">
        <v>262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 x14ac:dyDescent="0.25">
      <c r="A3611" t="s">
        <v>262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 x14ac:dyDescent="0.25">
      <c r="A3612" t="s">
        <v>262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 x14ac:dyDescent="0.25">
      <c r="A3613" t="s">
        <v>262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 x14ac:dyDescent="0.25">
      <c r="A3614" t="s">
        <v>262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 x14ac:dyDescent="0.25">
      <c r="A3615" t="s">
        <v>262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 x14ac:dyDescent="0.25">
      <c r="A3616" t="s">
        <v>262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 x14ac:dyDescent="0.25">
      <c r="A3617" t="s">
        <v>262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 x14ac:dyDescent="0.25">
      <c r="A3618" t="s">
        <v>262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 x14ac:dyDescent="0.25">
      <c r="A3619" t="s">
        <v>262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 x14ac:dyDescent="0.25">
      <c r="A3620" t="s">
        <v>262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 x14ac:dyDescent="0.25">
      <c r="A3621" t="s">
        <v>262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 x14ac:dyDescent="0.25">
      <c r="A3622" t="s">
        <v>262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 x14ac:dyDescent="0.25">
      <c r="A3623" t="s">
        <v>262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 x14ac:dyDescent="0.25">
      <c r="A3624" t="s">
        <v>262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 x14ac:dyDescent="0.25">
      <c r="A3625" t="s">
        <v>262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 x14ac:dyDescent="0.25">
      <c r="A3626" t="s">
        <v>262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 x14ac:dyDescent="0.25">
      <c r="A3627" t="s">
        <v>262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 x14ac:dyDescent="0.25">
      <c r="A3628" t="s">
        <v>262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 x14ac:dyDescent="0.25">
      <c r="A3629" t="s">
        <v>262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 x14ac:dyDescent="0.25">
      <c r="A3630" t="s">
        <v>262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 x14ac:dyDescent="0.25">
      <c r="A3631" t="s">
        <v>262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 x14ac:dyDescent="0.25">
      <c r="A3632" t="s">
        <v>262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 x14ac:dyDescent="0.25">
      <c r="A3633" t="s">
        <v>262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 x14ac:dyDescent="0.25">
      <c r="A3634" t="s">
        <v>262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 x14ac:dyDescent="0.25">
      <c r="A3635" t="s">
        <v>262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 x14ac:dyDescent="0.25">
      <c r="A3636" t="s">
        <v>262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 x14ac:dyDescent="0.25">
      <c r="A3637" t="s">
        <v>262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 x14ac:dyDescent="0.25">
      <c r="A3638" t="s">
        <v>262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 x14ac:dyDescent="0.25">
      <c r="A3639" t="s">
        <v>262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 x14ac:dyDescent="0.25">
      <c r="A3640" t="s">
        <v>262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1:41" x14ac:dyDescent="0.25">
      <c r="A3641" t="s">
        <v>262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 x14ac:dyDescent="0.25">
      <c r="A3642" t="s">
        <v>262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 x14ac:dyDescent="0.25">
      <c r="A3643" t="s">
        <v>262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 x14ac:dyDescent="0.25">
      <c r="A3644" t="s">
        <v>262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 x14ac:dyDescent="0.25">
      <c r="A3645" t="s">
        <v>262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 x14ac:dyDescent="0.25">
      <c r="A3646" t="s">
        <v>262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 x14ac:dyDescent="0.25">
      <c r="A3647" t="s">
        <v>262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 x14ac:dyDescent="0.25">
      <c r="A3648" t="s">
        <v>262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 x14ac:dyDescent="0.25">
      <c r="A3649" t="s">
        <v>262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 x14ac:dyDescent="0.25">
      <c r="A3650" t="s">
        <v>262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 x14ac:dyDescent="0.25">
      <c r="A3651" t="s">
        <v>262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 x14ac:dyDescent="0.25">
      <c r="A3652" t="s">
        <v>262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 x14ac:dyDescent="0.25">
      <c r="A3653" t="s">
        <v>262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1:41" x14ac:dyDescent="0.25">
      <c r="A3654" t="s">
        <v>262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 x14ac:dyDescent="0.25">
      <c r="A3655" t="s">
        <v>262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 x14ac:dyDescent="0.25">
      <c r="A3656" t="s">
        <v>262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 x14ac:dyDescent="0.25">
      <c r="A3657" t="s">
        <v>262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 x14ac:dyDescent="0.25">
      <c r="A3658" t="s">
        <v>262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 x14ac:dyDescent="0.25">
      <c r="A3659" t="s">
        <v>262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 x14ac:dyDescent="0.25">
      <c r="A3660" t="s">
        <v>262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 x14ac:dyDescent="0.25">
      <c r="A3661" t="s">
        <v>262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 x14ac:dyDescent="0.25">
      <c r="A3662" t="s">
        <v>262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 x14ac:dyDescent="0.25">
      <c r="A3663" t="s">
        <v>262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 x14ac:dyDescent="0.25">
      <c r="A3664" t="s">
        <v>262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 x14ac:dyDescent="0.25">
      <c r="A3665" t="s">
        <v>262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 x14ac:dyDescent="0.25">
      <c r="A3666" t="s">
        <v>262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 x14ac:dyDescent="0.25">
      <c r="A3667" t="s">
        <v>262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 x14ac:dyDescent="0.25">
      <c r="A3668" t="s">
        <v>262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 x14ac:dyDescent="0.25">
      <c r="A3669" t="s">
        <v>262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 x14ac:dyDescent="0.25">
      <c r="A3670" t="s">
        <v>262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 x14ac:dyDescent="0.25">
      <c r="A3671" t="s">
        <v>262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 x14ac:dyDescent="0.25">
      <c r="A3672" t="s">
        <v>262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 x14ac:dyDescent="0.25">
      <c r="A3673" t="s">
        <v>262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 x14ac:dyDescent="0.25">
      <c r="A3674" t="s">
        <v>262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 spans="1:41" x14ac:dyDescent="0.25">
      <c r="A3675" t="s">
        <v>262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 x14ac:dyDescent="0.25">
      <c r="A3676" t="s">
        <v>262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 x14ac:dyDescent="0.25">
      <c r="A3677" t="s">
        <v>262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 x14ac:dyDescent="0.25">
      <c r="A3678" t="s">
        <v>262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 spans="1:41" x14ac:dyDescent="0.25">
      <c r="A3679" t="s">
        <v>262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 x14ac:dyDescent="0.25">
      <c r="A3680" t="s">
        <v>262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 x14ac:dyDescent="0.25">
      <c r="A3681" t="s">
        <v>262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 x14ac:dyDescent="0.25">
      <c r="A3682" t="s">
        <v>262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 x14ac:dyDescent="0.25">
      <c r="A3683" t="s">
        <v>262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 x14ac:dyDescent="0.25">
      <c r="A3684" t="s">
        <v>262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 x14ac:dyDescent="0.25">
      <c r="A3685" t="s">
        <v>262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 x14ac:dyDescent="0.25">
      <c r="A3686" t="s">
        <v>262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 x14ac:dyDescent="0.25">
      <c r="A3687" t="s">
        <v>262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 x14ac:dyDescent="0.25">
      <c r="A3688" t="s">
        <v>262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 x14ac:dyDescent="0.25">
      <c r="A3689" t="s">
        <v>262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 x14ac:dyDescent="0.25">
      <c r="A3690" t="s">
        <v>262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 spans="1:41" x14ac:dyDescent="0.25">
      <c r="A3691" t="s">
        <v>262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 x14ac:dyDescent="0.25">
      <c r="A3692" t="s">
        <v>262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 x14ac:dyDescent="0.25">
      <c r="A3693" t="s">
        <v>262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 x14ac:dyDescent="0.25">
      <c r="A3694" t="s">
        <v>262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 x14ac:dyDescent="0.25">
      <c r="A3695" t="s">
        <v>262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 x14ac:dyDescent="0.25">
      <c r="A3696" t="s">
        <v>262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 x14ac:dyDescent="0.25">
      <c r="A3697" t="s">
        <v>262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 x14ac:dyDescent="0.25">
      <c r="A3698" t="s">
        <v>262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 x14ac:dyDescent="0.25">
      <c r="A3699" t="s">
        <v>262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 x14ac:dyDescent="0.25">
      <c r="A3700" t="s">
        <v>262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 x14ac:dyDescent="0.25">
      <c r="A3701" t="s">
        <v>262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 x14ac:dyDescent="0.25">
      <c r="A3702" t="s">
        <v>262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 x14ac:dyDescent="0.25">
      <c r="A3703" t="s">
        <v>262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 x14ac:dyDescent="0.25">
      <c r="A3704" t="s">
        <v>262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 x14ac:dyDescent="0.25">
      <c r="A3705" t="s">
        <v>262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1:41" x14ac:dyDescent="0.25">
      <c r="A3706" t="s">
        <v>262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 x14ac:dyDescent="0.25">
      <c r="A3707" t="s">
        <v>262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 x14ac:dyDescent="0.25">
      <c r="A3708" t="s">
        <v>262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 x14ac:dyDescent="0.25">
      <c r="A3709" t="s">
        <v>262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1:41" x14ac:dyDescent="0.25">
      <c r="A3710" t="s">
        <v>262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 x14ac:dyDescent="0.25">
      <c r="A3711" t="s">
        <v>262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 x14ac:dyDescent="0.25">
      <c r="A3712" t="s">
        <v>262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1:41" x14ac:dyDescent="0.25">
      <c r="A3713" t="s">
        <v>262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 x14ac:dyDescent="0.25">
      <c r="A3714" t="s">
        <v>262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 x14ac:dyDescent="0.25">
      <c r="A3715" t="s">
        <v>262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 x14ac:dyDescent="0.25">
      <c r="A3716" t="s">
        <v>262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 spans="1:41" x14ac:dyDescent="0.25">
      <c r="A3717" t="s">
        <v>262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 x14ac:dyDescent="0.25">
      <c r="A3718" t="s">
        <v>262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 x14ac:dyDescent="0.25">
      <c r="A3719" t="s">
        <v>262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 x14ac:dyDescent="0.25">
      <c r="A3720" t="s">
        <v>262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 x14ac:dyDescent="0.25">
      <c r="A3721" t="s">
        <v>262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 x14ac:dyDescent="0.25">
      <c r="A3722" t="s">
        <v>262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 x14ac:dyDescent="0.25">
      <c r="A3723" t="s">
        <v>262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 spans="1:41" x14ac:dyDescent="0.25">
      <c r="A3724" t="s">
        <v>262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 x14ac:dyDescent="0.25">
      <c r="A3725" t="s">
        <v>262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 x14ac:dyDescent="0.25">
      <c r="A3726" t="s">
        <v>262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 x14ac:dyDescent="0.25">
      <c r="A3727" t="s">
        <v>262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 x14ac:dyDescent="0.25">
      <c r="A3728" t="s">
        <v>262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 x14ac:dyDescent="0.25">
      <c r="A3729" t="s">
        <v>262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 x14ac:dyDescent="0.25">
      <c r="A3730" t="s">
        <v>262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 x14ac:dyDescent="0.25">
      <c r="A3731" t="s">
        <v>262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 x14ac:dyDescent="0.25">
      <c r="A3732" t="s">
        <v>262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 x14ac:dyDescent="0.25">
      <c r="A3733" t="s">
        <v>262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 x14ac:dyDescent="0.25">
      <c r="A3734" t="s">
        <v>262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 x14ac:dyDescent="0.25">
      <c r="A3735" t="s">
        <v>262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 x14ac:dyDescent="0.25">
      <c r="A3736" t="s">
        <v>262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 x14ac:dyDescent="0.25">
      <c r="A3737" t="s">
        <v>262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 x14ac:dyDescent="0.25">
      <c r="A3738" t="s">
        <v>262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 x14ac:dyDescent="0.25">
      <c r="A3739" t="s">
        <v>262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 x14ac:dyDescent="0.25">
      <c r="A3740" t="s">
        <v>262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 x14ac:dyDescent="0.25">
      <c r="A3741" t="s">
        <v>262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 x14ac:dyDescent="0.25">
      <c r="A3742" t="s">
        <v>262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 x14ac:dyDescent="0.25">
      <c r="A3743" t="s">
        <v>262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 x14ac:dyDescent="0.25">
      <c r="A3744" t="s">
        <v>262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 x14ac:dyDescent="0.25">
      <c r="A3745" t="s">
        <v>262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 x14ac:dyDescent="0.25">
      <c r="A3746" t="s">
        <v>262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 x14ac:dyDescent="0.25">
      <c r="A3747" t="s">
        <v>262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 x14ac:dyDescent="0.25">
      <c r="A3748" t="s">
        <v>262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 x14ac:dyDescent="0.25">
      <c r="A3749" t="s">
        <v>262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 x14ac:dyDescent="0.25">
      <c r="A3750" t="s">
        <v>262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 x14ac:dyDescent="0.25">
      <c r="A3751" t="s">
        <v>262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 x14ac:dyDescent="0.25">
      <c r="A3752" t="s">
        <v>262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 x14ac:dyDescent="0.25">
      <c r="A3753" t="s">
        <v>262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 x14ac:dyDescent="0.25">
      <c r="A3754" t="s">
        <v>262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 x14ac:dyDescent="0.25">
      <c r="A3755" t="s">
        <v>262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 x14ac:dyDescent="0.25">
      <c r="A3756" t="s">
        <v>262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 x14ac:dyDescent="0.25">
      <c r="A3757" t="s">
        <v>262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 x14ac:dyDescent="0.25">
      <c r="A3758" t="s">
        <v>262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 x14ac:dyDescent="0.25">
      <c r="A3759" t="s">
        <v>262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 x14ac:dyDescent="0.25">
      <c r="A3760" t="s">
        <v>262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 x14ac:dyDescent="0.25">
      <c r="A3761" t="s">
        <v>262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 x14ac:dyDescent="0.25">
      <c r="A3762" t="s">
        <v>262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 x14ac:dyDescent="0.25">
      <c r="A3763" t="s">
        <v>262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 x14ac:dyDescent="0.25">
      <c r="A3764" t="s">
        <v>262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 x14ac:dyDescent="0.25">
      <c r="A3765" t="s">
        <v>262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 x14ac:dyDescent="0.25">
      <c r="A3766" t="s">
        <v>262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 x14ac:dyDescent="0.25">
      <c r="A3767" t="s">
        <v>262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 x14ac:dyDescent="0.25">
      <c r="A3768" t="s">
        <v>262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 x14ac:dyDescent="0.25">
      <c r="A3769" t="s">
        <v>262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 x14ac:dyDescent="0.25">
      <c r="A3770" t="s">
        <v>262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 x14ac:dyDescent="0.25">
      <c r="A3771" t="s">
        <v>262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 x14ac:dyDescent="0.25">
      <c r="A3772" t="s">
        <v>262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 x14ac:dyDescent="0.25">
      <c r="A3773" t="s">
        <v>262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1:41" x14ac:dyDescent="0.25">
      <c r="A3774" t="s">
        <v>262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 x14ac:dyDescent="0.25">
      <c r="A3775" t="s">
        <v>262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 x14ac:dyDescent="0.25">
      <c r="A3776" t="s">
        <v>262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 x14ac:dyDescent="0.25">
      <c r="A3777" t="s">
        <v>262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 x14ac:dyDescent="0.25">
      <c r="A3778" t="s">
        <v>262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 x14ac:dyDescent="0.25">
      <c r="A3779" t="s">
        <v>262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 x14ac:dyDescent="0.25">
      <c r="A3780" t="s">
        <v>262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 x14ac:dyDescent="0.25">
      <c r="A3781" t="s">
        <v>262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 x14ac:dyDescent="0.25">
      <c r="A3782" t="s">
        <v>262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 x14ac:dyDescent="0.25">
      <c r="A3783" t="s">
        <v>262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 x14ac:dyDescent="0.25">
      <c r="A3784" t="s">
        <v>262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 x14ac:dyDescent="0.25">
      <c r="A3785" t="s">
        <v>262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 x14ac:dyDescent="0.25">
      <c r="A3786" t="s">
        <v>262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 x14ac:dyDescent="0.25">
      <c r="A3787" t="s">
        <v>262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 x14ac:dyDescent="0.25">
      <c r="A3788" t="s">
        <v>262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 x14ac:dyDescent="0.25">
      <c r="A3789" t="s">
        <v>262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 x14ac:dyDescent="0.25">
      <c r="A3790" t="s">
        <v>262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 x14ac:dyDescent="0.25">
      <c r="A3791" t="s">
        <v>262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 x14ac:dyDescent="0.25">
      <c r="A3792" t="s">
        <v>262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 x14ac:dyDescent="0.25">
      <c r="A3793" t="s">
        <v>262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 x14ac:dyDescent="0.25">
      <c r="A3794" t="s">
        <v>262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 spans="1:41" x14ac:dyDescent="0.25">
      <c r="A3795" t="s">
        <v>262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 x14ac:dyDescent="0.25">
      <c r="A3796" t="s">
        <v>262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 x14ac:dyDescent="0.25">
      <c r="A3797" t="s">
        <v>262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 spans="1:41" x14ac:dyDescent="0.25">
      <c r="A3798" t="s">
        <v>262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 x14ac:dyDescent="0.25">
      <c r="A3799" t="s">
        <v>262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 x14ac:dyDescent="0.25">
      <c r="A3800" t="s">
        <v>262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 x14ac:dyDescent="0.25">
      <c r="A3801" t="s">
        <v>262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 x14ac:dyDescent="0.25">
      <c r="A3802" t="s">
        <v>262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 x14ac:dyDescent="0.25">
      <c r="A3803" t="s">
        <v>262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 x14ac:dyDescent="0.25">
      <c r="A3804" t="s">
        <v>262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 x14ac:dyDescent="0.25">
      <c r="A3805" t="s">
        <v>262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 x14ac:dyDescent="0.25">
      <c r="A3806" t="s">
        <v>262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 x14ac:dyDescent="0.25">
      <c r="A3807" t="s">
        <v>262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 x14ac:dyDescent="0.25">
      <c r="A3808" t="s">
        <v>262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 x14ac:dyDescent="0.25">
      <c r="A3809" t="s">
        <v>262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 x14ac:dyDescent="0.25">
      <c r="A3810" t="s">
        <v>262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 x14ac:dyDescent="0.25">
      <c r="A3811" t="s">
        <v>262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 x14ac:dyDescent="0.25">
      <c r="A3812" t="s">
        <v>262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 x14ac:dyDescent="0.25">
      <c r="A3813" t="s">
        <v>262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 x14ac:dyDescent="0.25">
      <c r="A3814" t="s">
        <v>262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 x14ac:dyDescent="0.25">
      <c r="A3815" t="s">
        <v>262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 x14ac:dyDescent="0.25">
      <c r="A3816" t="s">
        <v>262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 x14ac:dyDescent="0.25">
      <c r="A3817" t="s">
        <v>262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 x14ac:dyDescent="0.25">
      <c r="A3818" t="s">
        <v>262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 x14ac:dyDescent="0.25">
      <c r="A3819" t="s">
        <v>262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 x14ac:dyDescent="0.25">
      <c r="A3820" t="s">
        <v>262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 x14ac:dyDescent="0.25">
      <c r="A3821" t="s">
        <v>262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 x14ac:dyDescent="0.25">
      <c r="A3822" t="s">
        <v>262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 x14ac:dyDescent="0.25">
      <c r="A3823" t="s">
        <v>262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 x14ac:dyDescent="0.25">
      <c r="A3824" t="s">
        <v>262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 x14ac:dyDescent="0.25">
      <c r="A3825" t="s">
        <v>262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 x14ac:dyDescent="0.25">
      <c r="A3826" t="s">
        <v>262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 spans="1:41" x14ac:dyDescent="0.25">
      <c r="A3827" t="s">
        <v>262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 x14ac:dyDescent="0.25">
      <c r="A3828" t="s">
        <v>262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 x14ac:dyDescent="0.25">
      <c r="A3829" t="s">
        <v>262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 x14ac:dyDescent="0.25">
      <c r="A3830" t="s">
        <v>262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 x14ac:dyDescent="0.25">
      <c r="A3831" t="s">
        <v>262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 x14ac:dyDescent="0.25">
      <c r="A3832" t="s">
        <v>262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 x14ac:dyDescent="0.25">
      <c r="A3833" t="s">
        <v>262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 x14ac:dyDescent="0.25">
      <c r="A3834" t="s">
        <v>262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 x14ac:dyDescent="0.25">
      <c r="A3835" t="s">
        <v>262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 x14ac:dyDescent="0.25">
      <c r="A3836" t="s">
        <v>262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 x14ac:dyDescent="0.25">
      <c r="A3837" t="s">
        <v>262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 x14ac:dyDescent="0.25">
      <c r="A3838" t="s">
        <v>262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 x14ac:dyDescent="0.25">
      <c r="A3839" t="s">
        <v>262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 x14ac:dyDescent="0.25">
      <c r="A3840" t="s">
        <v>262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 x14ac:dyDescent="0.25">
      <c r="A3841" t="s">
        <v>262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 x14ac:dyDescent="0.25">
      <c r="A3842" t="s">
        <v>262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 x14ac:dyDescent="0.25">
      <c r="A3843" t="s">
        <v>262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 spans="1:41" x14ac:dyDescent="0.25">
      <c r="A3844" t="s">
        <v>262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 x14ac:dyDescent="0.25">
      <c r="A3845" t="s">
        <v>262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 x14ac:dyDescent="0.25">
      <c r="A3846" t="s">
        <v>262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 x14ac:dyDescent="0.25">
      <c r="A3847" t="s">
        <v>262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 x14ac:dyDescent="0.25">
      <c r="A3848" t="s">
        <v>262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 x14ac:dyDescent="0.25">
      <c r="A3849" t="s">
        <v>262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 x14ac:dyDescent="0.25">
      <c r="A3850" t="s">
        <v>262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 x14ac:dyDescent="0.25">
      <c r="A3851" t="s">
        <v>262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 x14ac:dyDescent="0.25">
      <c r="A3852" t="s">
        <v>262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 x14ac:dyDescent="0.25">
      <c r="A3853" t="s">
        <v>262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 x14ac:dyDescent="0.25">
      <c r="A3854" t="s">
        <v>262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 x14ac:dyDescent="0.25">
      <c r="A3855" t="s">
        <v>262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 x14ac:dyDescent="0.25">
      <c r="A3856" t="s">
        <v>262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 x14ac:dyDescent="0.25">
      <c r="A3857" t="s">
        <v>262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 x14ac:dyDescent="0.25">
      <c r="A3858" t="s">
        <v>262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 x14ac:dyDescent="0.25">
      <c r="A3859" t="s">
        <v>262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 x14ac:dyDescent="0.25">
      <c r="A3860" t="s">
        <v>262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 x14ac:dyDescent="0.25">
      <c r="A3861" t="s">
        <v>262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 x14ac:dyDescent="0.25">
      <c r="A3862" t="s">
        <v>262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1:41" x14ac:dyDescent="0.25">
      <c r="A3863" t="s">
        <v>262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 x14ac:dyDescent="0.25">
      <c r="A3864" t="s">
        <v>262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 x14ac:dyDescent="0.25">
      <c r="A3865" t="s">
        <v>262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 x14ac:dyDescent="0.25">
      <c r="A3866" t="s">
        <v>262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 x14ac:dyDescent="0.25">
      <c r="A3867" t="s">
        <v>262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 x14ac:dyDescent="0.25">
      <c r="A3868" t="s">
        <v>262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 x14ac:dyDescent="0.25">
      <c r="A3869" t="s">
        <v>262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 x14ac:dyDescent="0.25">
      <c r="A3870" t="s">
        <v>262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 x14ac:dyDescent="0.25">
      <c r="A3871" t="s">
        <v>262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 x14ac:dyDescent="0.25">
      <c r="A3872" t="s">
        <v>262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 x14ac:dyDescent="0.25">
      <c r="A3873" t="s">
        <v>262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 x14ac:dyDescent="0.25">
      <c r="A3874" t="s">
        <v>262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 x14ac:dyDescent="0.25">
      <c r="A3875" t="s">
        <v>262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 x14ac:dyDescent="0.25">
      <c r="A3876" t="s">
        <v>262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 x14ac:dyDescent="0.25">
      <c r="A3877" t="s">
        <v>262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 x14ac:dyDescent="0.25">
      <c r="A3878" t="s">
        <v>262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 x14ac:dyDescent="0.25">
      <c r="A3879" t="s">
        <v>262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 x14ac:dyDescent="0.25">
      <c r="A3880" t="s">
        <v>262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 x14ac:dyDescent="0.25">
      <c r="A3881" t="s">
        <v>262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 x14ac:dyDescent="0.25">
      <c r="A3882" t="s">
        <v>262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 x14ac:dyDescent="0.25">
      <c r="A3883" t="s">
        <v>262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 x14ac:dyDescent="0.25">
      <c r="A3884" t="s">
        <v>262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 x14ac:dyDescent="0.25">
      <c r="A3885" t="s">
        <v>262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 x14ac:dyDescent="0.25">
      <c r="A3886" t="s">
        <v>262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 x14ac:dyDescent="0.25">
      <c r="A3887" t="s">
        <v>262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 x14ac:dyDescent="0.25">
      <c r="A3888" t="s">
        <v>262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 x14ac:dyDescent="0.25">
      <c r="A3889" t="s">
        <v>262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 x14ac:dyDescent="0.25">
      <c r="A3890" t="s">
        <v>262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 x14ac:dyDescent="0.25">
      <c r="A3891" t="s">
        <v>262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 x14ac:dyDescent="0.25">
      <c r="A3892" t="s">
        <v>262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 x14ac:dyDescent="0.25">
      <c r="A3893" t="s">
        <v>262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 x14ac:dyDescent="0.25">
      <c r="A3894" t="s">
        <v>262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 x14ac:dyDescent="0.25">
      <c r="A3895" t="s">
        <v>262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 x14ac:dyDescent="0.25">
      <c r="A3896" t="s">
        <v>262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 x14ac:dyDescent="0.25">
      <c r="A3897" t="s">
        <v>262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 x14ac:dyDescent="0.25">
      <c r="A3898" t="s">
        <v>262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 x14ac:dyDescent="0.25">
      <c r="A3899" t="s">
        <v>262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 x14ac:dyDescent="0.25">
      <c r="A3900" t="s">
        <v>262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 x14ac:dyDescent="0.25">
      <c r="A3901" t="s">
        <v>262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 x14ac:dyDescent="0.25">
      <c r="A3902" t="s">
        <v>262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 x14ac:dyDescent="0.25">
      <c r="A3903" t="s">
        <v>262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 x14ac:dyDescent="0.25">
      <c r="A3904" t="s">
        <v>262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 x14ac:dyDescent="0.25">
      <c r="A3905" t="s">
        <v>262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 x14ac:dyDescent="0.25">
      <c r="A3906" t="s">
        <v>262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 x14ac:dyDescent="0.25">
      <c r="A3907" t="s">
        <v>262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 x14ac:dyDescent="0.25">
      <c r="A3908" t="s">
        <v>262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 x14ac:dyDescent="0.25">
      <c r="A3909" t="s">
        <v>262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 x14ac:dyDescent="0.25">
      <c r="A3910" t="s">
        <v>262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 x14ac:dyDescent="0.25">
      <c r="A3911" t="s">
        <v>262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 x14ac:dyDescent="0.25">
      <c r="A3912" t="s">
        <v>262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 x14ac:dyDescent="0.25">
      <c r="A3913" t="s">
        <v>262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 x14ac:dyDescent="0.25">
      <c r="A3914" t="s">
        <v>262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 x14ac:dyDescent="0.25">
      <c r="A3915" t="s">
        <v>262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 x14ac:dyDescent="0.25">
      <c r="A3916" t="s">
        <v>262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 x14ac:dyDescent="0.25">
      <c r="A3917" t="s">
        <v>262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 x14ac:dyDescent="0.25">
      <c r="A3918" t="s">
        <v>262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 x14ac:dyDescent="0.25">
      <c r="A3919" t="s">
        <v>262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 x14ac:dyDescent="0.25">
      <c r="A3920" t="s">
        <v>262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 x14ac:dyDescent="0.25">
      <c r="A3921" t="s">
        <v>262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 x14ac:dyDescent="0.25">
      <c r="A3922" t="s">
        <v>262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 x14ac:dyDescent="0.25">
      <c r="A3923" t="s">
        <v>262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 x14ac:dyDescent="0.25">
      <c r="A3924" t="s">
        <v>262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 x14ac:dyDescent="0.25">
      <c r="A3925" t="s">
        <v>262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 x14ac:dyDescent="0.25">
      <c r="A3926" t="s">
        <v>262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 x14ac:dyDescent="0.25">
      <c r="A3927" t="s">
        <v>262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 x14ac:dyDescent="0.25">
      <c r="A3928" t="s">
        <v>262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 x14ac:dyDescent="0.25">
      <c r="A3929" t="s">
        <v>262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1:41" x14ac:dyDescent="0.25">
      <c r="A3930" t="s">
        <v>262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 x14ac:dyDescent="0.25">
      <c r="A3931" t="s">
        <v>262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 x14ac:dyDescent="0.25">
      <c r="A3932" t="s">
        <v>262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 x14ac:dyDescent="0.25">
      <c r="A3933" t="s">
        <v>262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 x14ac:dyDescent="0.25">
      <c r="A3934" t="s">
        <v>262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 x14ac:dyDescent="0.25">
      <c r="A3935" t="s">
        <v>262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 x14ac:dyDescent="0.25">
      <c r="A3936" t="s">
        <v>262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 x14ac:dyDescent="0.25">
      <c r="A3937" t="s">
        <v>262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 x14ac:dyDescent="0.25">
      <c r="A3938" t="s">
        <v>262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 x14ac:dyDescent="0.25">
      <c r="A3939" t="s">
        <v>262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 x14ac:dyDescent="0.25">
      <c r="A3940" t="s">
        <v>262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 x14ac:dyDescent="0.25">
      <c r="A3941" t="s">
        <v>262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 x14ac:dyDescent="0.25">
      <c r="A3942" t="s">
        <v>262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 x14ac:dyDescent="0.25">
      <c r="A3943" t="s">
        <v>262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 spans="1:41" x14ac:dyDescent="0.25">
      <c r="A3944" t="s">
        <v>262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 x14ac:dyDescent="0.25">
      <c r="A3945" t="s">
        <v>262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 x14ac:dyDescent="0.25">
      <c r="A3946" t="s">
        <v>262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 x14ac:dyDescent="0.25">
      <c r="A3947" t="s">
        <v>262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 x14ac:dyDescent="0.25">
      <c r="A3948" t="s">
        <v>262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 x14ac:dyDescent="0.25">
      <c r="A3949" t="s">
        <v>262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 x14ac:dyDescent="0.25">
      <c r="A3950" t="s">
        <v>262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 x14ac:dyDescent="0.25">
      <c r="A3951" t="s">
        <v>262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 x14ac:dyDescent="0.25">
      <c r="A3952" t="s">
        <v>262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 x14ac:dyDescent="0.25">
      <c r="A3953" t="s">
        <v>262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 x14ac:dyDescent="0.25">
      <c r="A3954" t="s">
        <v>262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 x14ac:dyDescent="0.25">
      <c r="A3955" t="s">
        <v>262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 x14ac:dyDescent="0.25">
      <c r="A3956" t="s">
        <v>262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 x14ac:dyDescent="0.25">
      <c r="A3957" t="s">
        <v>262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 x14ac:dyDescent="0.25">
      <c r="A3958" t="s">
        <v>262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 x14ac:dyDescent="0.25">
      <c r="A3959" t="s">
        <v>262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 x14ac:dyDescent="0.25">
      <c r="A3960" t="s">
        <v>262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1:41" x14ac:dyDescent="0.25">
      <c r="A3961" t="s">
        <v>262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 x14ac:dyDescent="0.25">
      <c r="A3962" t="s">
        <v>262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 x14ac:dyDescent="0.25">
      <c r="A3963" t="s">
        <v>262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 x14ac:dyDescent="0.25">
      <c r="A3964" t="s">
        <v>262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 x14ac:dyDescent="0.25">
      <c r="A3965" t="s">
        <v>262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 x14ac:dyDescent="0.25">
      <c r="A3966" t="s">
        <v>262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 x14ac:dyDescent="0.25">
      <c r="A3967" t="s">
        <v>262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 x14ac:dyDescent="0.25">
      <c r="A3968" t="s">
        <v>262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 x14ac:dyDescent="0.25">
      <c r="A3969" t="s">
        <v>262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 x14ac:dyDescent="0.25">
      <c r="A3970" t="s">
        <v>262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 x14ac:dyDescent="0.25">
      <c r="A3971" t="s">
        <v>262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 x14ac:dyDescent="0.25">
      <c r="A3972" t="s">
        <v>262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 x14ac:dyDescent="0.25">
      <c r="A3973" t="s">
        <v>262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 x14ac:dyDescent="0.25">
      <c r="A3974" t="s">
        <v>262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 x14ac:dyDescent="0.25">
      <c r="A3975" t="s">
        <v>262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 x14ac:dyDescent="0.25">
      <c r="A3976" t="s">
        <v>262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 x14ac:dyDescent="0.25">
      <c r="A3977" t="s">
        <v>262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 x14ac:dyDescent="0.25">
      <c r="A3978" t="s">
        <v>262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 x14ac:dyDescent="0.25">
      <c r="A3979" t="s">
        <v>262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 x14ac:dyDescent="0.25">
      <c r="A3980" t="s">
        <v>262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 x14ac:dyDescent="0.25">
      <c r="A3981" t="s">
        <v>262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 x14ac:dyDescent="0.25">
      <c r="A3982" t="s">
        <v>262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 x14ac:dyDescent="0.25">
      <c r="A3983" t="s">
        <v>262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 x14ac:dyDescent="0.25">
      <c r="A3984" t="s">
        <v>262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 x14ac:dyDescent="0.25">
      <c r="A3985" t="s">
        <v>262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 x14ac:dyDescent="0.25">
      <c r="A3986" t="s">
        <v>262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 x14ac:dyDescent="0.25">
      <c r="A3987" t="s">
        <v>262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 x14ac:dyDescent="0.25">
      <c r="A3988" t="s">
        <v>262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 x14ac:dyDescent="0.25">
      <c r="A3989" t="s">
        <v>262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 x14ac:dyDescent="0.25">
      <c r="A3990" t="s">
        <v>262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 x14ac:dyDescent="0.25">
      <c r="A3991" t="s">
        <v>262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 x14ac:dyDescent="0.25">
      <c r="A3992" t="s">
        <v>262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 x14ac:dyDescent="0.25">
      <c r="A3993" t="s">
        <v>262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 x14ac:dyDescent="0.25">
      <c r="A3994" t="s">
        <v>262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 x14ac:dyDescent="0.25">
      <c r="A3995" t="s">
        <v>262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 x14ac:dyDescent="0.25">
      <c r="A3996" t="s">
        <v>262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 x14ac:dyDescent="0.25">
      <c r="A3997" t="s">
        <v>262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 x14ac:dyDescent="0.25">
      <c r="A3998" t="s">
        <v>262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 x14ac:dyDescent="0.25">
      <c r="A3999" t="s">
        <v>262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 x14ac:dyDescent="0.25">
      <c r="A4000" t="s">
        <v>262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 x14ac:dyDescent="0.25">
      <c r="A4001" t="s">
        <v>262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 x14ac:dyDescent="0.25">
      <c r="A4002" t="s">
        <v>262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 x14ac:dyDescent="0.25">
      <c r="A4003" t="s">
        <v>262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 x14ac:dyDescent="0.25">
      <c r="A4004" t="s">
        <v>262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 x14ac:dyDescent="0.25">
      <c r="A4005" t="s">
        <v>262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 x14ac:dyDescent="0.25">
      <c r="A4006" t="s">
        <v>262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 x14ac:dyDescent="0.25">
      <c r="A4007" t="s">
        <v>262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 x14ac:dyDescent="0.25">
      <c r="A4008" t="s">
        <v>262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 x14ac:dyDescent="0.25">
      <c r="A4009" t="s">
        <v>262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 x14ac:dyDescent="0.25">
      <c r="A4010" t="s">
        <v>262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 x14ac:dyDescent="0.25">
      <c r="A4011" t="s">
        <v>262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 x14ac:dyDescent="0.25">
      <c r="A4012" t="s">
        <v>262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 x14ac:dyDescent="0.25">
      <c r="A4013" t="s">
        <v>262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 x14ac:dyDescent="0.25">
      <c r="A4014" t="s">
        <v>262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 x14ac:dyDescent="0.25">
      <c r="A4015" t="s">
        <v>262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 x14ac:dyDescent="0.25">
      <c r="A4016" t="s">
        <v>262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 x14ac:dyDescent="0.25">
      <c r="A4017" t="s">
        <v>262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 x14ac:dyDescent="0.25">
      <c r="A4018" t="s">
        <v>262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 x14ac:dyDescent="0.25">
      <c r="A4019" t="s">
        <v>262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 x14ac:dyDescent="0.25">
      <c r="A4020" t="s">
        <v>262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 x14ac:dyDescent="0.25">
      <c r="A4021" t="s">
        <v>262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 x14ac:dyDescent="0.25">
      <c r="A4022" t="s">
        <v>262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1:41" x14ac:dyDescent="0.25">
      <c r="A4023" t="s">
        <v>262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 x14ac:dyDescent="0.25">
      <c r="A4024" t="s">
        <v>262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 x14ac:dyDescent="0.25">
      <c r="A4025" t="s">
        <v>262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 spans="1:41" x14ac:dyDescent="0.25">
      <c r="A4026" t="s">
        <v>262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 x14ac:dyDescent="0.25">
      <c r="A4027" t="s">
        <v>262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 x14ac:dyDescent="0.25">
      <c r="A4028" t="s">
        <v>262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 x14ac:dyDescent="0.25">
      <c r="A4029" t="s">
        <v>262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 x14ac:dyDescent="0.25">
      <c r="A4030" t="s">
        <v>262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 x14ac:dyDescent="0.25">
      <c r="A4031" t="s">
        <v>262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 x14ac:dyDescent="0.25">
      <c r="A4032" t="s">
        <v>262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 x14ac:dyDescent="0.25">
      <c r="A4033" t="s">
        <v>262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 x14ac:dyDescent="0.25">
      <c r="A4034" t="s">
        <v>262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 x14ac:dyDescent="0.25">
      <c r="A4035" t="s">
        <v>262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 x14ac:dyDescent="0.25">
      <c r="A4036" t="s">
        <v>262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 x14ac:dyDescent="0.25">
      <c r="A4037" t="s">
        <v>262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 x14ac:dyDescent="0.25">
      <c r="A4038" t="s">
        <v>262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 x14ac:dyDescent="0.25">
      <c r="A4039" t="s">
        <v>262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 x14ac:dyDescent="0.25">
      <c r="A4040" t="s">
        <v>262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 x14ac:dyDescent="0.25">
      <c r="A4041" t="s">
        <v>262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 x14ac:dyDescent="0.25">
      <c r="A4042" t="s">
        <v>262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 x14ac:dyDescent="0.25">
      <c r="A4043" t="s">
        <v>262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 x14ac:dyDescent="0.25">
      <c r="A4044" t="s">
        <v>262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 x14ac:dyDescent="0.25">
      <c r="A4045" t="s">
        <v>262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 x14ac:dyDescent="0.25">
      <c r="A4046" t="s">
        <v>262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 x14ac:dyDescent="0.25">
      <c r="A4047" t="s">
        <v>262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 x14ac:dyDescent="0.25">
      <c r="A4048" t="s">
        <v>262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 x14ac:dyDescent="0.25">
      <c r="A4049" t="s">
        <v>262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 x14ac:dyDescent="0.25">
      <c r="A4050" t="s">
        <v>262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 x14ac:dyDescent="0.25">
      <c r="A4051" t="s">
        <v>262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 x14ac:dyDescent="0.25">
      <c r="A4052" t="s">
        <v>262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 x14ac:dyDescent="0.25">
      <c r="A4053" t="s">
        <v>262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 x14ac:dyDescent="0.25">
      <c r="A4054" t="s">
        <v>262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 x14ac:dyDescent="0.25">
      <c r="A4055" t="s">
        <v>262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 x14ac:dyDescent="0.25">
      <c r="A4056" t="s">
        <v>262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 x14ac:dyDescent="0.25">
      <c r="A4057" t="s">
        <v>262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 x14ac:dyDescent="0.25">
      <c r="A4058" t="s">
        <v>262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 x14ac:dyDescent="0.25">
      <c r="A4059" t="s">
        <v>262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 x14ac:dyDescent="0.25">
      <c r="A4060" t="s">
        <v>262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 x14ac:dyDescent="0.25">
      <c r="A4061" t="s">
        <v>262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 x14ac:dyDescent="0.25">
      <c r="A4062" t="s">
        <v>262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 x14ac:dyDescent="0.25">
      <c r="A4063" t="s">
        <v>262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 x14ac:dyDescent="0.25">
      <c r="A4064" t="s">
        <v>262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 x14ac:dyDescent="0.25">
      <c r="A4065" t="s">
        <v>262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 x14ac:dyDescent="0.25">
      <c r="A4066" t="s">
        <v>262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 x14ac:dyDescent="0.25">
      <c r="A4067" t="s">
        <v>262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 x14ac:dyDescent="0.25">
      <c r="A4068" t="s">
        <v>262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 x14ac:dyDescent="0.25">
      <c r="A4069" t="s">
        <v>262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 x14ac:dyDescent="0.25">
      <c r="A4070" t="s">
        <v>262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 x14ac:dyDescent="0.25">
      <c r="A4071" t="s">
        <v>262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 x14ac:dyDescent="0.25">
      <c r="A4072" t="s">
        <v>262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 x14ac:dyDescent="0.25">
      <c r="A4073" t="s">
        <v>262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 x14ac:dyDescent="0.25">
      <c r="A4074" t="s">
        <v>262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 x14ac:dyDescent="0.25">
      <c r="A4075" t="s">
        <v>262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 x14ac:dyDescent="0.25">
      <c r="A4076" t="s">
        <v>262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 x14ac:dyDescent="0.25">
      <c r="A4077" t="s">
        <v>262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 x14ac:dyDescent="0.25">
      <c r="A4078" t="s">
        <v>262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 x14ac:dyDescent="0.25">
      <c r="A4079" t="s">
        <v>262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 x14ac:dyDescent="0.25">
      <c r="A4080" t="s">
        <v>262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 x14ac:dyDescent="0.25">
      <c r="A4081" t="s">
        <v>262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 spans="1:41" x14ac:dyDescent="0.25">
      <c r="A4082" t="s">
        <v>262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 x14ac:dyDescent="0.25">
      <c r="A4083" t="s">
        <v>262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 x14ac:dyDescent="0.25">
      <c r="A4084" t="s">
        <v>262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 x14ac:dyDescent="0.25">
      <c r="A4085" t="s">
        <v>262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 x14ac:dyDescent="0.25">
      <c r="A4086" t="s">
        <v>262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 x14ac:dyDescent="0.25">
      <c r="A4087" t="s">
        <v>262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 x14ac:dyDescent="0.25">
      <c r="A4088" t="s">
        <v>262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 x14ac:dyDescent="0.25">
      <c r="A4089" t="s">
        <v>262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 x14ac:dyDescent="0.25">
      <c r="A4090" t="s">
        <v>262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 x14ac:dyDescent="0.25">
      <c r="A4091" t="s">
        <v>262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 x14ac:dyDescent="0.25">
      <c r="A4092" t="s">
        <v>262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 spans="1:41" x14ac:dyDescent="0.25">
      <c r="A4093" t="s">
        <v>262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 x14ac:dyDescent="0.25">
      <c r="A4094" t="s">
        <v>262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 x14ac:dyDescent="0.25">
      <c r="A4095" t="s">
        <v>262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 x14ac:dyDescent="0.25">
      <c r="A4096" t="s">
        <v>262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 x14ac:dyDescent="0.25">
      <c r="A4097" t="s">
        <v>262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 x14ac:dyDescent="0.25">
      <c r="A4098" t="s">
        <v>262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 x14ac:dyDescent="0.25">
      <c r="A4099" t="s">
        <v>262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 x14ac:dyDescent="0.25">
      <c r="A4100" t="s">
        <v>262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 x14ac:dyDescent="0.25">
      <c r="A4101" t="s">
        <v>262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 x14ac:dyDescent="0.25">
      <c r="A4102" t="s">
        <v>262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 x14ac:dyDescent="0.25">
      <c r="A4103" t="s">
        <v>262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 x14ac:dyDescent="0.25">
      <c r="A4104" t="s">
        <v>262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 x14ac:dyDescent="0.25">
      <c r="A4105" t="s">
        <v>262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 x14ac:dyDescent="0.25">
      <c r="A4106" t="s">
        <v>262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 x14ac:dyDescent="0.25">
      <c r="A4107" t="s">
        <v>262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 x14ac:dyDescent="0.25">
      <c r="A4108" t="s">
        <v>262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 x14ac:dyDescent="0.25">
      <c r="A4109" t="s">
        <v>262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 x14ac:dyDescent="0.25">
      <c r="A4110" t="s">
        <v>262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 x14ac:dyDescent="0.25">
      <c r="A4111" t="s">
        <v>262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 x14ac:dyDescent="0.25">
      <c r="A4112" t="s">
        <v>262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 x14ac:dyDescent="0.25">
      <c r="A4113" t="s">
        <v>262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 x14ac:dyDescent="0.25">
      <c r="A4114" t="s">
        <v>262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 x14ac:dyDescent="0.25">
      <c r="A4115" t="s">
        <v>262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 x14ac:dyDescent="0.25">
      <c r="A4116" t="s">
        <v>262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 x14ac:dyDescent="0.25">
      <c r="A4117" t="s">
        <v>262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 x14ac:dyDescent="0.25">
      <c r="A4118" t="s">
        <v>262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 x14ac:dyDescent="0.25">
      <c r="A4119" t="s">
        <v>262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 x14ac:dyDescent="0.25">
      <c r="A4120" t="s">
        <v>262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 x14ac:dyDescent="0.25">
      <c r="A4121" t="s">
        <v>262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1:41" x14ac:dyDescent="0.25">
      <c r="A4122" t="s">
        <v>262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 x14ac:dyDescent="0.25">
      <c r="A4123" t="s">
        <v>262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 x14ac:dyDescent="0.25">
      <c r="A4124" t="s">
        <v>262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 x14ac:dyDescent="0.25">
      <c r="A4125" t="s">
        <v>262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 x14ac:dyDescent="0.25">
      <c r="A4126" t="s">
        <v>262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 x14ac:dyDescent="0.25">
      <c r="A4127" t="s">
        <v>262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 x14ac:dyDescent="0.25">
      <c r="A4128" t="s">
        <v>262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 x14ac:dyDescent="0.25">
      <c r="A4129" t="s">
        <v>262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 x14ac:dyDescent="0.25">
      <c r="A4130" t="s">
        <v>262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 x14ac:dyDescent="0.25">
      <c r="A4131" t="s">
        <v>262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 x14ac:dyDescent="0.25">
      <c r="A4132" t="s">
        <v>262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 x14ac:dyDescent="0.25">
      <c r="A4133" t="s">
        <v>262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 x14ac:dyDescent="0.25">
      <c r="A4134" t="s">
        <v>262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 x14ac:dyDescent="0.25">
      <c r="A4135" t="s">
        <v>262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 x14ac:dyDescent="0.25">
      <c r="A4136" t="s">
        <v>262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 x14ac:dyDescent="0.25">
      <c r="A4137" t="s">
        <v>262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 x14ac:dyDescent="0.25">
      <c r="A4138" t="s">
        <v>262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 x14ac:dyDescent="0.25">
      <c r="A4139" t="s">
        <v>262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 x14ac:dyDescent="0.25">
      <c r="A4140" t="s">
        <v>262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 x14ac:dyDescent="0.25">
      <c r="A4141" t="s">
        <v>262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 x14ac:dyDescent="0.25">
      <c r="A4142" t="s">
        <v>262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 x14ac:dyDescent="0.25">
      <c r="A4143" t="s">
        <v>262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 x14ac:dyDescent="0.25">
      <c r="A4144" t="s">
        <v>262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 x14ac:dyDescent="0.25">
      <c r="A4145" t="s">
        <v>262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 x14ac:dyDescent="0.25">
      <c r="A4146" t="s">
        <v>262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 x14ac:dyDescent="0.25">
      <c r="A4147" t="s">
        <v>262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 x14ac:dyDescent="0.25">
      <c r="A4148" t="s">
        <v>262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 x14ac:dyDescent="0.25">
      <c r="A4149" t="s">
        <v>262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 x14ac:dyDescent="0.25">
      <c r="A4150" t="s">
        <v>262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 x14ac:dyDescent="0.25">
      <c r="A4151" t="s">
        <v>262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 x14ac:dyDescent="0.25">
      <c r="A4152" t="s">
        <v>262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 x14ac:dyDescent="0.25">
      <c r="A4153" t="s">
        <v>262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 x14ac:dyDescent="0.25">
      <c r="A4154" t="s">
        <v>262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 x14ac:dyDescent="0.25">
      <c r="A4155" t="s">
        <v>262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 x14ac:dyDescent="0.25">
      <c r="A4156" t="s">
        <v>262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 x14ac:dyDescent="0.25">
      <c r="A4157" t="s">
        <v>262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 x14ac:dyDescent="0.25">
      <c r="A4158" t="s">
        <v>262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 x14ac:dyDescent="0.25">
      <c r="A4159" t="s">
        <v>262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 x14ac:dyDescent="0.25">
      <c r="A4160" t="s">
        <v>262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 x14ac:dyDescent="0.25">
      <c r="A4161" t="s">
        <v>262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 x14ac:dyDescent="0.25">
      <c r="A4162" t="s">
        <v>262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 x14ac:dyDescent="0.25">
      <c r="A4163" t="s">
        <v>262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 x14ac:dyDescent="0.25">
      <c r="A4164" t="s">
        <v>262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 x14ac:dyDescent="0.25">
      <c r="A4165" t="s">
        <v>262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 x14ac:dyDescent="0.25">
      <c r="A4166" t="s">
        <v>262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 x14ac:dyDescent="0.25">
      <c r="A4167" t="s">
        <v>262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 x14ac:dyDescent="0.25">
      <c r="A4168" t="s">
        <v>262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 x14ac:dyDescent="0.25">
      <c r="A4169" t="s">
        <v>262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 x14ac:dyDescent="0.25">
      <c r="A4170" t="s">
        <v>262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 x14ac:dyDescent="0.25">
      <c r="A4171" t="s">
        <v>262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 x14ac:dyDescent="0.25">
      <c r="A4172" t="s">
        <v>262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 x14ac:dyDescent="0.25">
      <c r="A4173" t="s">
        <v>262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1:41" x14ac:dyDescent="0.25">
      <c r="A4174" t="s">
        <v>262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 x14ac:dyDescent="0.25">
      <c r="A4175" t="s">
        <v>262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 x14ac:dyDescent="0.25">
      <c r="A4176" t="s">
        <v>262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 x14ac:dyDescent="0.25">
      <c r="A4177" t="s">
        <v>262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 x14ac:dyDescent="0.25">
      <c r="A4178" t="s">
        <v>262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 x14ac:dyDescent="0.25">
      <c r="A4179" t="s">
        <v>262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1:41" x14ac:dyDescent="0.25">
      <c r="A4180" t="s">
        <v>262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 spans="1:41" x14ac:dyDescent="0.25">
      <c r="A4181" t="s">
        <v>262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 x14ac:dyDescent="0.25">
      <c r="A4182" t="s">
        <v>262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 x14ac:dyDescent="0.25">
      <c r="A4183" t="s">
        <v>262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 x14ac:dyDescent="0.25">
      <c r="A4184" t="s">
        <v>262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 x14ac:dyDescent="0.25">
      <c r="A4185" t="s">
        <v>262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 x14ac:dyDescent="0.25">
      <c r="A4186" t="s">
        <v>262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 x14ac:dyDescent="0.25">
      <c r="A4187" t="s">
        <v>262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 x14ac:dyDescent="0.25">
      <c r="A4188" t="s">
        <v>262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 x14ac:dyDescent="0.25">
      <c r="A4189" t="s">
        <v>262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 x14ac:dyDescent="0.25">
      <c r="A4190" t="s">
        <v>262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 x14ac:dyDescent="0.25">
      <c r="A4191" t="s">
        <v>262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 x14ac:dyDescent="0.25">
      <c r="A4192" t="s">
        <v>262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 x14ac:dyDescent="0.25">
      <c r="A4193" t="s">
        <v>262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1:41" x14ac:dyDescent="0.25">
      <c r="A4194" t="s">
        <v>262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 spans="1:41" x14ac:dyDescent="0.25">
      <c r="A4195" t="s">
        <v>262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 x14ac:dyDescent="0.25">
      <c r="A4196" t="s">
        <v>262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 x14ac:dyDescent="0.25">
      <c r="A4197" t="s">
        <v>262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 x14ac:dyDescent="0.25">
      <c r="A4198" t="s">
        <v>262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 x14ac:dyDescent="0.25">
      <c r="A4199" t="s">
        <v>262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 x14ac:dyDescent="0.25">
      <c r="A4200" t="s">
        <v>262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 x14ac:dyDescent="0.25">
      <c r="A4201" t="s">
        <v>262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 x14ac:dyDescent="0.25">
      <c r="A4202" t="s">
        <v>262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 x14ac:dyDescent="0.25">
      <c r="A4203" t="s">
        <v>262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 x14ac:dyDescent="0.25">
      <c r="A4204" t="s">
        <v>262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 x14ac:dyDescent="0.25">
      <c r="A4205" t="s">
        <v>262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 x14ac:dyDescent="0.25">
      <c r="A4206" t="s">
        <v>262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 x14ac:dyDescent="0.25">
      <c r="A4207" t="s">
        <v>262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 x14ac:dyDescent="0.25">
      <c r="A4208" t="s">
        <v>262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 x14ac:dyDescent="0.25">
      <c r="A4209" t="s">
        <v>262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 x14ac:dyDescent="0.25">
      <c r="A4210" t="s">
        <v>262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 x14ac:dyDescent="0.25">
      <c r="A4211" t="s">
        <v>262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 x14ac:dyDescent="0.25">
      <c r="A4212" t="s">
        <v>262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1:41" x14ac:dyDescent="0.25">
      <c r="A4213" t="s">
        <v>262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 x14ac:dyDescent="0.25">
      <c r="A4214" t="s">
        <v>262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 x14ac:dyDescent="0.25">
      <c r="A4215" t="s">
        <v>262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 x14ac:dyDescent="0.25">
      <c r="A4216" t="s">
        <v>262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 x14ac:dyDescent="0.25">
      <c r="A4217" t="s">
        <v>262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 x14ac:dyDescent="0.25">
      <c r="A4218" t="s">
        <v>262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 x14ac:dyDescent="0.25">
      <c r="A4219" t="s">
        <v>262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 x14ac:dyDescent="0.25">
      <c r="A4220" t="s">
        <v>262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 x14ac:dyDescent="0.25">
      <c r="A4221" t="s">
        <v>262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 x14ac:dyDescent="0.25">
      <c r="A4222" t="s">
        <v>262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 x14ac:dyDescent="0.25">
      <c r="A4223" t="s">
        <v>262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1:41" x14ac:dyDescent="0.25">
      <c r="A4224" t="s">
        <v>262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 x14ac:dyDescent="0.25">
      <c r="A4225" t="s">
        <v>262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1:41" x14ac:dyDescent="0.25">
      <c r="A4226" t="s">
        <v>262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 x14ac:dyDescent="0.25">
      <c r="A4227" t="s">
        <v>262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 x14ac:dyDescent="0.25">
      <c r="A4228" t="s">
        <v>262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 x14ac:dyDescent="0.25">
      <c r="A4229" t="s">
        <v>262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 x14ac:dyDescent="0.25">
      <c r="A4230" t="s">
        <v>262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 x14ac:dyDescent="0.25">
      <c r="A4231" t="s">
        <v>262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 x14ac:dyDescent="0.25">
      <c r="A4232" t="s">
        <v>262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 x14ac:dyDescent="0.25">
      <c r="A4233" t="s">
        <v>262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 x14ac:dyDescent="0.25">
      <c r="A4234" t="s">
        <v>262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 x14ac:dyDescent="0.25">
      <c r="A4235" t="s">
        <v>262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 x14ac:dyDescent="0.25">
      <c r="A4236" t="s">
        <v>262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 x14ac:dyDescent="0.25">
      <c r="A4237" t="s">
        <v>262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 x14ac:dyDescent="0.25">
      <c r="A4238" t="s">
        <v>262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 x14ac:dyDescent="0.25">
      <c r="A4239" t="s">
        <v>262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 x14ac:dyDescent="0.25">
      <c r="A4240" t="s">
        <v>262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 x14ac:dyDescent="0.25">
      <c r="A4241" t="s">
        <v>262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 x14ac:dyDescent="0.25">
      <c r="A4242" t="s">
        <v>262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 x14ac:dyDescent="0.25">
      <c r="A4243" t="s">
        <v>262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 x14ac:dyDescent="0.25">
      <c r="A4244" t="s">
        <v>262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 x14ac:dyDescent="0.25">
      <c r="A4245" t="s">
        <v>262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 x14ac:dyDescent="0.25">
      <c r="A4246" t="s">
        <v>262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 x14ac:dyDescent="0.25">
      <c r="A4247" t="s">
        <v>262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 x14ac:dyDescent="0.25">
      <c r="A4248" t="s">
        <v>262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 x14ac:dyDescent="0.25">
      <c r="A4249" t="s">
        <v>262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 x14ac:dyDescent="0.25">
      <c r="A4250" t="s">
        <v>262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 spans="1:41" x14ac:dyDescent="0.25">
      <c r="A4251" t="s">
        <v>262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 x14ac:dyDescent="0.25">
      <c r="A4252" t="s">
        <v>262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 x14ac:dyDescent="0.25">
      <c r="A4253" t="s">
        <v>262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 x14ac:dyDescent="0.25">
      <c r="A4254" t="s">
        <v>262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 x14ac:dyDescent="0.25">
      <c r="A4255" t="s">
        <v>262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 x14ac:dyDescent="0.25">
      <c r="A4256" t="s">
        <v>262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 x14ac:dyDescent="0.25">
      <c r="A4257" t="s">
        <v>262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 x14ac:dyDescent="0.25">
      <c r="A4258" t="s">
        <v>262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 x14ac:dyDescent="0.25">
      <c r="A4259" t="s">
        <v>262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 x14ac:dyDescent="0.25">
      <c r="A4260" t="s">
        <v>262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 x14ac:dyDescent="0.25">
      <c r="A4261" t="s">
        <v>262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 x14ac:dyDescent="0.25">
      <c r="A4262" t="s">
        <v>262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 x14ac:dyDescent="0.25">
      <c r="A4263" t="s">
        <v>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 x14ac:dyDescent="0.25">
      <c r="A4264" t="s">
        <v>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 x14ac:dyDescent="0.25">
      <c r="A4265" t="s">
        <v>262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 x14ac:dyDescent="0.25">
      <c r="A4266" t="s">
        <v>262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 x14ac:dyDescent="0.25">
      <c r="A4267" t="s">
        <v>262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 x14ac:dyDescent="0.25">
      <c r="A4268" t="s">
        <v>262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 x14ac:dyDescent="0.25">
      <c r="A4269" t="s">
        <v>262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 x14ac:dyDescent="0.25">
      <c r="A4270" t="s">
        <v>262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 x14ac:dyDescent="0.25">
      <c r="A4271" t="s">
        <v>262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 x14ac:dyDescent="0.25">
      <c r="A4272" t="s">
        <v>262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 x14ac:dyDescent="0.25">
      <c r="A4273" t="s">
        <v>262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 x14ac:dyDescent="0.25">
      <c r="A4274" t="s">
        <v>262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 x14ac:dyDescent="0.25">
      <c r="A4275" t="s">
        <v>262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 x14ac:dyDescent="0.25">
      <c r="A4276" t="s">
        <v>262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 x14ac:dyDescent="0.25">
      <c r="A4277" t="s">
        <v>262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 x14ac:dyDescent="0.25">
      <c r="A4278" t="s">
        <v>262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 x14ac:dyDescent="0.25">
      <c r="A4279" t="s">
        <v>262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 x14ac:dyDescent="0.25">
      <c r="A4280" t="s">
        <v>262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 x14ac:dyDescent="0.25">
      <c r="A4281" t="s">
        <v>262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 x14ac:dyDescent="0.25">
      <c r="A4282" t="s">
        <v>262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 x14ac:dyDescent="0.25">
      <c r="A4283" t="s">
        <v>262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 x14ac:dyDescent="0.25">
      <c r="A4284" t="s">
        <v>262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 x14ac:dyDescent="0.25">
      <c r="A4285" t="s">
        <v>262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 x14ac:dyDescent="0.25">
      <c r="A4286" t="s">
        <v>262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 x14ac:dyDescent="0.25">
      <c r="A4287" t="s">
        <v>262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 x14ac:dyDescent="0.25">
      <c r="A4288" t="s">
        <v>262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 x14ac:dyDescent="0.25">
      <c r="A4289" t="s">
        <v>262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 x14ac:dyDescent="0.25">
      <c r="A4290" t="s">
        <v>262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 x14ac:dyDescent="0.25">
      <c r="A4291" t="s">
        <v>262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 x14ac:dyDescent="0.25">
      <c r="A4292" t="s">
        <v>262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 x14ac:dyDescent="0.25">
      <c r="A4293" t="s">
        <v>262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 x14ac:dyDescent="0.25">
      <c r="A4294" t="s">
        <v>262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 x14ac:dyDescent="0.25">
      <c r="A4295" t="s">
        <v>262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 x14ac:dyDescent="0.25">
      <c r="A4296" t="s">
        <v>262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 x14ac:dyDescent="0.25">
      <c r="A4297" t="s">
        <v>262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 x14ac:dyDescent="0.25">
      <c r="A4298" t="s">
        <v>262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 x14ac:dyDescent="0.25">
      <c r="A4299" t="s">
        <v>262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 x14ac:dyDescent="0.25">
      <c r="A4300" t="s">
        <v>262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 x14ac:dyDescent="0.25">
      <c r="A4301" t="s">
        <v>262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 x14ac:dyDescent="0.25">
      <c r="A4302" t="s">
        <v>262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 x14ac:dyDescent="0.25">
      <c r="A4303" t="s">
        <v>262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 x14ac:dyDescent="0.25">
      <c r="A4304" t="s">
        <v>262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 x14ac:dyDescent="0.25">
      <c r="A4305" t="s">
        <v>262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 x14ac:dyDescent="0.25">
      <c r="A4306" t="s">
        <v>262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 x14ac:dyDescent="0.25">
      <c r="A4307" t="s">
        <v>262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 x14ac:dyDescent="0.25">
      <c r="A4308" t="s">
        <v>262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 x14ac:dyDescent="0.25">
      <c r="A4309" t="s">
        <v>262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 x14ac:dyDescent="0.25">
      <c r="A4310" t="s">
        <v>262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 x14ac:dyDescent="0.25">
      <c r="A4311" t="s">
        <v>262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 x14ac:dyDescent="0.25">
      <c r="A4312" t="s">
        <v>262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 x14ac:dyDescent="0.25">
      <c r="A4313" t="s">
        <v>262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 x14ac:dyDescent="0.25">
      <c r="A4314" t="s">
        <v>262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 x14ac:dyDescent="0.25">
      <c r="A4315" t="s">
        <v>262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 x14ac:dyDescent="0.25">
      <c r="A4316" t="s">
        <v>262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 x14ac:dyDescent="0.25">
      <c r="A4317" t="s">
        <v>262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1:41" x14ac:dyDescent="0.25">
      <c r="A4318" t="s">
        <v>262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 x14ac:dyDescent="0.25">
      <c r="A4319" t="s">
        <v>262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 x14ac:dyDescent="0.25">
      <c r="A4320" t="s">
        <v>262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 x14ac:dyDescent="0.25">
      <c r="A4321" t="s">
        <v>262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 x14ac:dyDescent="0.25">
      <c r="A4322" t="s">
        <v>262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 x14ac:dyDescent="0.25">
      <c r="A4323" t="s">
        <v>262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 x14ac:dyDescent="0.25">
      <c r="A4324" t="s">
        <v>262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 x14ac:dyDescent="0.25">
      <c r="A4325" t="s">
        <v>262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 x14ac:dyDescent="0.25">
      <c r="A4326" t="s">
        <v>262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 x14ac:dyDescent="0.25">
      <c r="A4327" t="s">
        <v>262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 x14ac:dyDescent="0.25">
      <c r="A4328" t="s">
        <v>262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 x14ac:dyDescent="0.25">
      <c r="A4329" t="s">
        <v>262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 x14ac:dyDescent="0.25">
      <c r="A4330" t="s">
        <v>262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1:41" x14ac:dyDescent="0.25">
      <c r="A4331" t="s">
        <v>262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 x14ac:dyDescent="0.25">
      <c r="A4332" t="s">
        <v>262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 x14ac:dyDescent="0.25">
      <c r="A4333" t="s">
        <v>262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 x14ac:dyDescent="0.25">
      <c r="A4334" t="s">
        <v>262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 x14ac:dyDescent="0.25">
      <c r="A4335" t="s">
        <v>262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 x14ac:dyDescent="0.25">
      <c r="A4336" t="s">
        <v>262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 x14ac:dyDescent="0.25">
      <c r="A4337" t="s">
        <v>262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 x14ac:dyDescent="0.25">
      <c r="A4338" t="s">
        <v>262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 x14ac:dyDescent="0.25">
      <c r="A4339" t="s">
        <v>262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 x14ac:dyDescent="0.25">
      <c r="A4340" t="s">
        <v>262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 x14ac:dyDescent="0.25">
      <c r="A4341" t="s">
        <v>262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 x14ac:dyDescent="0.25">
      <c r="A4342" t="s">
        <v>262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 x14ac:dyDescent="0.25">
      <c r="A4343" t="s">
        <v>262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 x14ac:dyDescent="0.25">
      <c r="A4344" t="s">
        <v>262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 x14ac:dyDescent="0.25">
      <c r="A4345" t="s">
        <v>262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 x14ac:dyDescent="0.25">
      <c r="A4346" t="s">
        <v>262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 x14ac:dyDescent="0.25">
      <c r="A4347" t="s">
        <v>262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 x14ac:dyDescent="0.25">
      <c r="A4348" t="s">
        <v>262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 x14ac:dyDescent="0.25">
      <c r="A4349" t="s">
        <v>262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 x14ac:dyDescent="0.25">
      <c r="A4350" t="s">
        <v>262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 x14ac:dyDescent="0.25">
      <c r="A4351" t="s">
        <v>262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 x14ac:dyDescent="0.25">
      <c r="A4352" t="s">
        <v>262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 x14ac:dyDescent="0.25">
      <c r="A4353" t="s">
        <v>262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 x14ac:dyDescent="0.25">
      <c r="A4354" t="s">
        <v>262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 x14ac:dyDescent="0.25">
      <c r="A4355" t="s">
        <v>262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 x14ac:dyDescent="0.25">
      <c r="A4356" t="s">
        <v>262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 x14ac:dyDescent="0.25">
      <c r="A4357" t="s">
        <v>262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 x14ac:dyDescent="0.25">
      <c r="A4358" t="s">
        <v>262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 x14ac:dyDescent="0.25">
      <c r="A4359" t="s">
        <v>262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 x14ac:dyDescent="0.25">
      <c r="A4360" t="s">
        <v>262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 x14ac:dyDescent="0.25">
      <c r="A4361" t="s">
        <v>262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 spans="1:41" x14ac:dyDescent="0.25">
      <c r="A4362" t="s">
        <v>262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 x14ac:dyDescent="0.25">
      <c r="A4363" t="s">
        <v>262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 x14ac:dyDescent="0.25">
      <c r="A4364" t="s">
        <v>262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 x14ac:dyDescent="0.25">
      <c r="A4365" t="s">
        <v>262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 x14ac:dyDescent="0.25">
      <c r="A4366" t="s">
        <v>262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 x14ac:dyDescent="0.25">
      <c r="A4367" t="s">
        <v>262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 x14ac:dyDescent="0.25">
      <c r="A4368" t="s">
        <v>262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 x14ac:dyDescent="0.25">
      <c r="A4369" t="s">
        <v>262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 x14ac:dyDescent="0.25">
      <c r="A4370" t="s">
        <v>262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 x14ac:dyDescent="0.25">
      <c r="A4371" t="s">
        <v>262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 x14ac:dyDescent="0.25">
      <c r="A4372" t="s">
        <v>262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 x14ac:dyDescent="0.25">
      <c r="A4373" t="s">
        <v>262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 x14ac:dyDescent="0.25">
      <c r="A4374" t="s">
        <v>262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 x14ac:dyDescent="0.25">
      <c r="A4375" t="s">
        <v>262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 x14ac:dyDescent="0.25">
      <c r="A4376" t="s">
        <v>262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 x14ac:dyDescent="0.25">
      <c r="A4377" t="s">
        <v>262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 x14ac:dyDescent="0.25">
      <c r="A4378" t="s">
        <v>262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 x14ac:dyDescent="0.25">
      <c r="A4379" t="s">
        <v>262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 x14ac:dyDescent="0.25">
      <c r="A4380" t="s">
        <v>262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 x14ac:dyDescent="0.25">
      <c r="A4381" t="s">
        <v>262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 x14ac:dyDescent="0.25">
      <c r="A4382" t="s">
        <v>262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 x14ac:dyDescent="0.25">
      <c r="A4383" t="s">
        <v>262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 x14ac:dyDescent="0.25">
      <c r="A4384" t="s">
        <v>262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 x14ac:dyDescent="0.25">
      <c r="A4385" t="s">
        <v>262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 x14ac:dyDescent="0.25">
      <c r="A4386" t="s">
        <v>262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 x14ac:dyDescent="0.25">
      <c r="A4387" t="s">
        <v>262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 x14ac:dyDescent="0.25">
      <c r="A4388" t="s">
        <v>262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 x14ac:dyDescent="0.25">
      <c r="A4389" t="s">
        <v>262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 x14ac:dyDescent="0.25">
      <c r="A4390" t="s">
        <v>262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 x14ac:dyDescent="0.25">
      <c r="A4391" t="s">
        <v>262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 x14ac:dyDescent="0.25">
      <c r="A4392" t="s">
        <v>262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 x14ac:dyDescent="0.25">
      <c r="A4393" t="s">
        <v>262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 x14ac:dyDescent="0.25">
      <c r="A4394" t="s">
        <v>262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 x14ac:dyDescent="0.25">
      <c r="A4395" t="s">
        <v>262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 x14ac:dyDescent="0.25">
      <c r="A4396" t="s">
        <v>262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 x14ac:dyDescent="0.25">
      <c r="A4397" t="s">
        <v>262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 x14ac:dyDescent="0.25">
      <c r="A4398" t="s">
        <v>262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 x14ac:dyDescent="0.25">
      <c r="A4399" t="s">
        <v>262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 x14ac:dyDescent="0.25">
      <c r="A4400" t="s">
        <v>262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 x14ac:dyDescent="0.25">
      <c r="A4401" t="s">
        <v>262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 x14ac:dyDescent="0.25">
      <c r="A4402" t="s">
        <v>262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 x14ac:dyDescent="0.25">
      <c r="A4403" t="s">
        <v>262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 x14ac:dyDescent="0.25">
      <c r="A4404" t="s">
        <v>262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 x14ac:dyDescent="0.25">
      <c r="A4405" t="s">
        <v>262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 x14ac:dyDescent="0.25">
      <c r="A4406" t="s">
        <v>262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 x14ac:dyDescent="0.25">
      <c r="A4407" t="s">
        <v>262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 x14ac:dyDescent="0.25">
      <c r="A4408" t="s">
        <v>262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 x14ac:dyDescent="0.25">
      <c r="A4409" t="s">
        <v>262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 x14ac:dyDescent="0.25">
      <c r="A4410" t="s">
        <v>262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 x14ac:dyDescent="0.25">
      <c r="A4411" t="s">
        <v>262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 x14ac:dyDescent="0.25">
      <c r="A4412" t="s">
        <v>262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 x14ac:dyDescent="0.25">
      <c r="A4413" t="s">
        <v>262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 x14ac:dyDescent="0.25">
      <c r="A4414" t="s">
        <v>262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 x14ac:dyDescent="0.25">
      <c r="A4415" t="s">
        <v>262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 x14ac:dyDescent="0.25">
      <c r="A4416" t="s">
        <v>262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 x14ac:dyDescent="0.25">
      <c r="A4417" t="s">
        <v>262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 x14ac:dyDescent="0.25">
      <c r="A4418" t="s">
        <v>262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 x14ac:dyDescent="0.25">
      <c r="A4419" t="s">
        <v>262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 x14ac:dyDescent="0.25">
      <c r="A4420" t="s">
        <v>262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 x14ac:dyDescent="0.25">
      <c r="A4421" t="s">
        <v>262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 x14ac:dyDescent="0.25">
      <c r="A4422" t="s">
        <v>262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 x14ac:dyDescent="0.25">
      <c r="A4423" t="s">
        <v>262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 x14ac:dyDescent="0.25">
      <c r="A4424" t="s">
        <v>262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 x14ac:dyDescent="0.25">
      <c r="A4425" t="s">
        <v>262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 x14ac:dyDescent="0.25">
      <c r="A4426" t="s">
        <v>262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 x14ac:dyDescent="0.25">
      <c r="A4427" t="s">
        <v>262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 x14ac:dyDescent="0.25">
      <c r="A4428" t="s">
        <v>262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 x14ac:dyDescent="0.25">
      <c r="A4429" t="s">
        <v>262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 x14ac:dyDescent="0.25">
      <c r="A4430" t="s">
        <v>262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 x14ac:dyDescent="0.25">
      <c r="A4431" t="s">
        <v>262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 x14ac:dyDescent="0.25">
      <c r="A4432" t="s">
        <v>262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 x14ac:dyDescent="0.25">
      <c r="A4433" t="s">
        <v>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 x14ac:dyDescent="0.25">
      <c r="A4434" t="s">
        <v>262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 x14ac:dyDescent="0.25">
      <c r="A4435" t="s">
        <v>262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 x14ac:dyDescent="0.25">
      <c r="A4436" t="s">
        <v>262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 x14ac:dyDescent="0.25">
      <c r="A4437" t="s">
        <v>262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 x14ac:dyDescent="0.25">
      <c r="A4438" t="s">
        <v>262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 x14ac:dyDescent="0.25">
      <c r="A4439" t="s">
        <v>262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 x14ac:dyDescent="0.25">
      <c r="A4440" t="s">
        <v>262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 x14ac:dyDescent="0.25">
      <c r="A4441" t="s">
        <v>262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 x14ac:dyDescent="0.25">
      <c r="A4442" t="s">
        <v>262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 x14ac:dyDescent="0.25">
      <c r="A4443" t="s">
        <v>262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 x14ac:dyDescent="0.25">
      <c r="A4444" t="s">
        <v>262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 x14ac:dyDescent="0.25">
      <c r="A4445" t="s">
        <v>262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 x14ac:dyDescent="0.25">
      <c r="A4446" t="s">
        <v>262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 x14ac:dyDescent="0.25">
      <c r="A4447" t="s">
        <v>262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 x14ac:dyDescent="0.25">
      <c r="A4448" t="s">
        <v>262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 x14ac:dyDescent="0.25">
      <c r="A4449" t="s">
        <v>262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 x14ac:dyDescent="0.25">
      <c r="A4450" t="s">
        <v>262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 x14ac:dyDescent="0.25">
      <c r="A4451" t="s">
        <v>262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 x14ac:dyDescent="0.25">
      <c r="A4452" t="s">
        <v>262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 spans="1:41" x14ac:dyDescent="0.25">
      <c r="A4453" t="s">
        <v>262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 x14ac:dyDescent="0.25">
      <c r="A4454" t="s">
        <v>262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 x14ac:dyDescent="0.25">
      <c r="A4455" t="s">
        <v>262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 x14ac:dyDescent="0.25">
      <c r="A4456" t="s">
        <v>262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 x14ac:dyDescent="0.25">
      <c r="A4457" t="s">
        <v>262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 x14ac:dyDescent="0.25">
      <c r="A4458" t="s">
        <v>262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 x14ac:dyDescent="0.25">
      <c r="A4459" t="s">
        <v>262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 spans="1:41" x14ac:dyDescent="0.25">
      <c r="A4460" t="s">
        <v>262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 x14ac:dyDescent="0.25">
      <c r="A4461" t="s">
        <v>262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 x14ac:dyDescent="0.25">
      <c r="A4462" t="s">
        <v>262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 x14ac:dyDescent="0.25">
      <c r="A4463" t="s">
        <v>262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 x14ac:dyDescent="0.25">
      <c r="A4464" t="s">
        <v>262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 x14ac:dyDescent="0.25">
      <c r="A4465" t="s">
        <v>262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 x14ac:dyDescent="0.25">
      <c r="A4466" t="s">
        <v>262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 x14ac:dyDescent="0.25">
      <c r="A4467" t="s">
        <v>262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 x14ac:dyDescent="0.25">
      <c r="A4468" t="s">
        <v>262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 x14ac:dyDescent="0.25">
      <c r="A4469" t="s">
        <v>262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 x14ac:dyDescent="0.25">
      <c r="A4470" t="s">
        <v>262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 x14ac:dyDescent="0.25">
      <c r="A4471" t="s">
        <v>262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 x14ac:dyDescent="0.25">
      <c r="A4472" t="s">
        <v>262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 x14ac:dyDescent="0.25">
      <c r="A4473" t="s">
        <v>262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 x14ac:dyDescent="0.25">
      <c r="A4474" t="s">
        <v>262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 x14ac:dyDescent="0.25">
      <c r="A4475" t="s">
        <v>262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 x14ac:dyDescent="0.25">
      <c r="A4476" t="s">
        <v>262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 x14ac:dyDescent="0.25">
      <c r="A4477" t="s">
        <v>262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 x14ac:dyDescent="0.25">
      <c r="A4478" t="s">
        <v>262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 x14ac:dyDescent="0.25">
      <c r="A4479" t="s">
        <v>262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 spans="1:41" x14ac:dyDescent="0.25">
      <c r="A4480" t="s">
        <v>262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 x14ac:dyDescent="0.25">
      <c r="A4481" t="s">
        <v>262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 x14ac:dyDescent="0.25">
      <c r="A4482" t="s">
        <v>262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 x14ac:dyDescent="0.25">
      <c r="A4483" t="s">
        <v>262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 x14ac:dyDescent="0.25">
      <c r="A4484" t="s">
        <v>262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 x14ac:dyDescent="0.25">
      <c r="A4485" t="s">
        <v>262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 x14ac:dyDescent="0.25">
      <c r="A4486" t="s">
        <v>262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 x14ac:dyDescent="0.25">
      <c r="A4487" t="s">
        <v>262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 x14ac:dyDescent="0.25">
      <c r="A4488" t="s">
        <v>262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 x14ac:dyDescent="0.25">
      <c r="A4489" t="s">
        <v>262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 x14ac:dyDescent="0.25">
      <c r="A4490" t="s">
        <v>262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 x14ac:dyDescent="0.25">
      <c r="A4491" t="s">
        <v>262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 x14ac:dyDescent="0.25">
      <c r="A4492" t="s">
        <v>262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 x14ac:dyDescent="0.25">
      <c r="A4493" t="s">
        <v>262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 x14ac:dyDescent="0.25">
      <c r="A4494" t="s">
        <v>262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 x14ac:dyDescent="0.25">
      <c r="A4495" t="s">
        <v>262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 x14ac:dyDescent="0.25">
      <c r="A4496" t="s">
        <v>262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 x14ac:dyDescent="0.25">
      <c r="A4497" t="s">
        <v>262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 x14ac:dyDescent="0.25">
      <c r="A4498" t="s">
        <v>262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 x14ac:dyDescent="0.25">
      <c r="A4499" t="s">
        <v>262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 x14ac:dyDescent="0.25">
      <c r="A4500" t="s">
        <v>262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 x14ac:dyDescent="0.25">
      <c r="A4501" t="s">
        <v>262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 x14ac:dyDescent="0.25">
      <c r="A4502" t="s">
        <v>262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 x14ac:dyDescent="0.25">
      <c r="A4503" t="s">
        <v>262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 x14ac:dyDescent="0.25">
      <c r="A4504" t="s">
        <v>262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 x14ac:dyDescent="0.25">
      <c r="A4505" t="s">
        <v>262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 x14ac:dyDescent="0.25">
      <c r="A4506" t="s">
        <v>262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 x14ac:dyDescent="0.25">
      <c r="A4507" t="s">
        <v>262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 x14ac:dyDescent="0.25">
      <c r="A4508" t="s">
        <v>262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 x14ac:dyDescent="0.25">
      <c r="A4509" t="s">
        <v>262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 x14ac:dyDescent="0.25">
      <c r="A4510" t="s">
        <v>262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 x14ac:dyDescent="0.25">
      <c r="A4511" t="s">
        <v>262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 x14ac:dyDescent="0.25">
      <c r="A4512" t="s">
        <v>262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 x14ac:dyDescent="0.25">
      <c r="A4513" t="s">
        <v>262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 x14ac:dyDescent="0.25">
      <c r="A4514" t="s">
        <v>262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 x14ac:dyDescent="0.25">
      <c r="A4515" t="s">
        <v>262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 x14ac:dyDescent="0.25">
      <c r="A4516" t="s">
        <v>262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 spans="1:41" x14ac:dyDescent="0.25">
      <c r="A4517" t="s">
        <v>262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 x14ac:dyDescent="0.25">
      <c r="A4518" t="s">
        <v>262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 x14ac:dyDescent="0.25">
      <c r="A4519" t="s">
        <v>262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 x14ac:dyDescent="0.25">
      <c r="A4520" t="s">
        <v>262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 x14ac:dyDescent="0.25">
      <c r="A4521" t="s">
        <v>262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 x14ac:dyDescent="0.25">
      <c r="A4522" t="s">
        <v>262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 x14ac:dyDescent="0.25">
      <c r="A4523" t="s">
        <v>262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 spans="1:41" x14ac:dyDescent="0.25">
      <c r="A4524" t="s">
        <v>262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 spans="1:41" x14ac:dyDescent="0.25">
      <c r="A4525" t="s">
        <v>262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 x14ac:dyDescent="0.25">
      <c r="A4526" t="s">
        <v>262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 x14ac:dyDescent="0.25">
      <c r="A4527" t="s">
        <v>262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 x14ac:dyDescent="0.25">
      <c r="A4528" t="s">
        <v>262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 x14ac:dyDescent="0.25">
      <c r="A4529" t="s">
        <v>262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 spans="1:41" x14ac:dyDescent="0.25">
      <c r="A4530" t="s">
        <v>262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 x14ac:dyDescent="0.25">
      <c r="A4531" t="s">
        <v>262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 x14ac:dyDescent="0.25">
      <c r="A4532" t="s">
        <v>262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 x14ac:dyDescent="0.25">
      <c r="A4533" t="s">
        <v>262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 x14ac:dyDescent="0.25">
      <c r="A4534" t="s">
        <v>262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 x14ac:dyDescent="0.25">
      <c r="A4535" t="s">
        <v>262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 x14ac:dyDescent="0.25">
      <c r="A4536" t="s">
        <v>262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 x14ac:dyDescent="0.25">
      <c r="A4537" t="s">
        <v>262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 x14ac:dyDescent="0.25">
      <c r="A4538" t="s">
        <v>262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 x14ac:dyDescent="0.25">
      <c r="A4539" t="s">
        <v>262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 x14ac:dyDescent="0.25">
      <c r="A4540" t="s">
        <v>262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 x14ac:dyDescent="0.25">
      <c r="A4541" t="s">
        <v>262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 x14ac:dyDescent="0.25">
      <c r="A4542" t="s">
        <v>262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 spans="1:41" x14ac:dyDescent="0.25">
      <c r="A4543" t="s">
        <v>262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 x14ac:dyDescent="0.25">
      <c r="A4544" t="s">
        <v>262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 x14ac:dyDescent="0.25">
      <c r="A4545" t="s">
        <v>262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 x14ac:dyDescent="0.25">
      <c r="A4546" t="s">
        <v>262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 x14ac:dyDescent="0.25">
      <c r="A4547" t="s">
        <v>262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 x14ac:dyDescent="0.25">
      <c r="A4548" t="s">
        <v>262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 x14ac:dyDescent="0.25">
      <c r="A4549" t="s">
        <v>262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 x14ac:dyDescent="0.25">
      <c r="A4550" t="s">
        <v>262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 x14ac:dyDescent="0.25">
      <c r="A4551" t="s">
        <v>262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 x14ac:dyDescent="0.25">
      <c r="A4552" t="s">
        <v>262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 x14ac:dyDescent="0.25">
      <c r="A4553" t="s">
        <v>262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 x14ac:dyDescent="0.25">
      <c r="A4554" t="s">
        <v>262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 x14ac:dyDescent="0.25">
      <c r="A4555" t="s">
        <v>262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 x14ac:dyDescent="0.25">
      <c r="A4556" t="s">
        <v>262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 x14ac:dyDescent="0.25">
      <c r="A4557" t="s">
        <v>262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 x14ac:dyDescent="0.25">
      <c r="A4558" t="s">
        <v>262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 x14ac:dyDescent="0.25">
      <c r="A4559" t="s">
        <v>262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 spans="1:41" x14ac:dyDescent="0.25">
      <c r="A4560" t="s">
        <v>262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 x14ac:dyDescent="0.25">
      <c r="A4561" t="s">
        <v>262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 x14ac:dyDescent="0.25">
      <c r="A4562" t="s">
        <v>262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 x14ac:dyDescent="0.25">
      <c r="A4563" t="s">
        <v>262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 x14ac:dyDescent="0.25">
      <c r="A4564" t="s">
        <v>262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 x14ac:dyDescent="0.25">
      <c r="A4565" t="s">
        <v>262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 x14ac:dyDescent="0.25">
      <c r="A4566" t="s">
        <v>262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 x14ac:dyDescent="0.25">
      <c r="A4567" t="s">
        <v>262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 x14ac:dyDescent="0.25">
      <c r="A4568" t="s">
        <v>262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 x14ac:dyDescent="0.25">
      <c r="A4569" t="s">
        <v>262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 x14ac:dyDescent="0.25">
      <c r="A4570" t="s">
        <v>262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 x14ac:dyDescent="0.25">
      <c r="A4571" t="s">
        <v>262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 x14ac:dyDescent="0.25">
      <c r="A4572" t="s">
        <v>262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 x14ac:dyDescent="0.25">
      <c r="A4573" t="s">
        <v>262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 x14ac:dyDescent="0.25">
      <c r="A4574" t="s">
        <v>262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 x14ac:dyDescent="0.25">
      <c r="A4575" t="s">
        <v>262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 x14ac:dyDescent="0.25">
      <c r="A4576" t="s">
        <v>262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 x14ac:dyDescent="0.25">
      <c r="A4577" t="s">
        <v>262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 x14ac:dyDescent="0.25">
      <c r="A4578" t="s">
        <v>262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 x14ac:dyDescent="0.25">
      <c r="A4579" t="s">
        <v>262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 x14ac:dyDescent="0.25">
      <c r="A4580" t="s">
        <v>262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 x14ac:dyDescent="0.25">
      <c r="A4581" t="s">
        <v>262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 x14ac:dyDescent="0.25">
      <c r="A4582" t="s">
        <v>262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 x14ac:dyDescent="0.25">
      <c r="A4583" t="s">
        <v>262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 spans="1:41" x14ac:dyDescent="0.25">
      <c r="A4584" t="s">
        <v>262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 x14ac:dyDescent="0.25">
      <c r="A4585" t="s">
        <v>262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 x14ac:dyDescent="0.25">
      <c r="A4586" t="s">
        <v>262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 x14ac:dyDescent="0.25">
      <c r="A4587" t="s">
        <v>262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 x14ac:dyDescent="0.25">
      <c r="A4588" t="s">
        <v>262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 x14ac:dyDescent="0.25">
      <c r="A4589" t="s">
        <v>262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 x14ac:dyDescent="0.25">
      <c r="A4590" t="s">
        <v>262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 x14ac:dyDescent="0.25">
      <c r="A4591" t="s">
        <v>262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 x14ac:dyDescent="0.25">
      <c r="A4592" t="s">
        <v>262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 x14ac:dyDescent="0.25">
      <c r="A4593" t="s">
        <v>262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 x14ac:dyDescent="0.25">
      <c r="A4594" t="s">
        <v>262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 spans="1:41" x14ac:dyDescent="0.25">
      <c r="A4595" t="s">
        <v>262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 spans="1:41" x14ac:dyDescent="0.25">
      <c r="A4596" t="s">
        <v>262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 x14ac:dyDescent="0.25">
      <c r="A4597" t="s">
        <v>262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 x14ac:dyDescent="0.25">
      <c r="A4598" t="s">
        <v>262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 x14ac:dyDescent="0.25">
      <c r="A4599" t="s">
        <v>262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 spans="1:41" x14ac:dyDescent="0.25">
      <c r="A4600" t="s">
        <v>262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 x14ac:dyDescent="0.25">
      <c r="A4601" t="s">
        <v>262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 x14ac:dyDescent="0.25">
      <c r="A4602" t="s">
        <v>262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 spans="1:41" x14ac:dyDescent="0.25">
      <c r="A4603" t="s">
        <v>262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 x14ac:dyDescent="0.25">
      <c r="A4604" t="s">
        <v>262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 x14ac:dyDescent="0.25">
      <c r="A4605" t="s">
        <v>262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 x14ac:dyDescent="0.25">
      <c r="A4606" t="s">
        <v>262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 spans="1:41" x14ac:dyDescent="0.25">
      <c r="A4607" t="s">
        <v>262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 x14ac:dyDescent="0.25">
      <c r="A4608" t="s">
        <v>262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 x14ac:dyDescent="0.25">
      <c r="A4609" t="s">
        <v>262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 x14ac:dyDescent="0.25">
      <c r="A4610" t="s">
        <v>262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 x14ac:dyDescent="0.25">
      <c r="A4611" t="s">
        <v>262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 x14ac:dyDescent="0.25">
      <c r="A4612" t="s">
        <v>262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 x14ac:dyDescent="0.25">
      <c r="A4613" t="s">
        <v>262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 x14ac:dyDescent="0.25">
      <c r="A4614" t="s">
        <v>262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 x14ac:dyDescent="0.25">
      <c r="A4615" t="s">
        <v>262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 x14ac:dyDescent="0.25">
      <c r="A4616" t="s">
        <v>262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 x14ac:dyDescent="0.25">
      <c r="A4617" t="s">
        <v>262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 x14ac:dyDescent="0.25">
      <c r="A4618" t="s">
        <v>262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 x14ac:dyDescent="0.25">
      <c r="A4619" t="s">
        <v>262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 x14ac:dyDescent="0.25">
      <c r="A4620" t="s">
        <v>262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 x14ac:dyDescent="0.25">
      <c r="A4621" t="s">
        <v>262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 x14ac:dyDescent="0.25">
      <c r="A4622" t="s">
        <v>262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 x14ac:dyDescent="0.25">
      <c r="A4623" t="s">
        <v>262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 x14ac:dyDescent="0.25">
      <c r="A4624" t="s">
        <v>262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 x14ac:dyDescent="0.25">
      <c r="A4625" t="s">
        <v>262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 x14ac:dyDescent="0.25">
      <c r="A4626" t="s">
        <v>262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 x14ac:dyDescent="0.25">
      <c r="A4627" t="s">
        <v>262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 x14ac:dyDescent="0.25">
      <c r="A4628" t="s">
        <v>262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 x14ac:dyDescent="0.25">
      <c r="A4629" t="s">
        <v>262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 x14ac:dyDescent="0.25">
      <c r="A4630" t="s">
        <v>262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 x14ac:dyDescent="0.25">
      <c r="A4631" t="s">
        <v>262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 x14ac:dyDescent="0.25">
      <c r="A4632" t="s">
        <v>262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 x14ac:dyDescent="0.25">
      <c r="A4633" t="s">
        <v>262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 x14ac:dyDescent="0.25">
      <c r="A4634" t="s">
        <v>262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 x14ac:dyDescent="0.25">
      <c r="A4635" t="s">
        <v>262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 x14ac:dyDescent="0.25">
      <c r="A4636" t="s">
        <v>262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 x14ac:dyDescent="0.25">
      <c r="A4637" t="s">
        <v>262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 x14ac:dyDescent="0.25">
      <c r="A4638" t="s">
        <v>262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 x14ac:dyDescent="0.25">
      <c r="A4639" t="s">
        <v>262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 x14ac:dyDescent="0.25">
      <c r="A4640" t="s">
        <v>262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 x14ac:dyDescent="0.25">
      <c r="A4641" t="s">
        <v>262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 x14ac:dyDescent="0.25">
      <c r="A4642" t="s">
        <v>262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 x14ac:dyDescent="0.25">
      <c r="A4643" t="s">
        <v>262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 spans="1:41" x14ac:dyDescent="0.25">
      <c r="A4644" t="s">
        <v>262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 x14ac:dyDescent="0.25">
      <c r="A4645" t="s">
        <v>262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 x14ac:dyDescent="0.25">
      <c r="A4646" t="s">
        <v>262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 x14ac:dyDescent="0.25">
      <c r="A4647" t="s">
        <v>262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 spans="1:41" x14ac:dyDescent="0.25">
      <c r="A4648" t="s">
        <v>262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 x14ac:dyDescent="0.25">
      <c r="A4649" t="s">
        <v>262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 x14ac:dyDescent="0.25">
      <c r="A4650" t="s">
        <v>262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 x14ac:dyDescent="0.25">
      <c r="A4651" t="s">
        <v>262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 x14ac:dyDescent="0.25">
      <c r="A4652" t="s">
        <v>262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 x14ac:dyDescent="0.25">
      <c r="A4653" t="s">
        <v>262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 x14ac:dyDescent="0.25">
      <c r="A4654" t="s">
        <v>262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 x14ac:dyDescent="0.25">
      <c r="A4655" t="s">
        <v>262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 x14ac:dyDescent="0.25">
      <c r="A4656" t="s">
        <v>262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 x14ac:dyDescent="0.25">
      <c r="A4657" t="s">
        <v>262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 spans="1:41" x14ac:dyDescent="0.25">
      <c r="A4658" t="s">
        <v>262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 x14ac:dyDescent="0.25">
      <c r="A4659" t="s">
        <v>262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 x14ac:dyDescent="0.25">
      <c r="A4660" t="s">
        <v>262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 x14ac:dyDescent="0.25">
      <c r="A4661" t="s">
        <v>262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 x14ac:dyDescent="0.25">
      <c r="A4662" t="s">
        <v>262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 x14ac:dyDescent="0.25">
      <c r="A4663" t="s">
        <v>262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 x14ac:dyDescent="0.25">
      <c r="A4664" t="s">
        <v>262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 x14ac:dyDescent="0.25">
      <c r="A4665" t="s">
        <v>262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 x14ac:dyDescent="0.25">
      <c r="A4666" t="s">
        <v>262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 x14ac:dyDescent="0.25">
      <c r="A4667" t="s">
        <v>262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 x14ac:dyDescent="0.25">
      <c r="A4668" t="s">
        <v>262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 x14ac:dyDescent="0.25">
      <c r="A4669" t="s">
        <v>262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 x14ac:dyDescent="0.25">
      <c r="A4670" t="s">
        <v>262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 x14ac:dyDescent="0.25">
      <c r="A4671" t="s">
        <v>262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 x14ac:dyDescent="0.25">
      <c r="A4672" t="s">
        <v>262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 x14ac:dyDescent="0.25">
      <c r="A4673" t="s">
        <v>262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 x14ac:dyDescent="0.25">
      <c r="A4674" t="s">
        <v>262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 x14ac:dyDescent="0.25">
      <c r="A4675" t="s">
        <v>262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 x14ac:dyDescent="0.25">
      <c r="A4676" t="s">
        <v>262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 x14ac:dyDescent="0.25">
      <c r="A4677" t="s">
        <v>262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 x14ac:dyDescent="0.25">
      <c r="A4678" t="s">
        <v>262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 x14ac:dyDescent="0.25">
      <c r="A4679" t="s">
        <v>262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 x14ac:dyDescent="0.25">
      <c r="A4680" t="s">
        <v>262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 x14ac:dyDescent="0.25">
      <c r="A4681" t="s">
        <v>262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 x14ac:dyDescent="0.25">
      <c r="A4682" t="s">
        <v>262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 spans="1:41" x14ac:dyDescent="0.25">
      <c r="A4683" t="s">
        <v>262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 x14ac:dyDescent="0.25">
      <c r="A4684" t="s">
        <v>262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 x14ac:dyDescent="0.25">
      <c r="A4685" t="s">
        <v>262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 x14ac:dyDescent="0.25">
      <c r="A4686" t="s">
        <v>262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 x14ac:dyDescent="0.25">
      <c r="A4687" t="s">
        <v>262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 x14ac:dyDescent="0.25">
      <c r="A4688" t="s">
        <v>262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 x14ac:dyDescent="0.25">
      <c r="A4689" t="s">
        <v>262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 x14ac:dyDescent="0.25">
      <c r="A4690" t="s">
        <v>262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 x14ac:dyDescent="0.25">
      <c r="A4691" t="s">
        <v>262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 x14ac:dyDescent="0.25">
      <c r="A4692" t="s">
        <v>262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 x14ac:dyDescent="0.25">
      <c r="A4693" t="s">
        <v>262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 x14ac:dyDescent="0.25">
      <c r="A4694" t="s">
        <v>262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 x14ac:dyDescent="0.25">
      <c r="A4695" t="s">
        <v>262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 x14ac:dyDescent="0.25">
      <c r="A4696" t="s">
        <v>262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 x14ac:dyDescent="0.25">
      <c r="A4697" t="s">
        <v>262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 x14ac:dyDescent="0.25">
      <c r="A4698" t="s">
        <v>262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 x14ac:dyDescent="0.25">
      <c r="A4699" t="s">
        <v>262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 x14ac:dyDescent="0.25">
      <c r="A4700" t="s">
        <v>262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 x14ac:dyDescent="0.25">
      <c r="A4701" t="s">
        <v>262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 x14ac:dyDescent="0.25">
      <c r="A4702" t="s">
        <v>262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 x14ac:dyDescent="0.25">
      <c r="A4703" t="s">
        <v>262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 x14ac:dyDescent="0.25">
      <c r="A4704" t="s">
        <v>262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 x14ac:dyDescent="0.25">
      <c r="A4705" t="s">
        <v>262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 x14ac:dyDescent="0.25">
      <c r="A4706" t="s">
        <v>262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 x14ac:dyDescent="0.25">
      <c r="A4707" t="s">
        <v>262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 x14ac:dyDescent="0.25">
      <c r="A4708" t="s">
        <v>262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 x14ac:dyDescent="0.25">
      <c r="A4709" t="s">
        <v>262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 x14ac:dyDescent="0.25">
      <c r="A4710" t="s">
        <v>262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 x14ac:dyDescent="0.25">
      <c r="A4711" t="s">
        <v>262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 x14ac:dyDescent="0.25">
      <c r="A4712" t="s">
        <v>262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 x14ac:dyDescent="0.25">
      <c r="A4713" t="s">
        <v>262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 x14ac:dyDescent="0.25">
      <c r="A4714" t="s">
        <v>262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 x14ac:dyDescent="0.25">
      <c r="A4715" t="s">
        <v>262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 x14ac:dyDescent="0.25">
      <c r="A4716" t="s">
        <v>262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 x14ac:dyDescent="0.25">
      <c r="A4717" t="s">
        <v>262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 x14ac:dyDescent="0.25">
      <c r="A4718" t="s">
        <v>262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 x14ac:dyDescent="0.25">
      <c r="A4719" t="s">
        <v>262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 x14ac:dyDescent="0.25">
      <c r="A4720" t="s">
        <v>262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 x14ac:dyDescent="0.25">
      <c r="A4721" t="s">
        <v>262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 x14ac:dyDescent="0.25">
      <c r="A4722" t="s">
        <v>262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 x14ac:dyDescent="0.25">
      <c r="A4723" t="s">
        <v>262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 x14ac:dyDescent="0.25">
      <c r="A4724" t="s">
        <v>262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 x14ac:dyDescent="0.25">
      <c r="A4725" t="s">
        <v>262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 x14ac:dyDescent="0.25">
      <c r="A4726" t="s">
        <v>262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 x14ac:dyDescent="0.25">
      <c r="A4727" t="s">
        <v>262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 x14ac:dyDescent="0.25">
      <c r="A4728" t="s">
        <v>262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 x14ac:dyDescent="0.25">
      <c r="A4729" t="s">
        <v>262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 x14ac:dyDescent="0.25">
      <c r="A4730" t="s">
        <v>262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 x14ac:dyDescent="0.25">
      <c r="A4731" t="s">
        <v>262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 x14ac:dyDescent="0.25">
      <c r="A4732" t="s">
        <v>262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 x14ac:dyDescent="0.25">
      <c r="A4733" t="s">
        <v>262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 x14ac:dyDescent="0.25">
      <c r="A4734" t="s">
        <v>262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 x14ac:dyDescent="0.25">
      <c r="A4735" t="s">
        <v>262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 x14ac:dyDescent="0.25">
      <c r="A4736" t="s">
        <v>262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 x14ac:dyDescent="0.25">
      <c r="A4737" t="s">
        <v>262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 x14ac:dyDescent="0.25">
      <c r="A4738" t="s">
        <v>262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 x14ac:dyDescent="0.25">
      <c r="A4739" t="s">
        <v>262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 x14ac:dyDescent="0.25">
      <c r="A4740" t="s">
        <v>262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 x14ac:dyDescent="0.25">
      <c r="A4741" t="s">
        <v>262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 x14ac:dyDescent="0.25">
      <c r="A4742" t="s">
        <v>262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 x14ac:dyDescent="0.25">
      <c r="A4743" t="s">
        <v>262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 x14ac:dyDescent="0.25">
      <c r="A4744" t="s">
        <v>262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 x14ac:dyDescent="0.25">
      <c r="A4745" t="s">
        <v>262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 x14ac:dyDescent="0.25">
      <c r="A4746" t="s">
        <v>262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 x14ac:dyDescent="0.25">
      <c r="A4747" t="s">
        <v>262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 x14ac:dyDescent="0.25">
      <c r="A4748" t="s">
        <v>262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 spans="1:41" x14ac:dyDescent="0.25">
      <c r="A4749" t="s">
        <v>262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 x14ac:dyDescent="0.25">
      <c r="A4750" t="s">
        <v>262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 x14ac:dyDescent="0.25">
      <c r="A4751" t="s">
        <v>262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 x14ac:dyDescent="0.25">
      <c r="A4752" t="s">
        <v>262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 x14ac:dyDescent="0.25">
      <c r="A4753" t="s">
        <v>262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 x14ac:dyDescent="0.25">
      <c r="A4754" t="s">
        <v>262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 x14ac:dyDescent="0.25">
      <c r="A4755" t="s">
        <v>262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 x14ac:dyDescent="0.25">
      <c r="A4756" t="s">
        <v>262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 x14ac:dyDescent="0.25">
      <c r="A4757" t="s">
        <v>262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 x14ac:dyDescent="0.25">
      <c r="A4758" t="s">
        <v>262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 x14ac:dyDescent="0.25">
      <c r="A4759" t="s">
        <v>262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 x14ac:dyDescent="0.25">
      <c r="A4760" t="s">
        <v>262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 x14ac:dyDescent="0.25">
      <c r="A4761" t="s">
        <v>262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 x14ac:dyDescent="0.25">
      <c r="A4762" t="s">
        <v>262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 x14ac:dyDescent="0.25">
      <c r="A4763" t="s">
        <v>262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 x14ac:dyDescent="0.25">
      <c r="A4764" t="s">
        <v>262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 x14ac:dyDescent="0.25">
      <c r="A4765" t="s">
        <v>262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 x14ac:dyDescent="0.25">
      <c r="A4766" t="s">
        <v>262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 x14ac:dyDescent="0.25">
      <c r="A4767" t="s">
        <v>262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 x14ac:dyDescent="0.25">
      <c r="A4768" t="s">
        <v>262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 x14ac:dyDescent="0.25">
      <c r="A4769" t="s">
        <v>262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 x14ac:dyDescent="0.25">
      <c r="A4770" t="s">
        <v>262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 x14ac:dyDescent="0.25">
      <c r="A4771" t="s">
        <v>262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 x14ac:dyDescent="0.25">
      <c r="A4772" t="s">
        <v>262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 x14ac:dyDescent="0.25">
      <c r="A4773" t="s">
        <v>262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 x14ac:dyDescent="0.25">
      <c r="A4774" t="s">
        <v>262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 x14ac:dyDescent="0.25">
      <c r="A4775" t="s">
        <v>262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 x14ac:dyDescent="0.25">
      <c r="A4776" t="s">
        <v>262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 x14ac:dyDescent="0.25">
      <c r="A4777" t="s">
        <v>262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 x14ac:dyDescent="0.25">
      <c r="A4778" t="s">
        <v>262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 x14ac:dyDescent="0.25">
      <c r="A4779" t="s">
        <v>262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 x14ac:dyDescent="0.25">
      <c r="A4780" t="s">
        <v>262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 x14ac:dyDescent="0.25">
      <c r="A4781" t="s">
        <v>262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 x14ac:dyDescent="0.25">
      <c r="A4782" t="s">
        <v>262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 x14ac:dyDescent="0.25">
      <c r="A4783" t="s">
        <v>262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 x14ac:dyDescent="0.25">
      <c r="A4784" t="s">
        <v>262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 x14ac:dyDescent="0.25">
      <c r="A4785" t="s">
        <v>262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 x14ac:dyDescent="0.25">
      <c r="A4786" t="s">
        <v>262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 x14ac:dyDescent="0.25">
      <c r="A4787" t="s">
        <v>262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 x14ac:dyDescent="0.25">
      <c r="A4788" t="s">
        <v>262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 x14ac:dyDescent="0.25">
      <c r="A4789" t="s">
        <v>262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 x14ac:dyDescent="0.25">
      <c r="A4790" t="s">
        <v>262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 spans="1:41" x14ac:dyDescent="0.25">
      <c r="A4791" t="s">
        <v>262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 x14ac:dyDescent="0.25">
      <c r="A4792" t="s">
        <v>262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 x14ac:dyDescent="0.25">
      <c r="A4793" t="s">
        <v>262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 x14ac:dyDescent="0.25">
      <c r="A4794" t="s">
        <v>262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 x14ac:dyDescent="0.25">
      <c r="A4795" t="s">
        <v>262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 x14ac:dyDescent="0.25">
      <c r="A4796" t="s">
        <v>262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 x14ac:dyDescent="0.25">
      <c r="A4797" t="s">
        <v>262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 x14ac:dyDescent="0.25">
      <c r="A4798" t="s">
        <v>262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 x14ac:dyDescent="0.25">
      <c r="A4799" t="s">
        <v>262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 x14ac:dyDescent="0.25">
      <c r="A4800" t="s">
        <v>262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 x14ac:dyDescent="0.25">
      <c r="A4801" t="s">
        <v>262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 x14ac:dyDescent="0.25">
      <c r="A4802" t="s">
        <v>262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 x14ac:dyDescent="0.25">
      <c r="A4803" t="s">
        <v>262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 x14ac:dyDescent="0.25">
      <c r="A4804" t="s">
        <v>262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 x14ac:dyDescent="0.25">
      <c r="A4805" t="s">
        <v>262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 x14ac:dyDescent="0.25">
      <c r="A4806" t="s">
        <v>262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 x14ac:dyDescent="0.25">
      <c r="A4807" t="s">
        <v>262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 x14ac:dyDescent="0.25">
      <c r="A4808" t="s">
        <v>262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 x14ac:dyDescent="0.25">
      <c r="A4809" t="s">
        <v>262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 x14ac:dyDescent="0.25">
      <c r="A4810" t="s">
        <v>262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 x14ac:dyDescent="0.25">
      <c r="A4811" t="s">
        <v>262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 x14ac:dyDescent="0.25">
      <c r="A4812" t="s">
        <v>262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 x14ac:dyDescent="0.25">
      <c r="A4813" t="s">
        <v>262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 x14ac:dyDescent="0.25">
      <c r="A4814" t="s">
        <v>262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 x14ac:dyDescent="0.25">
      <c r="A4815" t="s">
        <v>262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 x14ac:dyDescent="0.25">
      <c r="A4816" t="s">
        <v>262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 x14ac:dyDescent="0.25">
      <c r="A4817" t="s">
        <v>262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 x14ac:dyDescent="0.25">
      <c r="A4818" t="s">
        <v>262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 x14ac:dyDescent="0.25">
      <c r="A4819" t="s">
        <v>262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 x14ac:dyDescent="0.25">
      <c r="A4820" t="s">
        <v>262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 x14ac:dyDescent="0.25">
      <c r="A4821" t="s">
        <v>262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 x14ac:dyDescent="0.25">
      <c r="A4822" t="s">
        <v>262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 x14ac:dyDescent="0.25">
      <c r="A4823" t="s">
        <v>262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 x14ac:dyDescent="0.25">
      <c r="A4824" t="s">
        <v>262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 x14ac:dyDescent="0.25">
      <c r="A4825" t="s">
        <v>262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 x14ac:dyDescent="0.25">
      <c r="A4826" t="s">
        <v>262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 x14ac:dyDescent="0.25">
      <c r="A4827" t="s">
        <v>262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 x14ac:dyDescent="0.25">
      <c r="A4828" t="s">
        <v>262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 x14ac:dyDescent="0.25">
      <c r="A4829" t="s">
        <v>262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 x14ac:dyDescent="0.25">
      <c r="A4830" t="s">
        <v>262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 x14ac:dyDescent="0.25">
      <c r="A4831" t="s">
        <v>262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 x14ac:dyDescent="0.25">
      <c r="A4832" t="s">
        <v>262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 x14ac:dyDescent="0.25">
      <c r="A4833" t="s">
        <v>262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 x14ac:dyDescent="0.25">
      <c r="A4834" t="s">
        <v>262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 x14ac:dyDescent="0.25">
      <c r="A4835" t="s">
        <v>262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 x14ac:dyDescent="0.25">
      <c r="A4836" t="s">
        <v>262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 x14ac:dyDescent="0.25">
      <c r="A4837" t="s">
        <v>262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 x14ac:dyDescent="0.25">
      <c r="A4838" t="s">
        <v>262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 x14ac:dyDescent="0.25">
      <c r="A4839" t="s">
        <v>262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 x14ac:dyDescent="0.25">
      <c r="A4840" t="s">
        <v>262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 spans="1:41" x14ac:dyDescent="0.25">
      <c r="A4841" t="s">
        <v>262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 x14ac:dyDescent="0.25">
      <c r="A4842" t="s">
        <v>262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 x14ac:dyDescent="0.25">
      <c r="A4843" t="s">
        <v>262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 x14ac:dyDescent="0.25">
      <c r="A4844" t="s">
        <v>262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 x14ac:dyDescent="0.25">
      <c r="A4845" t="s">
        <v>262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 x14ac:dyDescent="0.25">
      <c r="A4846" t="s">
        <v>262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 x14ac:dyDescent="0.25">
      <c r="A4847" t="s">
        <v>262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 x14ac:dyDescent="0.25">
      <c r="A4848" t="s">
        <v>262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 x14ac:dyDescent="0.25">
      <c r="A4849" t="s">
        <v>262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 x14ac:dyDescent="0.25">
      <c r="A4850" t="s">
        <v>262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 x14ac:dyDescent="0.25">
      <c r="A4851" t="s">
        <v>262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 x14ac:dyDescent="0.25">
      <c r="A4852" t="s">
        <v>262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 x14ac:dyDescent="0.25">
      <c r="A4853" t="s">
        <v>262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 x14ac:dyDescent="0.25">
      <c r="A4854" t="s">
        <v>262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 spans="1:41" x14ac:dyDescent="0.25">
      <c r="A4855" t="s">
        <v>262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 spans="1:41" x14ac:dyDescent="0.25">
      <c r="A4856" t="s">
        <v>262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 x14ac:dyDescent="0.25">
      <c r="A4857" t="s">
        <v>262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 x14ac:dyDescent="0.25">
      <c r="A4858" t="s">
        <v>262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 x14ac:dyDescent="0.25">
      <c r="A4859" t="s">
        <v>262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 x14ac:dyDescent="0.25">
      <c r="A4860" t="s">
        <v>262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 x14ac:dyDescent="0.25">
      <c r="A4861" t="s">
        <v>262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 x14ac:dyDescent="0.25">
      <c r="A4862" t="s">
        <v>262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 x14ac:dyDescent="0.25">
      <c r="A4863" t="s">
        <v>262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 x14ac:dyDescent="0.25">
      <c r="A4864" t="s">
        <v>262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 x14ac:dyDescent="0.25">
      <c r="A4865" t="s">
        <v>262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 x14ac:dyDescent="0.25">
      <c r="A4866" t="s">
        <v>262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 x14ac:dyDescent="0.25">
      <c r="A4867" t="s">
        <v>262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 x14ac:dyDescent="0.25">
      <c r="A4868" t="s">
        <v>262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 x14ac:dyDescent="0.25">
      <c r="A4869" t="s">
        <v>262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 x14ac:dyDescent="0.25">
      <c r="A4870" t="s">
        <v>262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 x14ac:dyDescent="0.25">
      <c r="A4871" t="s">
        <v>262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 x14ac:dyDescent="0.25">
      <c r="A4872" t="s">
        <v>262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 x14ac:dyDescent="0.25">
      <c r="A4873" t="s">
        <v>262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 x14ac:dyDescent="0.25">
      <c r="A4874" t="s">
        <v>262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 x14ac:dyDescent="0.25">
      <c r="A4875" t="s">
        <v>262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 x14ac:dyDescent="0.25">
      <c r="A4876" t="s">
        <v>262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 x14ac:dyDescent="0.25">
      <c r="A4877" t="s">
        <v>262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 x14ac:dyDescent="0.25">
      <c r="A4878" t="s">
        <v>262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 x14ac:dyDescent="0.25">
      <c r="A4879" t="s">
        <v>262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 x14ac:dyDescent="0.25">
      <c r="A4880" t="s">
        <v>262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 x14ac:dyDescent="0.25">
      <c r="A4881" t="s">
        <v>262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 x14ac:dyDescent="0.25">
      <c r="A4882" t="s">
        <v>262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 x14ac:dyDescent="0.25">
      <c r="A4883" t="s">
        <v>262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 x14ac:dyDescent="0.25">
      <c r="A4884" t="s">
        <v>262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 x14ac:dyDescent="0.25">
      <c r="A4885" t="s">
        <v>262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 x14ac:dyDescent="0.25">
      <c r="A4886" t="s">
        <v>262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 x14ac:dyDescent="0.25">
      <c r="A4887" t="s">
        <v>262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 x14ac:dyDescent="0.25">
      <c r="A4888" t="s">
        <v>262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 x14ac:dyDescent="0.25">
      <c r="A4889" t="s">
        <v>262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 x14ac:dyDescent="0.25">
      <c r="A4890" t="s">
        <v>262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 x14ac:dyDescent="0.25">
      <c r="A4891" t="s">
        <v>262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 x14ac:dyDescent="0.25">
      <c r="A4892" t="s">
        <v>262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 x14ac:dyDescent="0.25">
      <c r="A4893" t="s">
        <v>262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 x14ac:dyDescent="0.25">
      <c r="A4894" t="s">
        <v>262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 x14ac:dyDescent="0.25">
      <c r="A4895" t="s">
        <v>262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 x14ac:dyDescent="0.25">
      <c r="A4896" t="s">
        <v>262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 x14ac:dyDescent="0.25">
      <c r="A4897" t="s">
        <v>262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 x14ac:dyDescent="0.25">
      <c r="A4898" t="s">
        <v>262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 x14ac:dyDescent="0.25">
      <c r="A4899" t="s">
        <v>262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 x14ac:dyDescent="0.25">
      <c r="A4900" t="s">
        <v>262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 x14ac:dyDescent="0.25">
      <c r="A4901" t="s">
        <v>262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 x14ac:dyDescent="0.25">
      <c r="A4902" t="s">
        <v>262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 x14ac:dyDescent="0.25">
      <c r="A4903" t="s">
        <v>262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 x14ac:dyDescent="0.25">
      <c r="A4904" t="s">
        <v>262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 x14ac:dyDescent="0.25">
      <c r="A4905" t="s">
        <v>262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 x14ac:dyDescent="0.25">
      <c r="A4906" t="s">
        <v>262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 x14ac:dyDescent="0.25">
      <c r="A4907" t="s">
        <v>262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 x14ac:dyDescent="0.25">
      <c r="A4908" t="s">
        <v>262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 x14ac:dyDescent="0.25">
      <c r="A4909" t="s">
        <v>262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 x14ac:dyDescent="0.25">
      <c r="A4910" t="s">
        <v>262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 x14ac:dyDescent="0.25">
      <c r="A4911" t="s">
        <v>262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 x14ac:dyDescent="0.25">
      <c r="A4912" t="s">
        <v>262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 x14ac:dyDescent="0.25">
      <c r="A4913" t="s">
        <v>262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 x14ac:dyDescent="0.25">
      <c r="A4914" t="s">
        <v>262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 x14ac:dyDescent="0.25">
      <c r="A4915" t="s">
        <v>262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 x14ac:dyDescent="0.25">
      <c r="A4916" t="s">
        <v>262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 x14ac:dyDescent="0.25">
      <c r="A4917" t="s">
        <v>262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 x14ac:dyDescent="0.25">
      <c r="A4918" t="s">
        <v>262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 x14ac:dyDescent="0.25">
      <c r="A4919" t="s">
        <v>262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 x14ac:dyDescent="0.25">
      <c r="A4920" t="s">
        <v>262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 x14ac:dyDescent="0.25">
      <c r="A4921" t="s">
        <v>262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 x14ac:dyDescent="0.25">
      <c r="A4922" t="s">
        <v>262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 x14ac:dyDescent="0.25">
      <c r="A4923" t="s">
        <v>262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 x14ac:dyDescent="0.25">
      <c r="A4924" t="s">
        <v>262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 x14ac:dyDescent="0.25">
      <c r="A4925" t="s">
        <v>262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 x14ac:dyDescent="0.25">
      <c r="A4926" t="s">
        <v>262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 x14ac:dyDescent="0.25">
      <c r="A4927" t="s">
        <v>262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 x14ac:dyDescent="0.25">
      <c r="A4928" t="s">
        <v>262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 x14ac:dyDescent="0.25">
      <c r="A4929" t="s">
        <v>262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 x14ac:dyDescent="0.25">
      <c r="A4930" t="s">
        <v>262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 x14ac:dyDescent="0.25">
      <c r="A4931" t="s">
        <v>262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 x14ac:dyDescent="0.25">
      <c r="A4932" t="s">
        <v>262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 x14ac:dyDescent="0.25">
      <c r="A4933" t="s">
        <v>262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 x14ac:dyDescent="0.25">
      <c r="A4934" t="s">
        <v>262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 x14ac:dyDescent="0.25">
      <c r="A4935" t="s">
        <v>262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 x14ac:dyDescent="0.25">
      <c r="A4936" t="s">
        <v>262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 x14ac:dyDescent="0.25">
      <c r="A4937" t="s">
        <v>262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 x14ac:dyDescent="0.25">
      <c r="A4938" t="s">
        <v>262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 x14ac:dyDescent="0.25">
      <c r="A4939" t="s">
        <v>262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 x14ac:dyDescent="0.25">
      <c r="A4940" t="s">
        <v>262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 x14ac:dyDescent="0.25">
      <c r="A4941" t="s">
        <v>262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 x14ac:dyDescent="0.25">
      <c r="A4942" t="s">
        <v>262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 spans="1:41" x14ac:dyDescent="0.25">
      <c r="A4943" t="s">
        <v>262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 x14ac:dyDescent="0.25">
      <c r="A4944" t="s">
        <v>262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 x14ac:dyDescent="0.25">
      <c r="A4945" t="s">
        <v>262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 x14ac:dyDescent="0.25">
      <c r="A4946" t="s">
        <v>262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 x14ac:dyDescent="0.25">
      <c r="A4947" t="s">
        <v>262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 x14ac:dyDescent="0.25">
      <c r="A4948" t="s">
        <v>262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 x14ac:dyDescent="0.25">
      <c r="A4949" t="s">
        <v>262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 x14ac:dyDescent="0.25">
      <c r="A4950" t="s">
        <v>262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 x14ac:dyDescent="0.25">
      <c r="A4951" t="s">
        <v>262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 x14ac:dyDescent="0.25">
      <c r="A4952" t="s">
        <v>262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 x14ac:dyDescent="0.25">
      <c r="A4953" t="s">
        <v>262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 x14ac:dyDescent="0.25">
      <c r="A4954" t="s">
        <v>262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 x14ac:dyDescent="0.25">
      <c r="A4955" t="s">
        <v>262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 x14ac:dyDescent="0.25">
      <c r="A4956" t="s">
        <v>262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 x14ac:dyDescent="0.25">
      <c r="A4957" t="s">
        <v>262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 x14ac:dyDescent="0.25">
      <c r="A4958" t="s">
        <v>262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 x14ac:dyDescent="0.25">
      <c r="A4959" t="s">
        <v>262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 x14ac:dyDescent="0.25">
      <c r="A4960" t="s">
        <v>262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 x14ac:dyDescent="0.25">
      <c r="A4961" t="s">
        <v>262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 x14ac:dyDescent="0.25">
      <c r="A4962" t="s">
        <v>262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 x14ac:dyDescent="0.25">
      <c r="A4963" t="s">
        <v>262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 x14ac:dyDescent="0.25">
      <c r="A4964" t="s">
        <v>262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 x14ac:dyDescent="0.25">
      <c r="A4965" t="s">
        <v>262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 x14ac:dyDescent="0.25">
      <c r="A4966" t="s">
        <v>262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 x14ac:dyDescent="0.25">
      <c r="A4967" t="s">
        <v>262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 x14ac:dyDescent="0.25">
      <c r="A4968" t="s">
        <v>262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 spans="1:41" x14ac:dyDescent="0.25">
      <c r="A4969" t="s">
        <v>262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 x14ac:dyDescent="0.25">
      <c r="A4970" t="s">
        <v>262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 x14ac:dyDescent="0.25">
      <c r="A4971" t="s">
        <v>262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 x14ac:dyDescent="0.25">
      <c r="A4972" t="s">
        <v>262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 x14ac:dyDescent="0.25">
      <c r="A4973" t="s">
        <v>262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 x14ac:dyDescent="0.25">
      <c r="A4974" t="s">
        <v>262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 x14ac:dyDescent="0.25">
      <c r="A4975" t="s">
        <v>262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 x14ac:dyDescent="0.25">
      <c r="A4976" t="s">
        <v>262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 x14ac:dyDescent="0.25">
      <c r="A4977" t="s">
        <v>262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 spans="1:41" x14ac:dyDescent="0.25">
      <c r="A4978" t="s">
        <v>262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 x14ac:dyDescent="0.25">
      <c r="A4979" t="s">
        <v>262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 x14ac:dyDescent="0.25">
      <c r="A4980" t="s">
        <v>262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 x14ac:dyDescent="0.25">
      <c r="A4981" t="s">
        <v>262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 x14ac:dyDescent="0.25">
      <c r="A4982" t="s">
        <v>262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 x14ac:dyDescent="0.25">
      <c r="A4983" t="s">
        <v>262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 x14ac:dyDescent="0.25">
      <c r="A4984" t="s">
        <v>262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 x14ac:dyDescent="0.25">
      <c r="A4985" t="s">
        <v>262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 x14ac:dyDescent="0.25">
      <c r="A4986" t="s">
        <v>262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 x14ac:dyDescent="0.25">
      <c r="A4987" t="s">
        <v>262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 x14ac:dyDescent="0.25">
      <c r="A4988" t="s">
        <v>262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 x14ac:dyDescent="0.25">
      <c r="A4989" t="s">
        <v>262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 x14ac:dyDescent="0.25">
      <c r="A4990" t="s">
        <v>262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 x14ac:dyDescent="0.25">
      <c r="A4991" t="s">
        <v>262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 x14ac:dyDescent="0.25">
      <c r="A4992" t="s">
        <v>262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 x14ac:dyDescent="0.25">
      <c r="A4993" t="s">
        <v>262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 x14ac:dyDescent="0.25">
      <c r="A4994" t="s">
        <v>262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 x14ac:dyDescent="0.25">
      <c r="A4995" t="s">
        <v>262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 x14ac:dyDescent="0.25">
      <c r="A4996" t="s">
        <v>262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 x14ac:dyDescent="0.25">
      <c r="A4997" t="s">
        <v>262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 x14ac:dyDescent="0.25">
      <c r="A4998" t="s">
        <v>262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 x14ac:dyDescent="0.25">
      <c r="A4999" t="s">
        <v>262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 x14ac:dyDescent="0.25">
      <c r="A5000" t="s">
        <v>262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 x14ac:dyDescent="0.25">
      <c r="A5001" t="s">
        <v>262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 x14ac:dyDescent="0.25">
      <c r="A5002" t="s">
        <v>262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 x14ac:dyDescent="0.25">
      <c r="A5003" t="s">
        <v>262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 x14ac:dyDescent="0.25">
      <c r="A5004" t="s">
        <v>262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 x14ac:dyDescent="0.25">
      <c r="A5005" t="s">
        <v>262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 x14ac:dyDescent="0.25">
      <c r="A5006" t="s">
        <v>262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 x14ac:dyDescent="0.25">
      <c r="A5007" t="s">
        <v>262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 x14ac:dyDescent="0.25">
      <c r="A5008" t="s">
        <v>262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 x14ac:dyDescent="0.25">
      <c r="A5009" t="s">
        <v>262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 x14ac:dyDescent="0.25">
      <c r="A5010" t="s">
        <v>262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 x14ac:dyDescent="0.25">
      <c r="A5011" t="s">
        <v>262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 x14ac:dyDescent="0.25">
      <c r="A5012" t="s">
        <v>262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 x14ac:dyDescent="0.25">
      <c r="A5013" t="s">
        <v>262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 x14ac:dyDescent="0.25">
      <c r="A5014" t="s">
        <v>262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 x14ac:dyDescent="0.25">
      <c r="A5015" t="s">
        <v>262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 spans="1:41" x14ac:dyDescent="0.25">
      <c r="A5016" t="s">
        <v>262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 x14ac:dyDescent="0.25">
      <c r="A5017" t="s">
        <v>262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 x14ac:dyDescent="0.25">
      <c r="A5018" t="s">
        <v>262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 x14ac:dyDescent="0.25">
      <c r="A5019" t="s">
        <v>262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 x14ac:dyDescent="0.25">
      <c r="A5020" t="s">
        <v>262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 x14ac:dyDescent="0.25">
      <c r="A5021" t="s">
        <v>262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 x14ac:dyDescent="0.25">
      <c r="A5022" t="s">
        <v>262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 x14ac:dyDescent="0.25">
      <c r="A5023" t="s">
        <v>262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 x14ac:dyDescent="0.25">
      <c r="A5024" t="s">
        <v>262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 x14ac:dyDescent="0.25">
      <c r="A5025" t="s">
        <v>262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 x14ac:dyDescent="0.25">
      <c r="A5026" t="s">
        <v>262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 x14ac:dyDescent="0.25">
      <c r="A5027" t="s">
        <v>262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 x14ac:dyDescent="0.25">
      <c r="A5028" t="s">
        <v>262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 x14ac:dyDescent="0.25">
      <c r="A5029" t="s">
        <v>262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 x14ac:dyDescent="0.25">
      <c r="A5030" t="s">
        <v>262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 x14ac:dyDescent="0.25">
      <c r="A5031" t="s">
        <v>262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 x14ac:dyDescent="0.25">
      <c r="A5032" t="s">
        <v>262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 x14ac:dyDescent="0.25">
      <c r="A5033" t="s">
        <v>262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 x14ac:dyDescent="0.25">
      <c r="A5034" t="s">
        <v>262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 x14ac:dyDescent="0.25">
      <c r="A5035" t="s">
        <v>262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 x14ac:dyDescent="0.25">
      <c r="A5036" t="s">
        <v>262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 x14ac:dyDescent="0.25">
      <c r="A5037" t="s">
        <v>262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 x14ac:dyDescent="0.25">
      <c r="A5038" t="s">
        <v>262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 x14ac:dyDescent="0.25">
      <c r="A5039" t="s">
        <v>262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 x14ac:dyDescent="0.25">
      <c r="A5040" t="s">
        <v>262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 x14ac:dyDescent="0.25">
      <c r="A5041" t="s">
        <v>262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 x14ac:dyDescent="0.25">
      <c r="A5042" t="s">
        <v>262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 x14ac:dyDescent="0.25">
      <c r="A5043" t="s">
        <v>262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 x14ac:dyDescent="0.25">
      <c r="A5044" t="s">
        <v>262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 spans="1:41" x14ac:dyDescent="0.25">
      <c r="A5045" t="s">
        <v>262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 x14ac:dyDescent="0.25">
      <c r="A5046" t="s">
        <v>262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 x14ac:dyDescent="0.25">
      <c r="A5047" t="s">
        <v>262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 x14ac:dyDescent="0.25">
      <c r="A5048" t="s">
        <v>262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 x14ac:dyDescent="0.25">
      <c r="A5049" t="s">
        <v>262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 x14ac:dyDescent="0.25">
      <c r="A5050" t="s">
        <v>262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 x14ac:dyDescent="0.25">
      <c r="A5051" t="s">
        <v>262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 x14ac:dyDescent="0.25">
      <c r="A5052" t="s">
        <v>262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 x14ac:dyDescent="0.25">
      <c r="A5053" t="s">
        <v>262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 x14ac:dyDescent="0.25">
      <c r="A5054" t="s">
        <v>262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 x14ac:dyDescent="0.25">
      <c r="A5055" t="s">
        <v>262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 x14ac:dyDescent="0.25">
      <c r="A5056" t="s">
        <v>262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 x14ac:dyDescent="0.25">
      <c r="A5057" t="s">
        <v>262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 x14ac:dyDescent="0.25">
      <c r="A5058" t="s">
        <v>262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 x14ac:dyDescent="0.25">
      <c r="A5059" t="s">
        <v>262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 x14ac:dyDescent="0.25">
      <c r="A5060" t="s">
        <v>262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 x14ac:dyDescent="0.25">
      <c r="A5061" t="s">
        <v>262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 x14ac:dyDescent="0.25">
      <c r="A5062" t="s">
        <v>262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 x14ac:dyDescent="0.25">
      <c r="A5063" t="s">
        <v>262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 x14ac:dyDescent="0.25">
      <c r="A5064" t="s">
        <v>262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 x14ac:dyDescent="0.25">
      <c r="A5065" t="s">
        <v>262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 spans="1:41" x14ac:dyDescent="0.25">
      <c r="A5066" t="s">
        <v>262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 x14ac:dyDescent="0.25">
      <c r="A5067" t="s">
        <v>262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 x14ac:dyDescent="0.25">
      <c r="A5068" t="s">
        <v>262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 x14ac:dyDescent="0.25">
      <c r="A5069" t="s">
        <v>262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 x14ac:dyDescent="0.25">
      <c r="A5070" t="s">
        <v>262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 x14ac:dyDescent="0.25">
      <c r="A5071" t="s">
        <v>262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 x14ac:dyDescent="0.25">
      <c r="A5072" t="s">
        <v>262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 x14ac:dyDescent="0.25">
      <c r="A5073" t="s">
        <v>262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 x14ac:dyDescent="0.25">
      <c r="A5074" t="s">
        <v>262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 x14ac:dyDescent="0.25">
      <c r="A5075" t="s">
        <v>262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 x14ac:dyDescent="0.25">
      <c r="A5076" t="s">
        <v>262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 x14ac:dyDescent="0.25">
      <c r="A5077" t="s">
        <v>262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 x14ac:dyDescent="0.25">
      <c r="A5078" t="s">
        <v>262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 x14ac:dyDescent="0.25">
      <c r="A5079" t="s">
        <v>262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 x14ac:dyDescent="0.25">
      <c r="A5080" t="s">
        <v>262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 x14ac:dyDescent="0.25">
      <c r="A5081" t="s">
        <v>262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 x14ac:dyDescent="0.25">
      <c r="A5082" t="s">
        <v>262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 x14ac:dyDescent="0.25">
      <c r="A5083" t="s">
        <v>262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 x14ac:dyDescent="0.25">
      <c r="A5084" t="s">
        <v>262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 x14ac:dyDescent="0.25">
      <c r="A5085" t="s">
        <v>262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 x14ac:dyDescent="0.25">
      <c r="A5086" t="s">
        <v>262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 x14ac:dyDescent="0.25">
      <c r="A5087" t="s">
        <v>262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 x14ac:dyDescent="0.25">
      <c r="A5088" t="s">
        <v>262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 x14ac:dyDescent="0.25">
      <c r="A5089" t="s">
        <v>262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 x14ac:dyDescent="0.25">
      <c r="A5090" t="s">
        <v>262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 x14ac:dyDescent="0.25">
      <c r="A5091" t="s">
        <v>262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 x14ac:dyDescent="0.25">
      <c r="A5092" t="s">
        <v>262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 x14ac:dyDescent="0.25">
      <c r="A5093" t="s">
        <v>262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 x14ac:dyDescent="0.25">
      <c r="A5094" t="s">
        <v>262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 x14ac:dyDescent="0.25">
      <c r="A5095" t="s">
        <v>262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 x14ac:dyDescent="0.25">
      <c r="A5096" t="s">
        <v>262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 x14ac:dyDescent="0.25">
      <c r="A5097" t="s">
        <v>262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 x14ac:dyDescent="0.25">
      <c r="A5098" t="s">
        <v>262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 x14ac:dyDescent="0.25">
      <c r="A5099" t="s">
        <v>262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 x14ac:dyDescent="0.25">
      <c r="A5100" t="s">
        <v>262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 x14ac:dyDescent="0.25">
      <c r="A5101" t="s">
        <v>262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 x14ac:dyDescent="0.25">
      <c r="A5102" t="s">
        <v>262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 x14ac:dyDescent="0.25">
      <c r="A5103" t="s">
        <v>262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 x14ac:dyDescent="0.25">
      <c r="A5104" t="s">
        <v>262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 x14ac:dyDescent="0.25">
      <c r="A5105" t="s">
        <v>262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 x14ac:dyDescent="0.25">
      <c r="A5106" t="s">
        <v>262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 x14ac:dyDescent="0.25">
      <c r="A5107" t="s">
        <v>262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 x14ac:dyDescent="0.25">
      <c r="A5108" t="s">
        <v>262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 x14ac:dyDescent="0.25">
      <c r="A5109" t="s">
        <v>262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 spans="1:41" x14ac:dyDescent="0.25">
      <c r="A5110" t="s">
        <v>262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 x14ac:dyDescent="0.25">
      <c r="A5111" t="s">
        <v>262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 x14ac:dyDescent="0.25">
      <c r="A5112" t="s">
        <v>262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 x14ac:dyDescent="0.25">
      <c r="A5113" t="s">
        <v>262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 x14ac:dyDescent="0.25">
      <c r="A5114" t="s">
        <v>262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 x14ac:dyDescent="0.25">
      <c r="A5115" t="s">
        <v>262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 x14ac:dyDescent="0.25">
      <c r="A5116" t="s">
        <v>262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 x14ac:dyDescent="0.25">
      <c r="A5117" t="s">
        <v>262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 x14ac:dyDescent="0.25">
      <c r="A5118" t="s">
        <v>262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 x14ac:dyDescent="0.25">
      <c r="A5119" t="s">
        <v>262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 x14ac:dyDescent="0.25">
      <c r="A5120" t="s">
        <v>262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 x14ac:dyDescent="0.25">
      <c r="A5121" t="s">
        <v>262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 x14ac:dyDescent="0.25">
      <c r="A5122" t="s">
        <v>262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 x14ac:dyDescent="0.25">
      <c r="A5123" t="s">
        <v>262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 x14ac:dyDescent="0.25">
      <c r="A5124" t="s">
        <v>262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 x14ac:dyDescent="0.25">
      <c r="A5125" t="s">
        <v>262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 x14ac:dyDescent="0.25">
      <c r="A5126" t="s">
        <v>262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 x14ac:dyDescent="0.25">
      <c r="A5127" t="s">
        <v>262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 x14ac:dyDescent="0.25">
      <c r="A5128" t="s">
        <v>262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 x14ac:dyDescent="0.25">
      <c r="A5129" t="s">
        <v>262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 x14ac:dyDescent="0.25">
      <c r="A5130" t="s">
        <v>262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 x14ac:dyDescent="0.25">
      <c r="A5131" t="s">
        <v>262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 x14ac:dyDescent="0.25">
      <c r="A5132" t="s">
        <v>262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 x14ac:dyDescent="0.25">
      <c r="A5133" t="s">
        <v>262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 x14ac:dyDescent="0.25">
      <c r="A5134" t="s">
        <v>262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 x14ac:dyDescent="0.25">
      <c r="A5135" t="s">
        <v>262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 x14ac:dyDescent="0.25">
      <c r="A5136" t="s">
        <v>262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 x14ac:dyDescent="0.25">
      <c r="A5137" t="s">
        <v>262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 spans="1:41" x14ac:dyDescent="0.25">
      <c r="A5138" t="s">
        <v>262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 x14ac:dyDescent="0.25">
      <c r="A5139" t="s">
        <v>262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 x14ac:dyDescent="0.25">
      <c r="A5140" t="s">
        <v>262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 x14ac:dyDescent="0.25">
      <c r="A5141" t="s">
        <v>262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 x14ac:dyDescent="0.25">
      <c r="A5142" t="s">
        <v>262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 x14ac:dyDescent="0.25">
      <c r="A5143" t="s">
        <v>262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 x14ac:dyDescent="0.25">
      <c r="A5144" t="s">
        <v>262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 x14ac:dyDescent="0.25">
      <c r="A5145" t="s">
        <v>262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 spans="1:41" x14ac:dyDescent="0.25">
      <c r="A5146" t="s">
        <v>262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 x14ac:dyDescent="0.25">
      <c r="A5147" t="s">
        <v>262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 x14ac:dyDescent="0.25">
      <c r="A5148" t="s">
        <v>262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 x14ac:dyDescent="0.25">
      <c r="A5149" t="s">
        <v>262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 x14ac:dyDescent="0.25">
      <c r="A5150" t="s">
        <v>262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 x14ac:dyDescent="0.25">
      <c r="A5151" t="s">
        <v>262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 x14ac:dyDescent="0.25">
      <c r="A5152" t="s">
        <v>262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 x14ac:dyDescent="0.25">
      <c r="A5153" t="s">
        <v>262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 x14ac:dyDescent="0.25">
      <c r="A5154" t="s">
        <v>262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 x14ac:dyDescent="0.25">
      <c r="A5155" t="s">
        <v>262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 x14ac:dyDescent="0.25">
      <c r="A5156" t="s">
        <v>262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 x14ac:dyDescent="0.25">
      <c r="A5157" t="s">
        <v>262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 x14ac:dyDescent="0.25">
      <c r="A5158" t="s">
        <v>262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 x14ac:dyDescent="0.25">
      <c r="A5159" t="s">
        <v>262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 x14ac:dyDescent="0.25">
      <c r="A5160" t="s">
        <v>262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 x14ac:dyDescent="0.25">
      <c r="A5161" t="s">
        <v>262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 x14ac:dyDescent="0.25">
      <c r="A5162" t="s">
        <v>262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 x14ac:dyDescent="0.25">
      <c r="A5163" t="s">
        <v>262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 x14ac:dyDescent="0.25">
      <c r="A5164" t="s">
        <v>262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 x14ac:dyDescent="0.25">
      <c r="A5165" t="s">
        <v>262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 x14ac:dyDescent="0.25">
      <c r="A5166" t="s">
        <v>262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 x14ac:dyDescent="0.25">
      <c r="A5167" t="s">
        <v>262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 x14ac:dyDescent="0.25">
      <c r="A5168" t="s">
        <v>262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 x14ac:dyDescent="0.25">
      <c r="A5169" t="s">
        <v>262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 x14ac:dyDescent="0.25">
      <c r="A5170" t="s">
        <v>262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 x14ac:dyDescent="0.25">
      <c r="A5171" t="s">
        <v>262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 x14ac:dyDescent="0.25">
      <c r="A5172" t="s">
        <v>262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 x14ac:dyDescent="0.25">
      <c r="A5173" t="s">
        <v>262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 x14ac:dyDescent="0.25">
      <c r="A5174" t="s">
        <v>262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 x14ac:dyDescent="0.25">
      <c r="A5175" t="s">
        <v>262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 spans="1:41" x14ac:dyDescent="0.25">
      <c r="A5176" t="s">
        <v>262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 x14ac:dyDescent="0.25">
      <c r="A5177" t="s">
        <v>262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 x14ac:dyDescent="0.25">
      <c r="A5178" t="s">
        <v>262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 x14ac:dyDescent="0.25">
      <c r="A5179" t="s">
        <v>262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 x14ac:dyDescent="0.25">
      <c r="A5180" t="s">
        <v>262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 x14ac:dyDescent="0.25">
      <c r="A5181" t="s">
        <v>262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 x14ac:dyDescent="0.25">
      <c r="A5182" t="s">
        <v>262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 x14ac:dyDescent="0.25">
      <c r="A5183" t="s">
        <v>262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 x14ac:dyDescent="0.25">
      <c r="A5184" t="s">
        <v>262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 x14ac:dyDescent="0.25">
      <c r="A5185" t="s">
        <v>262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 x14ac:dyDescent="0.25">
      <c r="A5186" t="s">
        <v>262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 x14ac:dyDescent="0.25">
      <c r="A5187" t="s">
        <v>262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 x14ac:dyDescent="0.25">
      <c r="A5188" t="s">
        <v>262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 spans="1:41" x14ac:dyDescent="0.25">
      <c r="A5189" t="s">
        <v>262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 x14ac:dyDescent="0.25">
      <c r="A5190" t="s">
        <v>262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 x14ac:dyDescent="0.25">
      <c r="A5191" t="s">
        <v>262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 x14ac:dyDescent="0.25">
      <c r="A5192" t="s">
        <v>262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 x14ac:dyDescent="0.25">
      <c r="A5193" t="s">
        <v>262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 x14ac:dyDescent="0.25">
      <c r="A5194" t="s">
        <v>262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 x14ac:dyDescent="0.25">
      <c r="A5195" t="s">
        <v>262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 x14ac:dyDescent="0.25">
      <c r="A5196" t="s">
        <v>262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 x14ac:dyDescent="0.25">
      <c r="A5197" t="s">
        <v>262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 x14ac:dyDescent="0.25">
      <c r="A5198" t="s">
        <v>262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 x14ac:dyDescent="0.25">
      <c r="A5199" t="s">
        <v>262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 x14ac:dyDescent="0.25">
      <c r="A5200" t="s">
        <v>262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 x14ac:dyDescent="0.25">
      <c r="A5201" t="s">
        <v>262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 x14ac:dyDescent="0.25">
      <c r="A5202" t="s">
        <v>262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 x14ac:dyDescent="0.25">
      <c r="A5203" t="s">
        <v>262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 x14ac:dyDescent="0.25">
      <c r="A5204" t="s">
        <v>262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 x14ac:dyDescent="0.25">
      <c r="A5205" t="s">
        <v>262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 x14ac:dyDescent="0.25">
      <c r="A5206" t="s">
        <v>262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 x14ac:dyDescent="0.25">
      <c r="A5207" t="s">
        <v>262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 x14ac:dyDescent="0.25">
      <c r="A5208" t="s">
        <v>262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 x14ac:dyDescent="0.25">
      <c r="A5209" t="s">
        <v>262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 x14ac:dyDescent="0.25">
      <c r="A5210" t="s">
        <v>262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 x14ac:dyDescent="0.25">
      <c r="A5211" t="s">
        <v>262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 x14ac:dyDescent="0.25">
      <c r="A5212" t="s">
        <v>262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 x14ac:dyDescent="0.25">
      <c r="A5213" t="s">
        <v>262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 x14ac:dyDescent="0.25">
      <c r="A5214" t="s">
        <v>262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 x14ac:dyDescent="0.25">
      <c r="A5215" t="s">
        <v>262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 x14ac:dyDescent="0.25">
      <c r="A5216" t="s">
        <v>262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 x14ac:dyDescent="0.25">
      <c r="A5217" t="s">
        <v>262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 x14ac:dyDescent="0.25">
      <c r="A5218" t="s">
        <v>262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 x14ac:dyDescent="0.25">
      <c r="A5219" t="s">
        <v>262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 x14ac:dyDescent="0.25">
      <c r="A5220" t="s">
        <v>262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 spans="1:41" x14ac:dyDescent="0.25">
      <c r="A5221" t="s">
        <v>262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 x14ac:dyDescent="0.25">
      <c r="A5222" t="s">
        <v>262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 x14ac:dyDescent="0.25">
      <c r="A5223" t="s">
        <v>262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 x14ac:dyDescent="0.25">
      <c r="A5224" t="s">
        <v>262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 x14ac:dyDescent="0.25">
      <c r="A5225" t="s">
        <v>262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 x14ac:dyDescent="0.25">
      <c r="A5226" t="s">
        <v>262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 x14ac:dyDescent="0.25">
      <c r="A5227" t="s">
        <v>262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 x14ac:dyDescent="0.25">
      <c r="A5228" t="s">
        <v>262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 x14ac:dyDescent="0.25">
      <c r="A5229" t="s">
        <v>262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 x14ac:dyDescent="0.25">
      <c r="A5230" t="s">
        <v>262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 x14ac:dyDescent="0.25">
      <c r="A5231" t="s">
        <v>262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 x14ac:dyDescent="0.25">
      <c r="A5232" t="s">
        <v>262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 x14ac:dyDescent="0.25">
      <c r="A5233" t="s">
        <v>262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 x14ac:dyDescent="0.25">
      <c r="A5234" t="s">
        <v>262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 x14ac:dyDescent="0.25">
      <c r="A5235" t="s">
        <v>262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 x14ac:dyDescent="0.25">
      <c r="A5236" t="s">
        <v>262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 x14ac:dyDescent="0.25">
      <c r="A5237" t="s">
        <v>262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 x14ac:dyDescent="0.25">
      <c r="A5238" t="s">
        <v>262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 x14ac:dyDescent="0.25">
      <c r="A5239" t="s">
        <v>262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 x14ac:dyDescent="0.25">
      <c r="A5240" t="s">
        <v>262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 x14ac:dyDescent="0.25">
      <c r="A5241" t="s">
        <v>262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 x14ac:dyDescent="0.25">
      <c r="A5242" t="s">
        <v>262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 x14ac:dyDescent="0.25">
      <c r="A5243" t="s">
        <v>262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 x14ac:dyDescent="0.25">
      <c r="A5244" t="s">
        <v>262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 x14ac:dyDescent="0.25">
      <c r="A5245" t="s">
        <v>262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 x14ac:dyDescent="0.25">
      <c r="A5246" t="s">
        <v>262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 x14ac:dyDescent="0.25">
      <c r="A5247" t="s">
        <v>262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 x14ac:dyDescent="0.25">
      <c r="A5248" t="s">
        <v>262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 x14ac:dyDescent="0.25">
      <c r="A5249" t="s">
        <v>262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 x14ac:dyDescent="0.25">
      <c r="A5250" t="s">
        <v>262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 x14ac:dyDescent="0.25">
      <c r="A5251" t="s">
        <v>262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 x14ac:dyDescent="0.25">
      <c r="A5252" t="s">
        <v>262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 x14ac:dyDescent="0.25">
      <c r="A5253" t="s">
        <v>262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 x14ac:dyDescent="0.25">
      <c r="A5254" t="s">
        <v>262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 x14ac:dyDescent="0.25">
      <c r="A5255" t="s">
        <v>262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 x14ac:dyDescent="0.25">
      <c r="A5256" t="s">
        <v>262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 x14ac:dyDescent="0.25">
      <c r="A5257" t="s">
        <v>262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 x14ac:dyDescent="0.25">
      <c r="A5258" t="s">
        <v>262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 x14ac:dyDescent="0.25">
      <c r="A5259" t="s">
        <v>262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 x14ac:dyDescent="0.25">
      <c r="A5260" t="s">
        <v>262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 x14ac:dyDescent="0.25">
      <c r="A5261" t="s">
        <v>262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 x14ac:dyDescent="0.25">
      <c r="A5262" t="s">
        <v>262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 x14ac:dyDescent="0.25">
      <c r="A5263" t="s">
        <v>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 x14ac:dyDescent="0.25">
      <c r="A5264" t="s">
        <v>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 x14ac:dyDescent="0.25">
      <c r="A5265" t="s">
        <v>262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 x14ac:dyDescent="0.25">
      <c r="A5266" t="s">
        <v>262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 x14ac:dyDescent="0.25">
      <c r="A5267" t="s">
        <v>262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 x14ac:dyDescent="0.25">
      <c r="A5268" t="s">
        <v>262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 x14ac:dyDescent="0.25">
      <c r="A5269" t="s">
        <v>262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 x14ac:dyDescent="0.25">
      <c r="A5270" t="s">
        <v>262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 x14ac:dyDescent="0.25">
      <c r="A5271" t="s">
        <v>262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 x14ac:dyDescent="0.25">
      <c r="A5272" t="s">
        <v>262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 x14ac:dyDescent="0.25">
      <c r="A5273" t="s">
        <v>262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 x14ac:dyDescent="0.25">
      <c r="A5274" t="s">
        <v>262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 x14ac:dyDescent="0.25">
      <c r="A5275" t="s">
        <v>262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 x14ac:dyDescent="0.25">
      <c r="A5276" t="s">
        <v>262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 x14ac:dyDescent="0.25">
      <c r="A5277" t="s">
        <v>262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 x14ac:dyDescent="0.25">
      <c r="A5278" t="s">
        <v>262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 x14ac:dyDescent="0.25">
      <c r="A5279" t="s">
        <v>262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 x14ac:dyDescent="0.25">
      <c r="A5280" t="s">
        <v>262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 x14ac:dyDescent="0.25">
      <c r="A5281" t="s">
        <v>262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 x14ac:dyDescent="0.25">
      <c r="A5282" t="s">
        <v>262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 x14ac:dyDescent="0.25">
      <c r="A5283" t="s">
        <v>262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 x14ac:dyDescent="0.25">
      <c r="A5284" t="s">
        <v>262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 x14ac:dyDescent="0.25">
      <c r="A5285" t="s">
        <v>262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 x14ac:dyDescent="0.25">
      <c r="A5286" t="s">
        <v>262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 x14ac:dyDescent="0.25">
      <c r="A5287" t="s">
        <v>262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 x14ac:dyDescent="0.25">
      <c r="A5288" t="s">
        <v>262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 x14ac:dyDescent="0.25">
      <c r="A5289" t="s">
        <v>262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 x14ac:dyDescent="0.25">
      <c r="A5290" t="s">
        <v>262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 x14ac:dyDescent="0.25">
      <c r="A5291" t="s">
        <v>262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 x14ac:dyDescent="0.25">
      <c r="A5292" t="s">
        <v>262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 x14ac:dyDescent="0.25">
      <c r="A5293" t="s">
        <v>262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 x14ac:dyDescent="0.25">
      <c r="A5294" t="s">
        <v>262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 x14ac:dyDescent="0.25">
      <c r="A5295" t="s">
        <v>262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 x14ac:dyDescent="0.25">
      <c r="A5296" t="s">
        <v>262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 x14ac:dyDescent="0.25">
      <c r="A5297" t="s">
        <v>262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 x14ac:dyDescent="0.25">
      <c r="A5298" t="s">
        <v>262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 spans="1:41" x14ac:dyDescent="0.25">
      <c r="A5299" t="s">
        <v>262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 x14ac:dyDescent="0.25">
      <c r="A5300" t="s">
        <v>262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 x14ac:dyDescent="0.25">
      <c r="A5301" t="s">
        <v>262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 x14ac:dyDescent="0.25">
      <c r="A5302" t="s">
        <v>262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 x14ac:dyDescent="0.25">
      <c r="A5303" t="s">
        <v>262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 x14ac:dyDescent="0.25">
      <c r="A5304" t="s">
        <v>262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 x14ac:dyDescent="0.25">
      <c r="A5305" t="s">
        <v>262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 x14ac:dyDescent="0.25">
      <c r="A5306" t="s">
        <v>262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 x14ac:dyDescent="0.25">
      <c r="A5307" t="s">
        <v>262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 x14ac:dyDescent="0.25">
      <c r="A5308" t="s">
        <v>262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 spans="1:41" x14ac:dyDescent="0.25">
      <c r="A5309" t="s">
        <v>262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 x14ac:dyDescent="0.25">
      <c r="A5310" t="s">
        <v>262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 x14ac:dyDescent="0.25">
      <c r="A5311" t="s">
        <v>262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 x14ac:dyDescent="0.25">
      <c r="A5312" t="s">
        <v>262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 x14ac:dyDescent="0.25">
      <c r="A5313" t="s">
        <v>262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 x14ac:dyDescent="0.25">
      <c r="A5314" t="s">
        <v>262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 x14ac:dyDescent="0.25">
      <c r="A5315" t="s">
        <v>262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 spans="1:41" x14ac:dyDescent="0.25">
      <c r="A5316" t="s">
        <v>262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 x14ac:dyDescent="0.25">
      <c r="A5317" t="s">
        <v>262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 x14ac:dyDescent="0.25">
      <c r="A5318" t="s">
        <v>262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 x14ac:dyDescent="0.25">
      <c r="A5319" t="s">
        <v>262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 x14ac:dyDescent="0.25">
      <c r="A5320" t="s">
        <v>262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 x14ac:dyDescent="0.25">
      <c r="A5321" t="s">
        <v>262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 x14ac:dyDescent="0.25">
      <c r="A5322" t="s">
        <v>262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 x14ac:dyDescent="0.25">
      <c r="A5323" t="s">
        <v>262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 x14ac:dyDescent="0.25">
      <c r="A5324" t="s">
        <v>262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 x14ac:dyDescent="0.25">
      <c r="A5325" t="s">
        <v>262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 x14ac:dyDescent="0.25">
      <c r="A5326" t="s">
        <v>262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 x14ac:dyDescent="0.25">
      <c r="A5327" t="s">
        <v>262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 x14ac:dyDescent="0.25">
      <c r="A5328" t="s">
        <v>262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 x14ac:dyDescent="0.25">
      <c r="A5329" t="s">
        <v>262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 x14ac:dyDescent="0.25">
      <c r="A5330" t="s">
        <v>262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 x14ac:dyDescent="0.25">
      <c r="A5331" t="s">
        <v>262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 x14ac:dyDescent="0.25">
      <c r="A5332" t="s">
        <v>262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 x14ac:dyDescent="0.25">
      <c r="A5333" t="s">
        <v>262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 x14ac:dyDescent="0.25">
      <c r="A5334" t="s">
        <v>262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 x14ac:dyDescent="0.25">
      <c r="A5335" t="s">
        <v>262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 x14ac:dyDescent="0.25">
      <c r="A5336" t="s">
        <v>262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 x14ac:dyDescent="0.25">
      <c r="A5337" t="s">
        <v>262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  <row r="5338" spans="1:41" x14ac:dyDescent="0.25">
      <c r="A5338" t="s">
        <v>262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 x14ac:dyDescent="0.25">
      <c r="A5339" t="s">
        <v>262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 x14ac:dyDescent="0.25">
      <c r="A5340" t="s">
        <v>262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 x14ac:dyDescent="0.25">
      <c r="A5341" t="s">
        <v>262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 x14ac:dyDescent="0.25">
      <c r="A5342" t="s">
        <v>262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 x14ac:dyDescent="0.25">
      <c r="A5343" t="s">
        <v>262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 x14ac:dyDescent="0.25">
      <c r="A5344" t="s">
        <v>262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 x14ac:dyDescent="0.25">
      <c r="A5345" t="s">
        <v>262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 x14ac:dyDescent="0.25">
      <c r="A5346" t="s">
        <v>262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 x14ac:dyDescent="0.25">
      <c r="A5347" t="s">
        <v>262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 x14ac:dyDescent="0.25">
      <c r="A5348" t="s">
        <v>262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 x14ac:dyDescent="0.25">
      <c r="A5349" t="s">
        <v>262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 x14ac:dyDescent="0.25">
      <c r="A5350" t="s">
        <v>262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 x14ac:dyDescent="0.25">
      <c r="A5351" t="s">
        <v>262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 x14ac:dyDescent="0.25">
      <c r="A5352" t="s">
        <v>262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 x14ac:dyDescent="0.25">
      <c r="A5353" t="s">
        <v>262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 x14ac:dyDescent="0.25">
      <c r="A5354" t="s">
        <v>262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 x14ac:dyDescent="0.25">
      <c r="A5355" t="s">
        <v>262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 x14ac:dyDescent="0.25">
      <c r="A5356" t="s">
        <v>262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 x14ac:dyDescent="0.25">
      <c r="A5357" t="s">
        <v>262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 x14ac:dyDescent="0.25">
      <c r="A5358" t="s">
        <v>262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 x14ac:dyDescent="0.25">
      <c r="A5359" t="s">
        <v>262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</row>
    <row r="5360" spans="1:41" x14ac:dyDescent="0.25">
      <c r="A5360" t="s">
        <v>262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 x14ac:dyDescent="0.25">
      <c r="A5361" t="s">
        <v>262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</row>
    <row r="5362" spans="1:41" x14ac:dyDescent="0.25">
      <c r="A5362" t="s">
        <v>262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 x14ac:dyDescent="0.25">
      <c r="A5363" t="s">
        <v>262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 x14ac:dyDescent="0.25">
      <c r="A5364" t="s">
        <v>262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 x14ac:dyDescent="0.25">
      <c r="A5365" t="s">
        <v>262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 x14ac:dyDescent="0.25">
      <c r="A5366" t="s">
        <v>262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 x14ac:dyDescent="0.25">
      <c r="A5367" t="s">
        <v>262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 x14ac:dyDescent="0.25">
      <c r="A5368" t="s">
        <v>262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 x14ac:dyDescent="0.25">
      <c r="A5369" t="s">
        <v>262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 x14ac:dyDescent="0.25">
      <c r="A5370" t="s">
        <v>262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 x14ac:dyDescent="0.25">
      <c r="A5371" t="s">
        <v>262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 x14ac:dyDescent="0.25">
      <c r="A5372" t="s">
        <v>262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 x14ac:dyDescent="0.25">
      <c r="A5373" t="s">
        <v>262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 x14ac:dyDescent="0.25">
      <c r="A5374" t="s">
        <v>262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 x14ac:dyDescent="0.25">
      <c r="A5375" t="s">
        <v>262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 x14ac:dyDescent="0.25">
      <c r="A5376" t="s">
        <v>262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 x14ac:dyDescent="0.25">
      <c r="A5377" t="s">
        <v>262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 x14ac:dyDescent="0.25">
      <c r="A5378" t="s">
        <v>262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 x14ac:dyDescent="0.25">
      <c r="A5379" t="s">
        <v>262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 x14ac:dyDescent="0.25">
      <c r="A5380" t="s">
        <v>262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 x14ac:dyDescent="0.25">
      <c r="A5381" t="s">
        <v>262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 x14ac:dyDescent="0.25">
      <c r="A5382" t="s">
        <v>262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 x14ac:dyDescent="0.25">
      <c r="A5383" t="s">
        <v>262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 x14ac:dyDescent="0.25">
      <c r="A5384" t="s">
        <v>262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</row>
    <row r="5385" spans="1:41" x14ac:dyDescent="0.25">
      <c r="A5385" t="s">
        <v>262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 x14ac:dyDescent="0.25">
      <c r="A5386" t="s">
        <v>262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 x14ac:dyDescent="0.25">
      <c r="A5387" t="s">
        <v>262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 x14ac:dyDescent="0.25">
      <c r="A5388" t="s">
        <v>262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 x14ac:dyDescent="0.25">
      <c r="A5389" t="s">
        <v>262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 x14ac:dyDescent="0.25">
      <c r="A5390" t="s">
        <v>262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 x14ac:dyDescent="0.25">
      <c r="A5391" t="s">
        <v>262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 x14ac:dyDescent="0.25">
      <c r="A5392" t="s">
        <v>262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 x14ac:dyDescent="0.25">
      <c r="A5393" t="s">
        <v>262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 x14ac:dyDescent="0.25">
      <c r="A5394" t="s">
        <v>262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 x14ac:dyDescent="0.25">
      <c r="A5395" t="s">
        <v>262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 x14ac:dyDescent="0.25">
      <c r="A5396" t="s">
        <v>262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 x14ac:dyDescent="0.25">
      <c r="A5397" t="s">
        <v>262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 x14ac:dyDescent="0.25">
      <c r="A5398" t="s">
        <v>262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 x14ac:dyDescent="0.25">
      <c r="A5399" t="s">
        <v>262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 x14ac:dyDescent="0.25">
      <c r="A5400" t="s">
        <v>262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 x14ac:dyDescent="0.25">
      <c r="A5401" t="s">
        <v>262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 x14ac:dyDescent="0.25">
      <c r="A5402" t="s">
        <v>262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 x14ac:dyDescent="0.25">
      <c r="A5403" t="s">
        <v>262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 x14ac:dyDescent="0.25">
      <c r="A5404" t="s">
        <v>262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 x14ac:dyDescent="0.25">
      <c r="A5405" t="s">
        <v>262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 x14ac:dyDescent="0.25">
      <c r="A5406" t="s">
        <v>262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 x14ac:dyDescent="0.25">
      <c r="A5407" t="s">
        <v>262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 x14ac:dyDescent="0.25">
      <c r="A5408" t="s">
        <v>262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 x14ac:dyDescent="0.25">
      <c r="A5409" t="s">
        <v>262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 x14ac:dyDescent="0.25">
      <c r="A5410" t="s">
        <v>262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 x14ac:dyDescent="0.25">
      <c r="A5411" t="s">
        <v>262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 x14ac:dyDescent="0.25">
      <c r="A5412" t="s">
        <v>262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 x14ac:dyDescent="0.25">
      <c r="A5413" t="s">
        <v>262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 x14ac:dyDescent="0.25">
      <c r="A5414" t="s">
        <v>262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 x14ac:dyDescent="0.25">
      <c r="A5415" t="s">
        <v>262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 x14ac:dyDescent="0.25">
      <c r="A5416" t="s">
        <v>262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 x14ac:dyDescent="0.25">
      <c r="A5417" t="s">
        <v>262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 x14ac:dyDescent="0.25">
      <c r="A5418" t="s">
        <v>262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 x14ac:dyDescent="0.25">
      <c r="A5419" t="s">
        <v>262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 x14ac:dyDescent="0.25">
      <c r="A5420" t="s">
        <v>262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 x14ac:dyDescent="0.25">
      <c r="A5421" t="s">
        <v>262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 x14ac:dyDescent="0.25">
      <c r="A5422" t="s">
        <v>262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 x14ac:dyDescent="0.25">
      <c r="A5423" t="s">
        <v>262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</row>
    <row r="5424" spans="1:41" x14ac:dyDescent="0.25">
      <c r="A5424" t="s">
        <v>262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 x14ac:dyDescent="0.25">
      <c r="A5425" t="s">
        <v>262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 x14ac:dyDescent="0.25">
      <c r="A5426" t="s">
        <v>262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 x14ac:dyDescent="0.25">
      <c r="A5427" t="s">
        <v>262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</row>
    <row r="5428" spans="1:41" x14ac:dyDescent="0.25">
      <c r="A5428" t="s">
        <v>262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 x14ac:dyDescent="0.25">
      <c r="A5429" t="s">
        <v>262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 x14ac:dyDescent="0.25">
      <c r="A5430" t="s">
        <v>262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 x14ac:dyDescent="0.25">
      <c r="A5431" t="s">
        <v>262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 x14ac:dyDescent="0.25">
      <c r="A5432" t="s">
        <v>262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 x14ac:dyDescent="0.25">
      <c r="A5433" t="s">
        <v>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 x14ac:dyDescent="0.25">
      <c r="A5434" t="s">
        <v>262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 x14ac:dyDescent="0.25">
      <c r="A5435" t="s">
        <v>262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 x14ac:dyDescent="0.25">
      <c r="A5436" t="s">
        <v>262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 x14ac:dyDescent="0.25">
      <c r="A5437" t="s">
        <v>262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 x14ac:dyDescent="0.25">
      <c r="A5438" t="s">
        <v>262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 x14ac:dyDescent="0.25">
      <c r="A5439" t="s">
        <v>262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 x14ac:dyDescent="0.25">
      <c r="A5440" t="s">
        <v>262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 x14ac:dyDescent="0.25">
      <c r="A5441" t="s">
        <v>262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 x14ac:dyDescent="0.25">
      <c r="A5442" t="s">
        <v>262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 x14ac:dyDescent="0.25">
      <c r="A5443" t="s">
        <v>262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</row>
    <row r="5444" spans="1:41" x14ac:dyDescent="0.25">
      <c r="A5444" t="s">
        <v>262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 x14ac:dyDescent="0.25">
      <c r="A5445" t="s">
        <v>262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 x14ac:dyDescent="0.25">
      <c r="A5446" t="s">
        <v>262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 x14ac:dyDescent="0.25">
      <c r="A5447" t="s">
        <v>262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 x14ac:dyDescent="0.25">
      <c r="A5448" t="s">
        <v>262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 x14ac:dyDescent="0.25">
      <c r="A5449" t="s">
        <v>262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 x14ac:dyDescent="0.25">
      <c r="A5450" t="s">
        <v>262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 x14ac:dyDescent="0.25">
      <c r="A5451" t="s">
        <v>262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 x14ac:dyDescent="0.25">
      <c r="A5452" t="s">
        <v>262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 x14ac:dyDescent="0.25">
      <c r="A5453" t="s">
        <v>262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 x14ac:dyDescent="0.25">
      <c r="A5454" t="s">
        <v>262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 x14ac:dyDescent="0.25">
      <c r="A5455" t="s">
        <v>262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 x14ac:dyDescent="0.25">
      <c r="A5456" t="s">
        <v>262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 x14ac:dyDescent="0.25">
      <c r="A5457" t="s">
        <v>262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 x14ac:dyDescent="0.25">
      <c r="A5458" t="s">
        <v>262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 x14ac:dyDescent="0.25">
      <c r="A5459" t="s">
        <v>262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 x14ac:dyDescent="0.25">
      <c r="A5460" t="s">
        <v>262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 x14ac:dyDescent="0.25">
      <c r="A5461" t="s">
        <v>262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 x14ac:dyDescent="0.25">
      <c r="A5462" t="s">
        <v>262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 x14ac:dyDescent="0.25">
      <c r="A5463" t="s">
        <v>262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 x14ac:dyDescent="0.25">
      <c r="A5464" t="s">
        <v>262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 x14ac:dyDescent="0.25">
      <c r="A5465" t="s">
        <v>262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 x14ac:dyDescent="0.25">
      <c r="A5466" t="s">
        <v>262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 x14ac:dyDescent="0.25">
      <c r="A5467" t="s">
        <v>262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 x14ac:dyDescent="0.25">
      <c r="A5468" t="s">
        <v>262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 x14ac:dyDescent="0.25">
      <c r="A5469" t="s">
        <v>262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 x14ac:dyDescent="0.25">
      <c r="A5470" t="s">
        <v>262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 x14ac:dyDescent="0.25">
      <c r="A5471" t="s">
        <v>262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 x14ac:dyDescent="0.25">
      <c r="A5472" t="s">
        <v>262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 x14ac:dyDescent="0.25">
      <c r="A5473" t="s">
        <v>262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 x14ac:dyDescent="0.25">
      <c r="A5474" t="s">
        <v>262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 x14ac:dyDescent="0.25">
      <c r="A5475" t="s">
        <v>262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 x14ac:dyDescent="0.25">
      <c r="A5476" t="s">
        <v>262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 x14ac:dyDescent="0.25">
      <c r="A5477" t="s">
        <v>262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 x14ac:dyDescent="0.25">
      <c r="A5478" t="s">
        <v>262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 x14ac:dyDescent="0.25">
      <c r="A5479" t="s">
        <v>262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 x14ac:dyDescent="0.25">
      <c r="A5480" t="s">
        <v>262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 x14ac:dyDescent="0.25">
      <c r="A5481" t="s">
        <v>262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 x14ac:dyDescent="0.25">
      <c r="A5482" t="s">
        <v>262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 x14ac:dyDescent="0.25">
      <c r="A5483" t="s">
        <v>262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 x14ac:dyDescent="0.25">
      <c r="A5484" t="s">
        <v>262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 x14ac:dyDescent="0.25">
      <c r="A5485" t="s">
        <v>262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 x14ac:dyDescent="0.25">
      <c r="A5486" t="s">
        <v>262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 x14ac:dyDescent="0.25">
      <c r="A5487" t="s">
        <v>262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 x14ac:dyDescent="0.25">
      <c r="A5488" t="s">
        <v>262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 x14ac:dyDescent="0.25">
      <c r="A5489" t="s">
        <v>262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 x14ac:dyDescent="0.25">
      <c r="A5490" t="s">
        <v>262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 x14ac:dyDescent="0.25">
      <c r="A5491" t="s">
        <v>262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 x14ac:dyDescent="0.25">
      <c r="A5492" t="s">
        <v>262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 x14ac:dyDescent="0.25">
      <c r="A5493" t="s">
        <v>262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 x14ac:dyDescent="0.25">
      <c r="A5494" t="s">
        <v>262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 x14ac:dyDescent="0.25">
      <c r="A5495" t="s">
        <v>262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 x14ac:dyDescent="0.25">
      <c r="A5496" t="s">
        <v>262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 x14ac:dyDescent="0.25">
      <c r="A5497" t="s">
        <v>262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 x14ac:dyDescent="0.25">
      <c r="A5498" t="s">
        <v>262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 x14ac:dyDescent="0.25">
      <c r="A5499" t="s">
        <v>262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 x14ac:dyDescent="0.25">
      <c r="A5500" t="s">
        <v>262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 x14ac:dyDescent="0.25">
      <c r="A5501" t="s">
        <v>262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 x14ac:dyDescent="0.25">
      <c r="A5502" t="s">
        <v>262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 x14ac:dyDescent="0.25">
      <c r="A5503" t="s">
        <v>262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 x14ac:dyDescent="0.25">
      <c r="A5504" t="s">
        <v>262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</row>
    <row r="5505" spans="1:41" x14ac:dyDescent="0.25">
      <c r="A5505" t="s">
        <v>262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 x14ac:dyDescent="0.25">
      <c r="A5506" t="s">
        <v>262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 x14ac:dyDescent="0.25">
      <c r="A5507" t="s">
        <v>262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 x14ac:dyDescent="0.25">
      <c r="A5508" t="s">
        <v>262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 x14ac:dyDescent="0.25">
      <c r="A5509" t="s">
        <v>262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 x14ac:dyDescent="0.25">
      <c r="A5510" t="s">
        <v>262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 x14ac:dyDescent="0.25">
      <c r="A5511" t="s">
        <v>262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 x14ac:dyDescent="0.25">
      <c r="A5512" t="s">
        <v>262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 x14ac:dyDescent="0.25">
      <c r="A5513" t="s">
        <v>262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 x14ac:dyDescent="0.25">
      <c r="A5514" t="s">
        <v>262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 x14ac:dyDescent="0.25">
      <c r="A5515" t="s">
        <v>262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</row>
    <row r="5516" spans="1:41" x14ac:dyDescent="0.25">
      <c r="A5516" t="s">
        <v>262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</row>
    <row r="5517" spans="1:41" x14ac:dyDescent="0.25">
      <c r="A5517" t="s">
        <v>262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 x14ac:dyDescent="0.25">
      <c r="A5518" t="s">
        <v>262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 x14ac:dyDescent="0.25">
      <c r="A5519" t="s">
        <v>262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 x14ac:dyDescent="0.25">
      <c r="A5520" t="s">
        <v>262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 x14ac:dyDescent="0.25">
      <c r="A5521" t="s">
        <v>262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 x14ac:dyDescent="0.25">
      <c r="A5522" t="s">
        <v>262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</row>
    <row r="5523" spans="1:41" x14ac:dyDescent="0.25">
      <c r="A5523" t="s">
        <v>262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 x14ac:dyDescent="0.25">
      <c r="A5524" t="s">
        <v>262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 x14ac:dyDescent="0.25">
      <c r="A5525" t="s">
        <v>262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 x14ac:dyDescent="0.25">
      <c r="A5526" t="s">
        <v>262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 x14ac:dyDescent="0.25">
      <c r="A5527" t="s">
        <v>262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 x14ac:dyDescent="0.25">
      <c r="A5528" t="s">
        <v>262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 x14ac:dyDescent="0.25">
      <c r="A5529" t="s">
        <v>262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 x14ac:dyDescent="0.25">
      <c r="A5530" t="s">
        <v>262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 x14ac:dyDescent="0.25">
      <c r="A5531" t="s">
        <v>262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 x14ac:dyDescent="0.25">
      <c r="A5532" t="s">
        <v>262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 x14ac:dyDescent="0.25">
      <c r="A5533" t="s">
        <v>262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 x14ac:dyDescent="0.25">
      <c r="A5534" t="s">
        <v>262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 x14ac:dyDescent="0.25">
      <c r="A5535" t="s">
        <v>262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 x14ac:dyDescent="0.25">
      <c r="A5536" t="s">
        <v>262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 x14ac:dyDescent="0.25">
      <c r="A5537" t="s">
        <v>262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 x14ac:dyDescent="0.25">
      <c r="A5538" t="s">
        <v>262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 x14ac:dyDescent="0.25">
      <c r="A5539" t="s">
        <v>262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 x14ac:dyDescent="0.25">
      <c r="A5540" t="s">
        <v>262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 x14ac:dyDescent="0.25">
      <c r="A5541" t="s">
        <v>262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 x14ac:dyDescent="0.25">
      <c r="A5542" t="s">
        <v>262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 x14ac:dyDescent="0.25">
      <c r="A5543" t="s">
        <v>262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 x14ac:dyDescent="0.25">
      <c r="A5544" t="s">
        <v>262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 x14ac:dyDescent="0.25">
      <c r="A5545" t="s">
        <v>262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 x14ac:dyDescent="0.25">
      <c r="A5546" t="s">
        <v>262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 x14ac:dyDescent="0.25">
      <c r="A5547" t="s">
        <v>262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 x14ac:dyDescent="0.25">
      <c r="A5548" t="s">
        <v>262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 x14ac:dyDescent="0.25">
      <c r="A5549" t="s">
        <v>262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 x14ac:dyDescent="0.25">
      <c r="A5550" t="s">
        <v>262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 x14ac:dyDescent="0.25">
      <c r="A5551" t="s">
        <v>262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 x14ac:dyDescent="0.25">
      <c r="A5552" t="s">
        <v>262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 x14ac:dyDescent="0.25">
      <c r="A5553" t="s">
        <v>262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 x14ac:dyDescent="0.25">
      <c r="A5554" t="s">
        <v>262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 x14ac:dyDescent="0.25">
      <c r="A5555" t="s">
        <v>262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 x14ac:dyDescent="0.25">
      <c r="A5556" t="s">
        <v>262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 x14ac:dyDescent="0.25">
      <c r="A5557" t="s">
        <v>262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 x14ac:dyDescent="0.25">
      <c r="A5558" t="s">
        <v>262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 x14ac:dyDescent="0.25">
      <c r="A5559" t="s">
        <v>262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 x14ac:dyDescent="0.25">
      <c r="A5560" t="s">
        <v>262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 x14ac:dyDescent="0.25">
      <c r="A5561" t="s">
        <v>262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 x14ac:dyDescent="0.25">
      <c r="A5562" t="s">
        <v>262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 x14ac:dyDescent="0.25">
      <c r="A5563" t="s">
        <v>262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 x14ac:dyDescent="0.25">
      <c r="A5564" t="s">
        <v>262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 x14ac:dyDescent="0.25">
      <c r="A5565" t="s">
        <v>262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 x14ac:dyDescent="0.25">
      <c r="A5566" t="s">
        <v>262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 x14ac:dyDescent="0.25">
      <c r="A5567" t="s">
        <v>262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 x14ac:dyDescent="0.25">
      <c r="A5568" t="s">
        <v>262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 x14ac:dyDescent="0.25">
      <c r="A5569" t="s">
        <v>262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 x14ac:dyDescent="0.25">
      <c r="A5570" t="s">
        <v>262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 x14ac:dyDescent="0.25">
      <c r="A5571" t="s">
        <v>262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 x14ac:dyDescent="0.25">
      <c r="A5572" t="s">
        <v>262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 x14ac:dyDescent="0.25">
      <c r="A5573" t="s">
        <v>262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 x14ac:dyDescent="0.25">
      <c r="A5574" t="s">
        <v>262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 x14ac:dyDescent="0.25">
      <c r="A5575" t="s">
        <v>262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 x14ac:dyDescent="0.25">
      <c r="A5576" t="s">
        <v>262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 x14ac:dyDescent="0.25">
      <c r="A5577" t="s">
        <v>262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 x14ac:dyDescent="0.25">
      <c r="A5578" t="s">
        <v>262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 x14ac:dyDescent="0.25">
      <c r="A5579" t="s">
        <v>262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 x14ac:dyDescent="0.25">
      <c r="A5580" t="s">
        <v>262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 x14ac:dyDescent="0.25">
      <c r="A5581" t="s">
        <v>262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 x14ac:dyDescent="0.25">
      <c r="A5582" t="s">
        <v>262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 x14ac:dyDescent="0.25">
      <c r="A5583" t="s">
        <v>262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 x14ac:dyDescent="0.25">
      <c r="A5584" t="s">
        <v>262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 x14ac:dyDescent="0.25">
      <c r="A5585" t="s">
        <v>262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 x14ac:dyDescent="0.25">
      <c r="A5586" t="s">
        <v>262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 x14ac:dyDescent="0.25">
      <c r="A5587" t="s">
        <v>262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 x14ac:dyDescent="0.25">
      <c r="A5588" t="s">
        <v>262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 x14ac:dyDescent="0.25">
      <c r="A5589" t="s">
        <v>262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 x14ac:dyDescent="0.25">
      <c r="A5590" t="s">
        <v>262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 x14ac:dyDescent="0.25">
      <c r="A5591" t="s">
        <v>262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 x14ac:dyDescent="0.25">
      <c r="A5592" t="s">
        <v>262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 x14ac:dyDescent="0.25">
      <c r="A5593" t="s">
        <v>262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 x14ac:dyDescent="0.25">
      <c r="A5594" t="s">
        <v>262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 x14ac:dyDescent="0.25">
      <c r="A5595" t="s">
        <v>262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 x14ac:dyDescent="0.25">
      <c r="A5596" t="s">
        <v>262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 x14ac:dyDescent="0.25">
      <c r="A5597" t="s">
        <v>262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 x14ac:dyDescent="0.25">
      <c r="A5598" t="s">
        <v>262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 x14ac:dyDescent="0.25">
      <c r="A5599" t="s">
        <v>262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 x14ac:dyDescent="0.25">
      <c r="A5600" t="s">
        <v>262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 x14ac:dyDescent="0.25">
      <c r="A5601" t="s">
        <v>262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 x14ac:dyDescent="0.25">
      <c r="A5602" t="s">
        <v>262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 x14ac:dyDescent="0.25">
      <c r="A5603" t="s">
        <v>262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 x14ac:dyDescent="0.25">
      <c r="A5604" t="s">
        <v>262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 x14ac:dyDescent="0.25">
      <c r="A5605" t="s">
        <v>262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 x14ac:dyDescent="0.25">
      <c r="A5606" t="s">
        <v>262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 x14ac:dyDescent="0.25">
      <c r="A5607" t="s">
        <v>262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 x14ac:dyDescent="0.25">
      <c r="A5608" t="s">
        <v>262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 x14ac:dyDescent="0.25">
      <c r="A5609" t="s">
        <v>262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 x14ac:dyDescent="0.25">
      <c r="A5610" t="s">
        <v>262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 x14ac:dyDescent="0.25">
      <c r="A5611" t="s">
        <v>262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 x14ac:dyDescent="0.25">
      <c r="A5612" t="s">
        <v>262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 x14ac:dyDescent="0.25">
      <c r="A5613" t="s">
        <v>262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 x14ac:dyDescent="0.25">
      <c r="A5614" t="s">
        <v>262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 x14ac:dyDescent="0.25">
      <c r="A5615" t="s">
        <v>262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 x14ac:dyDescent="0.25">
      <c r="A5616" t="s">
        <v>262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 x14ac:dyDescent="0.25">
      <c r="A5617" t="s">
        <v>262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 x14ac:dyDescent="0.25">
      <c r="A5618" t="s">
        <v>262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 x14ac:dyDescent="0.25">
      <c r="A5619" t="s">
        <v>262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 x14ac:dyDescent="0.25">
      <c r="A5620" t="s">
        <v>262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 x14ac:dyDescent="0.25">
      <c r="A5621" t="s">
        <v>262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 x14ac:dyDescent="0.25">
      <c r="A5622" t="s">
        <v>262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 x14ac:dyDescent="0.25">
      <c r="A5623" t="s">
        <v>262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 x14ac:dyDescent="0.25">
      <c r="A5624" t="s">
        <v>262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 x14ac:dyDescent="0.25">
      <c r="A5625" t="s">
        <v>262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 x14ac:dyDescent="0.25">
      <c r="A5626" t="s">
        <v>262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 x14ac:dyDescent="0.25">
      <c r="A5627" t="s">
        <v>262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 x14ac:dyDescent="0.25">
      <c r="A5628" t="s">
        <v>262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</row>
    <row r="5629" spans="1:41" x14ac:dyDescent="0.25">
      <c r="A5629" t="s">
        <v>262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 x14ac:dyDescent="0.25">
      <c r="A5630" t="s">
        <v>262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 x14ac:dyDescent="0.25">
      <c r="A5631" t="s">
        <v>262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 x14ac:dyDescent="0.25">
      <c r="A5632" t="s">
        <v>262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 x14ac:dyDescent="0.25">
      <c r="A5633" t="s">
        <v>262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 x14ac:dyDescent="0.25">
      <c r="A5634" t="s">
        <v>262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 x14ac:dyDescent="0.25">
      <c r="A5635" t="s">
        <v>262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 x14ac:dyDescent="0.25">
      <c r="A5636" t="s">
        <v>262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 x14ac:dyDescent="0.25">
      <c r="A5637" t="s">
        <v>262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 x14ac:dyDescent="0.25">
      <c r="A5638" t="s">
        <v>262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 x14ac:dyDescent="0.25">
      <c r="A5639" t="s">
        <v>262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 x14ac:dyDescent="0.25">
      <c r="A5640" t="s">
        <v>262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 x14ac:dyDescent="0.25">
      <c r="A5641" t="s">
        <v>262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 x14ac:dyDescent="0.25">
      <c r="A5642" t="s">
        <v>262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 x14ac:dyDescent="0.25">
      <c r="A5643" t="s">
        <v>262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 x14ac:dyDescent="0.25">
      <c r="A5644" t="s">
        <v>262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 x14ac:dyDescent="0.25">
      <c r="A5645" t="s">
        <v>262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 x14ac:dyDescent="0.25">
      <c r="A5646" t="s">
        <v>262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 x14ac:dyDescent="0.25">
      <c r="A5647" t="s">
        <v>262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 x14ac:dyDescent="0.25">
      <c r="A5648" t="s">
        <v>262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 x14ac:dyDescent="0.25">
      <c r="A5649" t="s">
        <v>262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 x14ac:dyDescent="0.25">
      <c r="A5650" t="s">
        <v>262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 x14ac:dyDescent="0.25">
      <c r="A5651" t="s">
        <v>262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 x14ac:dyDescent="0.25">
      <c r="A5652" t="s">
        <v>262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 x14ac:dyDescent="0.25">
      <c r="A5653" t="s">
        <v>262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 x14ac:dyDescent="0.25">
      <c r="A5654" t="s">
        <v>262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 x14ac:dyDescent="0.25">
      <c r="A5655" t="s">
        <v>262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 x14ac:dyDescent="0.25">
      <c r="A5656" t="s">
        <v>262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 x14ac:dyDescent="0.25">
      <c r="A5657" t="s">
        <v>262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 x14ac:dyDescent="0.25">
      <c r="A5658" t="s">
        <v>262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 x14ac:dyDescent="0.25">
      <c r="A5659" t="s">
        <v>262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 x14ac:dyDescent="0.25">
      <c r="A5660" t="s">
        <v>262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 x14ac:dyDescent="0.25">
      <c r="A5661" t="s">
        <v>262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</row>
    <row r="5662" spans="1:41" x14ac:dyDescent="0.25">
      <c r="A5662" t="s">
        <v>262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 x14ac:dyDescent="0.25">
      <c r="A5663" t="s">
        <v>262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 x14ac:dyDescent="0.25">
      <c r="A5664" t="s">
        <v>262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 x14ac:dyDescent="0.25">
      <c r="A5665" t="s">
        <v>262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 x14ac:dyDescent="0.25">
      <c r="A5666" t="s">
        <v>262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 x14ac:dyDescent="0.25">
      <c r="A5667" t="s">
        <v>262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 x14ac:dyDescent="0.25">
      <c r="A5668" t="s">
        <v>262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 x14ac:dyDescent="0.25">
      <c r="A5669" t="s">
        <v>262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 x14ac:dyDescent="0.25">
      <c r="A5670" t="s">
        <v>262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 x14ac:dyDescent="0.25">
      <c r="A5671" t="s">
        <v>262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 x14ac:dyDescent="0.25">
      <c r="A5672" t="s">
        <v>262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 x14ac:dyDescent="0.25">
      <c r="A5673" t="s">
        <v>262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 x14ac:dyDescent="0.25">
      <c r="A5674" t="s">
        <v>262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 x14ac:dyDescent="0.25">
      <c r="A5675" t="s">
        <v>262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 x14ac:dyDescent="0.25">
      <c r="A5676" t="s">
        <v>262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 x14ac:dyDescent="0.25">
      <c r="A5677" t="s">
        <v>262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 x14ac:dyDescent="0.25">
      <c r="A5678" t="s">
        <v>262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 x14ac:dyDescent="0.25">
      <c r="A5679" t="s">
        <v>262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 x14ac:dyDescent="0.25">
      <c r="A5680" t="s">
        <v>262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 x14ac:dyDescent="0.25">
      <c r="A5681" t="s">
        <v>262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 x14ac:dyDescent="0.25">
      <c r="A5682" t="s">
        <v>262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 x14ac:dyDescent="0.25">
      <c r="A5683" t="s">
        <v>262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</row>
    <row r="5684" spans="1:41" x14ac:dyDescent="0.25">
      <c r="A5684" t="s">
        <v>262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 x14ac:dyDescent="0.25">
      <c r="A5685" t="s">
        <v>262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 x14ac:dyDescent="0.25">
      <c r="A5686" t="s">
        <v>262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 x14ac:dyDescent="0.25">
      <c r="A5687" t="s">
        <v>262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 x14ac:dyDescent="0.25">
      <c r="A5688" t="s">
        <v>262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 x14ac:dyDescent="0.25">
      <c r="A5689" t="s">
        <v>262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 x14ac:dyDescent="0.25">
      <c r="A5690" t="s">
        <v>262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 x14ac:dyDescent="0.25">
      <c r="A5691" t="s">
        <v>262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 x14ac:dyDescent="0.25">
      <c r="A5692" t="s">
        <v>262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 x14ac:dyDescent="0.25">
      <c r="A5693" t="s">
        <v>262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 x14ac:dyDescent="0.25">
      <c r="A5694" t="s">
        <v>262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 x14ac:dyDescent="0.25">
      <c r="A5695" t="s">
        <v>262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 x14ac:dyDescent="0.25">
      <c r="A5696" t="s">
        <v>262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 x14ac:dyDescent="0.25">
      <c r="A5697" t="s">
        <v>262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 x14ac:dyDescent="0.25">
      <c r="A5698" t="s">
        <v>262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 x14ac:dyDescent="0.25">
      <c r="A5699" t="s">
        <v>262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 x14ac:dyDescent="0.25">
      <c r="A5700" t="s">
        <v>262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 x14ac:dyDescent="0.25">
      <c r="A5701" t="s">
        <v>262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 x14ac:dyDescent="0.25">
      <c r="A5702" t="s">
        <v>262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 x14ac:dyDescent="0.25">
      <c r="A5703" t="s">
        <v>262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 x14ac:dyDescent="0.25">
      <c r="A5704" t="s">
        <v>262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 x14ac:dyDescent="0.25">
      <c r="A5705" t="s">
        <v>262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 x14ac:dyDescent="0.25">
      <c r="A5706" t="s">
        <v>262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 x14ac:dyDescent="0.25">
      <c r="A5707" t="s">
        <v>262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 x14ac:dyDescent="0.25">
      <c r="A5708" t="s">
        <v>262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 x14ac:dyDescent="0.25">
      <c r="A5709" t="s">
        <v>262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 x14ac:dyDescent="0.25">
      <c r="A5710" t="s">
        <v>262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 x14ac:dyDescent="0.25">
      <c r="A5711" t="s">
        <v>262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 x14ac:dyDescent="0.25">
      <c r="A5712" t="s">
        <v>262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 x14ac:dyDescent="0.25">
      <c r="A5713" t="s">
        <v>262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 x14ac:dyDescent="0.25">
      <c r="A5714" t="s">
        <v>262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 x14ac:dyDescent="0.25">
      <c r="A5715" t="s">
        <v>262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 x14ac:dyDescent="0.25">
      <c r="A5716" t="s">
        <v>262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 x14ac:dyDescent="0.25">
      <c r="A5717" t="s">
        <v>262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 x14ac:dyDescent="0.25">
      <c r="A5718" t="s">
        <v>262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 x14ac:dyDescent="0.25">
      <c r="A5719" t="s">
        <v>262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 x14ac:dyDescent="0.25">
      <c r="A5720" t="s">
        <v>262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 x14ac:dyDescent="0.25">
      <c r="A5721" t="s">
        <v>262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 x14ac:dyDescent="0.25">
      <c r="A5722" t="s">
        <v>262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 x14ac:dyDescent="0.25">
      <c r="A5723" t="s">
        <v>262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 x14ac:dyDescent="0.25">
      <c r="A5724" t="s">
        <v>262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 x14ac:dyDescent="0.25">
      <c r="A5725" t="s">
        <v>262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 x14ac:dyDescent="0.25">
      <c r="A5726" t="s">
        <v>262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 x14ac:dyDescent="0.25">
      <c r="A5727" t="s">
        <v>262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 x14ac:dyDescent="0.25">
      <c r="A5728" t="s">
        <v>262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 x14ac:dyDescent="0.25">
      <c r="A5729" t="s">
        <v>262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 x14ac:dyDescent="0.25">
      <c r="A5730" t="s">
        <v>262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 x14ac:dyDescent="0.25">
      <c r="A5731" t="s">
        <v>262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 x14ac:dyDescent="0.25">
      <c r="A5732" t="s">
        <v>262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 x14ac:dyDescent="0.25">
      <c r="A5733" t="s">
        <v>262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 x14ac:dyDescent="0.25">
      <c r="A5734" t="s">
        <v>262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 x14ac:dyDescent="0.25">
      <c r="A5735" t="s">
        <v>262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 x14ac:dyDescent="0.25">
      <c r="A5736" t="s">
        <v>262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 x14ac:dyDescent="0.25">
      <c r="A5737" t="s">
        <v>262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 x14ac:dyDescent="0.25">
      <c r="A5738" t="s">
        <v>262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 x14ac:dyDescent="0.25">
      <c r="A5739" t="s">
        <v>262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 x14ac:dyDescent="0.25">
      <c r="A5740" t="s">
        <v>262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 x14ac:dyDescent="0.25">
      <c r="A5741" t="s">
        <v>262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 x14ac:dyDescent="0.25">
      <c r="A5742" t="s">
        <v>262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 x14ac:dyDescent="0.25">
      <c r="A5743" t="s">
        <v>262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 x14ac:dyDescent="0.25">
      <c r="A5744" t="s">
        <v>262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 x14ac:dyDescent="0.25">
      <c r="A5745" t="s">
        <v>262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 x14ac:dyDescent="0.25">
      <c r="A5746" t="s">
        <v>262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 x14ac:dyDescent="0.25">
      <c r="A5747" t="s">
        <v>262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 x14ac:dyDescent="0.25">
      <c r="A5748" t="s">
        <v>262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 x14ac:dyDescent="0.25">
      <c r="A5749" t="s">
        <v>262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 x14ac:dyDescent="0.25">
      <c r="A5750" t="s">
        <v>262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 x14ac:dyDescent="0.25">
      <c r="A5751" t="s">
        <v>262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 x14ac:dyDescent="0.25">
      <c r="A5752" t="s">
        <v>262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 x14ac:dyDescent="0.25">
      <c r="A5753" t="s">
        <v>262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 x14ac:dyDescent="0.25">
      <c r="A5754" t="s">
        <v>262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 x14ac:dyDescent="0.25">
      <c r="A5755" t="s">
        <v>262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 x14ac:dyDescent="0.25">
      <c r="A5756" t="s">
        <v>262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 x14ac:dyDescent="0.25">
      <c r="A5757" t="s">
        <v>262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 x14ac:dyDescent="0.25">
      <c r="A5758" t="s">
        <v>262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</row>
    <row r="5759" spans="1:41" x14ac:dyDescent="0.25">
      <c r="A5759" t="s">
        <v>262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 x14ac:dyDescent="0.25">
      <c r="A5760" t="s">
        <v>262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 x14ac:dyDescent="0.25">
      <c r="A5761" t="s">
        <v>262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 x14ac:dyDescent="0.25">
      <c r="A5762" t="s">
        <v>262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</row>
    <row r="5763" spans="1:41" x14ac:dyDescent="0.25">
      <c r="A5763" t="s">
        <v>262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 x14ac:dyDescent="0.25">
      <c r="A5764" t="s">
        <v>262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 x14ac:dyDescent="0.25">
      <c r="A5765" t="s">
        <v>262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 x14ac:dyDescent="0.25">
      <c r="A5766" t="s">
        <v>262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 x14ac:dyDescent="0.25">
      <c r="A5767" t="s">
        <v>262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 x14ac:dyDescent="0.25">
      <c r="A5768" t="s">
        <v>262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 x14ac:dyDescent="0.25">
      <c r="A5769" t="s">
        <v>262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 x14ac:dyDescent="0.25">
      <c r="A5770" t="s">
        <v>262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 x14ac:dyDescent="0.25">
      <c r="A5771" t="s">
        <v>262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 x14ac:dyDescent="0.25">
      <c r="A5772" t="s">
        <v>262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 x14ac:dyDescent="0.25">
      <c r="A5773" t="s">
        <v>262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 x14ac:dyDescent="0.25">
      <c r="A5774" t="s">
        <v>262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 x14ac:dyDescent="0.25">
      <c r="A5775" t="s">
        <v>262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 x14ac:dyDescent="0.25">
      <c r="A5776" t="s">
        <v>262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 x14ac:dyDescent="0.25">
      <c r="A5777" t="s">
        <v>262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 x14ac:dyDescent="0.25">
      <c r="A5778" t="s">
        <v>262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</row>
    <row r="5779" spans="1:41" x14ac:dyDescent="0.25">
      <c r="A5779" t="s">
        <v>262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 x14ac:dyDescent="0.25">
      <c r="A5780" t="s">
        <v>262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 x14ac:dyDescent="0.25">
      <c r="A5781" t="s">
        <v>262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 x14ac:dyDescent="0.25">
      <c r="A5782" t="s">
        <v>262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 x14ac:dyDescent="0.25">
      <c r="A5783" t="s">
        <v>262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 x14ac:dyDescent="0.25">
      <c r="A5784" t="s">
        <v>262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 x14ac:dyDescent="0.25">
      <c r="A5785" t="s">
        <v>262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 x14ac:dyDescent="0.25">
      <c r="A5786" t="s">
        <v>262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</row>
    <row r="5787" spans="1:41" x14ac:dyDescent="0.25">
      <c r="A5787" t="s">
        <v>262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 x14ac:dyDescent="0.25">
      <c r="A5788" t="s">
        <v>262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 x14ac:dyDescent="0.25">
      <c r="A5789" t="s">
        <v>262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 x14ac:dyDescent="0.25">
      <c r="A5790" t="s">
        <v>262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</row>
    <row r="5791" spans="1:41" x14ac:dyDescent="0.25">
      <c r="A5791" t="s">
        <v>262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 x14ac:dyDescent="0.25">
      <c r="A5792" t="s">
        <v>262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 x14ac:dyDescent="0.25">
      <c r="A5793" t="s">
        <v>262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 x14ac:dyDescent="0.25">
      <c r="A5794" t="s">
        <v>262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 x14ac:dyDescent="0.25">
      <c r="A5795" t="s">
        <v>262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 x14ac:dyDescent="0.25">
      <c r="A5796" t="s">
        <v>262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 x14ac:dyDescent="0.25">
      <c r="A5797" t="s">
        <v>262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 x14ac:dyDescent="0.25">
      <c r="A5798" t="s">
        <v>262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 x14ac:dyDescent="0.25">
      <c r="A5799" t="s">
        <v>262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 x14ac:dyDescent="0.25">
      <c r="A5800" t="s">
        <v>262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 x14ac:dyDescent="0.25">
      <c r="A5801" t="s">
        <v>262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 x14ac:dyDescent="0.25">
      <c r="A5802" t="s">
        <v>262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 x14ac:dyDescent="0.25">
      <c r="A5803" t="s">
        <v>262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 x14ac:dyDescent="0.25">
      <c r="A5804" t="s">
        <v>262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</row>
    <row r="5805" spans="1:41" x14ac:dyDescent="0.25">
      <c r="A5805" t="s">
        <v>262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 x14ac:dyDescent="0.25">
      <c r="A5806" t="s">
        <v>262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 x14ac:dyDescent="0.25">
      <c r="A5807" t="s">
        <v>262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 x14ac:dyDescent="0.25">
      <c r="A5808" t="s">
        <v>262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</row>
    <row r="5809" spans="1:41" x14ac:dyDescent="0.25">
      <c r="A5809" t="s">
        <v>262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 x14ac:dyDescent="0.25">
      <c r="A5810" t="s">
        <v>262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 x14ac:dyDescent="0.25">
      <c r="A5811" t="s">
        <v>262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 x14ac:dyDescent="0.25">
      <c r="A5812" t="s">
        <v>262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 x14ac:dyDescent="0.25">
      <c r="A5813" t="s">
        <v>262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 x14ac:dyDescent="0.25">
      <c r="A5814" t="s">
        <v>262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 x14ac:dyDescent="0.25">
      <c r="A5815" t="s">
        <v>262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 x14ac:dyDescent="0.25">
      <c r="A5816" t="s">
        <v>262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 x14ac:dyDescent="0.25">
      <c r="A5817" t="s">
        <v>262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 x14ac:dyDescent="0.25">
      <c r="A5818" t="s">
        <v>262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 x14ac:dyDescent="0.25">
      <c r="A5819" t="s">
        <v>262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 x14ac:dyDescent="0.25">
      <c r="A5820" t="s">
        <v>262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</row>
    <row r="5821" spans="1:41" x14ac:dyDescent="0.25">
      <c r="A5821" t="s">
        <v>262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 x14ac:dyDescent="0.25">
      <c r="A5822" t="s">
        <v>262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 x14ac:dyDescent="0.25">
      <c r="A5823" t="s">
        <v>262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 x14ac:dyDescent="0.25">
      <c r="A5824" t="s">
        <v>262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 x14ac:dyDescent="0.25">
      <c r="A5825" t="s">
        <v>262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 x14ac:dyDescent="0.25">
      <c r="A5826" t="s">
        <v>262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 x14ac:dyDescent="0.25">
      <c r="A5827" t="s">
        <v>262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 x14ac:dyDescent="0.25">
      <c r="A5828" t="s">
        <v>262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 x14ac:dyDescent="0.25">
      <c r="A5829" t="s">
        <v>262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 x14ac:dyDescent="0.25">
      <c r="A5830" t="s">
        <v>262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 x14ac:dyDescent="0.25">
      <c r="A5831" t="s">
        <v>262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 x14ac:dyDescent="0.25">
      <c r="A5832" t="s">
        <v>262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 x14ac:dyDescent="0.25">
      <c r="A5833" t="s">
        <v>262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</row>
    <row r="5834" spans="1:41" x14ac:dyDescent="0.25">
      <c r="A5834" t="s">
        <v>262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 x14ac:dyDescent="0.25">
      <c r="A5835" t="s">
        <v>262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 x14ac:dyDescent="0.25">
      <c r="A5836" t="s">
        <v>262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 x14ac:dyDescent="0.25">
      <c r="A5837" t="s">
        <v>262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 x14ac:dyDescent="0.25">
      <c r="A5838" t="s">
        <v>262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 x14ac:dyDescent="0.25">
      <c r="A5839" t="s">
        <v>262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 x14ac:dyDescent="0.25">
      <c r="A5840" t="s">
        <v>262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 x14ac:dyDescent="0.25">
      <c r="A5841" t="s">
        <v>262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</row>
    <row r="5842" spans="1:41" x14ac:dyDescent="0.25">
      <c r="A5842" t="s">
        <v>262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 x14ac:dyDescent="0.25">
      <c r="A5843" t="s">
        <v>262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 x14ac:dyDescent="0.25">
      <c r="A5844" t="s">
        <v>262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 x14ac:dyDescent="0.25">
      <c r="A5845" t="s">
        <v>262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 x14ac:dyDescent="0.25">
      <c r="A5846" t="s">
        <v>262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 x14ac:dyDescent="0.25">
      <c r="A5847" t="s">
        <v>262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 x14ac:dyDescent="0.25">
      <c r="A5848" t="s">
        <v>262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 x14ac:dyDescent="0.25">
      <c r="A5849" t="s">
        <v>262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 x14ac:dyDescent="0.25">
      <c r="A5850" t="s">
        <v>262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 x14ac:dyDescent="0.25">
      <c r="A5851" t="s">
        <v>262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 x14ac:dyDescent="0.25">
      <c r="A5852" t="s">
        <v>262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 x14ac:dyDescent="0.25">
      <c r="A5853" t="s">
        <v>262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 x14ac:dyDescent="0.25">
      <c r="A5854" t="s">
        <v>262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 x14ac:dyDescent="0.25">
      <c r="A5855" t="s">
        <v>262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 x14ac:dyDescent="0.25">
      <c r="A5856" t="s">
        <v>262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 x14ac:dyDescent="0.25">
      <c r="A5857" t="s">
        <v>262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 x14ac:dyDescent="0.25">
      <c r="A5858" t="s">
        <v>262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 x14ac:dyDescent="0.25">
      <c r="A5859" t="s">
        <v>262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 x14ac:dyDescent="0.25">
      <c r="A5860" t="s">
        <v>262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 x14ac:dyDescent="0.25">
      <c r="A5861" t="s">
        <v>262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 x14ac:dyDescent="0.25">
      <c r="A5862" t="s">
        <v>262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 x14ac:dyDescent="0.25">
      <c r="A5863" t="s">
        <v>262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 x14ac:dyDescent="0.25">
      <c r="A5864" t="s">
        <v>262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 x14ac:dyDescent="0.25">
      <c r="A5865" t="s">
        <v>262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 x14ac:dyDescent="0.25">
      <c r="A5866" t="s">
        <v>262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 x14ac:dyDescent="0.25">
      <c r="A5867" t="s">
        <v>262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 x14ac:dyDescent="0.25">
      <c r="A5868" t="s">
        <v>262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 x14ac:dyDescent="0.25">
      <c r="A5869" t="s">
        <v>262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 x14ac:dyDescent="0.25">
      <c r="A5870" t="s">
        <v>262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 x14ac:dyDescent="0.25">
      <c r="A5871" t="s">
        <v>262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 x14ac:dyDescent="0.25">
      <c r="A5872" t="s">
        <v>262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 x14ac:dyDescent="0.25">
      <c r="A5873" t="s">
        <v>262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 x14ac:dyDescent="0.25">
      <c r="A5874" t="s">
        <v>262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 x14ac:dyDescent="0.25">
      <c r="A5875" t="s">
        <v>262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 x14ac:dyDescent="0.25">
      <c r="A5876" t="s">
        <v>262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 x14ac:dyDescent="0.25">
      <c r="A5877" t="s">
        <v>262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 x14ac:dyDescent="0.25">
      <c r="A5878" t="s">
        <v>262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 x14ac:dyDescent="0.25">
      <c r="A5879" t="s">
        <v>262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 x14ac:dyDescent="0.25">
      <c r="A5880" t="s">
        <v>262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 x14ac:dyDescent="0.25">
      <c r="A5881" t="s">
        <v>262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 x14ac:dyDescent="0.25">
      <c r="A5882" t="s">
        <v>262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 x14ac:dyDescent="0.25">
      <c r="A5883" t="s">
        <v>262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 x14ac:dyDescent="0.25">
      <c r="A5884" t="s">
        <v>262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 x14ac:dyDescent="0.25">
      <c r="A5885" t="s">
        <v>262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 x14ac:dyDescent="0.25">
      <c r="A5886" t="s">
        <v>262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 x14ac:dyDescent="0.25">
      <c r="A5887" t="s">
        <v>262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 x14ac:dyDescent="0.25">
      <c r="A5888" t="s">
        <v>262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 x14ac:dyDescent="0.25">
      <c r="A5889" t="s">
        <v>262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 x14ac:dyDescent="0.25">
      <c r="A5890" t="s">
        <v>262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 x14ac:dyDescent="0.25">
      <c r="A5891" t="s">
        <v>262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 x14ac:dyDescent="0.25">
      <c r="A5892" t="s">
        <v>262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 x14ac:dyDescent="0.25">
      <c r="A5893" t="s">
        <v>262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 x14ac:dyDescent="0.25">
      <c r="A5894" t="s">
        <v>262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 x14ac:dyDescent="0.25">
      <c r="A5895" t="s">
        <v>262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 x14ac:dyDescent="0.25">
      <c r="A5896" t="s">
        <v>262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 x14ac:dyDescent="0.25">
      <c r="A5897" t="s">
        <v>262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 x14ac:dyDescent="0.25">
      <c r="A5898" t="s">
        <v>262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 x14ac:dyDescent="0.25">
      <c r="A5899" t="s">
        <v>262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 x14ac:dyDescent="0.25">
      <c r="A5900" t="s">
        <v>262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 x14ac:dyDescent="0.25">
      <c r="A5901" t="s">
        <v>262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 x14ac:dyDescent="0.25">
      <c r="A5902" t="s">
        <v>262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 x14ac:dyDescent="0.25">
      <c r="A5903" t="s">
        <v>262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 x14ac:dyDescent="0.25">
      <c r="A5904" t="s">
        <v>262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 x14ac:dyDescent="0.25">
      <c r="A5905" t="s">
        <v>262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 x14ac:dyDescent="0.25">
      <c r="A5906" t="s">
        <v>262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 x14ac:dyDescent="0.25">
      <c r="A5907" t="s">
        <v>262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 x14ac:dyDescent="0.25">
      <c r="A5908" t="s">
        <v>262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 x14ac:dyDescent="0.25">
      <c r="A5909" t="s">
        <v>262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 x14ac:dyDescent="0.25">
      <c r="A5910" t="s">
        <v>262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 x14ac:dyDescent="0.25">
      <c r="A5911" t="s">
        <v>262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 x14ac:dyDescent="0.25">
      <c r="A5912" t="s">
        <v>262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 x14ac:dyDescent="0.25">
      <c r="A5913" t="s">
        <v>262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 x14ac:dyDescent="0.25">
      <c r="A5914" t="s">
        <v>262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 x14ac:dyDescent="0.25">
      <c r="A5915" t="s">
        <v>262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 x14ac:dyDescent="0.25">
      <c r="A5916" t="s">
        <v>262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 x14ac:dyDescent="0.25">
      <c r="A5917" t="s">
        <v>262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 x14ac:dyDescent="0.25">
      <c r="A5918" t="s">
        <v>262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 x14ac:dyDescent="0.25">
      <c r="A5919" t="s">
        <v>262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 x14ac:dyDescent="0.25">
      <c r="A5920" t="s">
        <v>262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 x14ac:dyDescent="0.25">
      <c r="A5921" t="s">
        <v>262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 x14ac:dyDescent="0.25">
      <c r="A5922" t="s">
        <v>262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 x14ac:dyDescent="0.25">
      <c r="A5923" t="s">
        <v>262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 x14ac:dyDescent="0.25">
      <c r="A5924" t="s">
        <v>262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 x14ac:dyDescent="0.25">
      <c r="A5925" t="s">
        <v>262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 x14ac:dyDescent="0.25">
      <c r="A5926" t="s">
        <v>262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 x14ac:dyDescent="0.25">
      <c r="A5927" t="s">
        <v>262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 x14ac:dyDescent="0.25">
      <c r="A5928" t="s">
        <v>262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 x14ac:dyDescent="0.25">
      <c r="A5929" t="s">
        <v>262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 x14ac:dyDescent="0.25">
      <c r="A5930" t="s">
        <v>262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 x14ac:dyDescent="0.25">
      <c r="A5931" t="s">
        <v>262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 x14ac:dyDescent="0.25">
      <c r="A5932" t="s">
        <v>262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 x14ac:dyDescent="0.25">
      <c r="A5933" t="s">
        <v>262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 x14ac:dyDescent="0.25">
      <c r="A5934" t="s">
        <v>262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 x14ac:dyDescent="0.25">
      <c r="A5935" t="s">
        <v>262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 x14ac:dyDescent="0.25">
      <c r="A5936" t="s">
        <v>262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 x14ac:dyDescent="0.25">
      <c r="A5937" t="s">
        <v>262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 x14ac:dyDescent="0.25">
      <c r="A5938" t="s">
        <v>262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 x14ac:dyDescent="0.25">
      <c r="A5939" t="s">
        <v>262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 x14ac:dyDescent="0.25">
      <c r="A5940" t="s">
        <v>262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 x14ac:dyDescent="0.25">
      <c r="A5941" t="s">
        <v>262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</row>
    <row r="5942" spans="1:41" x14ac:dyDescent="0.25">
      <c r="A5942" t="s">
        <v>262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 x14ac:dyDescent="0.25">
      <c r="A5943" t="s">
        <v>262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 x14ac:dyDescent="0.25">
      <c r="A5944" t="s">
        <v>262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 x14ac:dyDescent="0.25">
      <c r="A5945" t="s">
        <v>262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 x14ac:dyDescent="0.25">
      <c r="A5946" t="s">
        <v>262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 x14ac:dyDescent="0.25">
      <c r="A5947" t="s">
        <v>262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 x14ac:dyDescent="0.25">
      <c r="A5948" t="s">
        <v>262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 x14ac:dyDescent="0.25">
      <c r="A5949" t="s">
        <v>262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 x14ac:dyDescent="0.25">
      <c r="A5950" t="s">
        <v>262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 x14ac:dyDescent="0.25">
      <c r="A5951" t="s">
        <v>262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 x14ac:dyDescent="0.25">
      <c r="A5952" t="s">
        <v>262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 x14ac:dyDescent="0.25">
      <c r="A5953" t="s">
        <v>262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 x14ac:dyDescent="0.25">
      <c r="A5954" t="s">
        <v>262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 x14ac:dyDescent="0.25">
      <c r="A5955" t="s">
        <v>262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 x14ac:dyDescent="0.25">
      <c r="A5956" t="s">
        <v>262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 x14ac:dyDescent="0.25">
      <c r="A5957" t="s">
        <v>262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 x14ac:dyDescent="0.25">
      <c r="A5958" t="s">
        <v>262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 x14ac:dyDescent="0.25">
      <c r="A5959" t="s">
        <v>262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 x14ac:dyDescent="0.25">
      <c r="A5960" t="s">
        <v>262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 x14ac:dyDescent="0.25">
      <c r="A5961" t="s">
        <v>262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 x14ac:dyDescent="0.25">
      <c r="A5962" t="s">
        <v>262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 x14ac:dyDescent="0.25">
      <c r="A5963" t="s">
        <v>262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 x14ac:dyDescent="0.25">
      <c r="A5964" t="s">
        <v>262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 x14ac:dyDescent="0.25">
      <c r="A5965" t="s">
        <v>262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 x14ac:dyDescent="0.25">
      <c r="A5966" t="s">
        <v>262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 x14ac:dyDescent="0.25">
      <c r="A5967" t="s">
        <v>262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 x14ac:dyDescent="0.25">
      <c r="A5968" t="s">
        <v>262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 x14ac:dyDescent="0.25">
      <c r="A5969" t="s">
        <v>262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 x14ac:dyDescent="0.25">
      <c r="A5970" t="s">
        <v>262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 x14ac:dyDescent="0.25">
      <c r="A5971" t="s">
        <v>262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 x14ac:dyDescent="0.25">
      <c r="A5972" t="s">
        <v>262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 x14ac:dyDescent="0.25">
      <c r="A5973" t="s">
        <v>262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 x14ac:dyDescent="0.25">
      <c r="A5974" t="s">
        <v>262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 x14ac:dyDescent="0.25">
      <c r="A5975" t="s">
        <v>262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</row>
    <row r="5976" spans="1:41" x14ac:dyDescent="0.25">
      <c r="A5976" t="s">
        <v>262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 x14ac:dyDescent="0.25">
      <c r="A5977" t="s">
        <v>262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 x14ac:dyDescent="0.25">
      <c r="A5978" t="s">
        <v>262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 x14ac:dyDescent="0.25">
      <c r="A5979" t="s">
        <v>262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 x14ac:dyDescent="0.25">
      <c r="A5980" t="s">
        <v>262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 x14ac:dyDescent="0.25">
      <c r="A5981" t="s">
        <v>262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 x14ac:dyDescent="0.25">
      <c r="A5982" t="s">
        <v>262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 x14ac:dyDescent="0.25">
      <c r="A5983" t="s">
        <v>262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 x14ac:dyDescent="0.25">
      <c r="A5984" t="s">
        <v>262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 x14ac:dyDescent="0.25">
      <c r="A5985" t="s">
        <v>262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 x14ac:dyDescent="0.25">
      <c r="A5986" t="s">
        <v>262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 x14ac:dyDescent="0.25">
      <c r="A5987" t="s">
        <v>262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 x14ac:dyDescent="0.25">
      <c r="A5988" t="s">
        <v>262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 x14ac:dyDescent="0.25">
      <c r="A5989" t="s">
        <v>262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 x14ac:dyDescent="0.25">
      <c r="A5990" t="s">
        <v>262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</row>
    <row r="5991" spans="1:41" x14ac:dyDescent="0.25">
      <c r="A5991" t="s">
        <v>262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 x14ac:dyDescent="0.25">
      <c r="A5992" t="s">
        <v>262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 x14ac:dyDescent="0.25">
      <c r="A5993" t="s">
        <v>262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 x14ac:dyDescent="0.25">
      <c r="A5994" t="s">
        <v>262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 x14ac:dyDescent="0.25">
      <c r="A5995" t="s">
        <v>262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 x14ac:dyDescent="0.25">
      <c r="A5996" t="s">
        <v>262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 x14ac:dyDescent="0.25">
      <c r="A5997" t="s">
        <v>262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 x14ac:dyDescent="0.25">
      <c r="A5998" t="s">
        <v>262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 x14ac:dyDescent="0.25">
      <c r="A5999" t="s">
        <v>262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 x14ac:dyDescent="0.25">
      <c r="A6000" t="s">
        <v>262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 x14ac:dyDescent="0.25">
      <c r="A6001" t="s">
        <v>262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 x14ac:dyDescent="0.25">
      <c r="A6002" t="s">
        <v>262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 x14ac:dyDescent="0.25">
      <c r="A6003" t="s">
        <v>262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 x14ac:dyDescent="0.25">
      <c r="A6004" t="s">
        <v>262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 x14ac:dyDescent="0.25">
      <c r="A6005" t="s">
        <v>262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 x14ac:dyDescent="0.25">
      <c r="A6006" t="s">
        <v>262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 x14ac:dyDescent="0.25">
      <c r="A6007" t="s">
        <v>262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 x14ac:dyDescent="0.25">
      <c r="A6008" t="s">
        <v>262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 x14ac:dyDescent="0.25">
      <c r="A6009" t="s">
        <v>262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 x14ac:dyDescent="0.25">
      <c r="A6010" t="s">
        <v>262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 x14ac:dyDescent="0.25">
      <c r="A6011" t="s">
        <v>262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 x14ac:dyDescent="0.25">
      <c r="A6012" t="s">
        <v>262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 x14ac:dyDescent="0.25">
      <c r="A6013" t="s">
        <v>262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 x14ac:dyDescent="0.25">
      <c r="A6014" t="s">
        <v>262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 x14ac:dyDescent="0.25">
      <c r="A6015" t="s">
        <v>262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 x14ac:dyDescent="0.25">
      <c r="A6016" t="s">
        <v>262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 x14ac:dyDescent="0.25">
      <c r="A6017" t="s">
        <v>262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 x14ac:dyDescent="0.25">
      <c r="A6018" t="s">
        <v>262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 x14ac:dyDescent="0.25">
      <c r="A6019" t="s">
        <v>262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 x14ac:dyDescent="0.25">
      <c r="A6020" t="s">
        <v>262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 x14ac:dyDescent="0.25">
      <c r="A6021" t="s">
        <v>262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 x14ac:dyDescent="0.25">
      <c r="A6022" t="s">
        <v>262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 x14ac:dyDescent="0.25">
      <c r="A6023" t="s">
        <v>262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 x14ac:dyDescent="0.25">
      <c r="A6024" t="s">
        <v>262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 x14ac:dyDescent="0.25">
      <c r="A6025" t="s">
        <v>262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 x14ac:dyDescent="0.25">
      <c r="A6026" t="s">
        <v>262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 x14ac:dyDescent="0.25">
      <c r="A6027" t="s">
        <v>262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 x14ac:dyDescent="0.25">
      <c r="A6028" t="s">
        <v>262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 x14ac:dyDescent="0.25">
      <c r="A6029" t="s">
        <v>262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 x14ac:dyDescent="0.25">
      <c r="A6030" t="s">
        <v>262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 x14ac:dyDescent="0.25">
      <c r="A6031" t="s">
        <v>262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 x14ac:dyDescent="0.25">
      <c r="A6032" t="s">
        <v>262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 x14ac:dyDescent="0.25">
      <c r="A6033" t="s">
        <v>262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 x14ac:dyDescent="0.25">
      <c r="A6034" t="s">
        <v>262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 x14ac:dyDescent="0.25">
      <c r="A6035" t="s">
        <v>262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 x14ac:dyDescent="0.25">
      <c r="A6036" t="s">
        <v>262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 x14ac:dyDescent="0.25">
      <c r="A6037" t="s">
        <v>262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 x14ac:dyDescent="0.25">
      <c r="A6038" t="s">
        <v>262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 x14ac:dyDescent="0.25">
      <c r="A6039" t="s">
        <v>262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 x14ac:dyDescent="0.25">
      <c r="A6040" t="s">
        <v>262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 x14ac:dyDescent="0.25">
      <c r="A6041" t="s">
        <v>262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</row>
    <row r="6042" spans="1:41" x14ac:dyDescent="0.25">
      <c r="A6042" t="s">
        <v>262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 x14ac:dyDescent="0.25">
      <c r="A6043" t="s">
        <v>262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 x14ac:dyDescent="0.25">
      <c r="A6044" t="s">
        <v>262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 x14ac:dyDescent="0.25">
      <c r="A6045" t="s">
        <v>262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 x14ac:dyDescent="0.25">
      <c r="A6046" t="s">
        <v>262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 x14ac:dyDescent="0.25">
      <c r="A6047" t="s">
        <v>262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 x14ac:dyDescent="0.25">
      <c r="A6048" t="s">
        <v>262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 x14ac:dyDescent="0.25">
      <c r="A6049" t="s">
        <v>262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</row>
    <row r="6050" spans="1:41" x14ac:dyDescent="0.25">
      <c r="A6050" t="s">
        <v>262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 x14ac:dyDescent="0.25">
      <c r="A6051" t="s">
        <v>262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 x14ac:dyDescent="0.25">
      <c r="A6052" t="s">
        <v>262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 x14ac:dyDescent="0.25">
      <c r="A6053" t="s">
        <v>262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 x14ac:dyDescent="0.25">
      <c r="A6054" t="s">
        <v>262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 x14ac:dyDescent="0.25">
      <c r="A6055" t="s">
        <v>262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 x14ac:dyDescent="0.25">
      <c r="A6056" t="s">
        <v>262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 x14ac:dyDescent="0.25">
      <c r="A6057" t="s">
        <v>262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 x14ac:dyDescent="0.25">
      <c r="A6058" t="s">
        <v>262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 x14ac:dyDescent="0.25">
      <c r="A6059" t="s">
        <v>262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 x14ac:dyDescent="0.25">
      <c r="A6060" t="s">
        <v>262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 x14ac:dyDescent="0.25">
      <c r="A6061" t="s">
        <v>262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 x14ac:dyDescent="0.25">
      <c r="A6062" t="s">
        <v>262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 x14ac:dyDescent="0.25">
      <c r="A6063" t="s">
        <v>262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 x14ac:dyDescent="0.25">
      <c r="A6064" t="s">
        <v>262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 x14ac:dyDescent="0.25">
      <c r="A6065" t="s">
        <v>262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 x14ac:dyDescent="0.25">
      <c r="A6066" t="s">
        <v>262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 x14ac:dyDescent="0.25">
      <c r="A6067" t="s">
        <v>262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 x14ac:dyDescent="0.25">
      <c r="A6068" t="s">
        <v>262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 x14ac:dyDescent="0.25">
      <c r="A6069" t="s">
        <v>262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 x14ac:dyDescent="0.25">
      <c r="A6070" t="s">
        <v>262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 x14ac:dyDescent="0.25">
      <c r="A6071" t="s">
        <v>262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 x14ac:dyDescent="0.25">
      <c r="A6072" t="s">
        <v>262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 x14ac:dyDescent="0.25">
      <c r="A6073" t="s">
        <v>262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 x14ac:dyDescent="0.25">
      <c r="A6074" t="s">
        <v>262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 x14ac:dyDescent="0.25">
      <c r="A6075" t="s">
        <v>262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 x14ac:dyDescent="0.25">
      <c r="A6076" t="s">
        <v>262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 x14ac:dyDescent="0.25">
      <c r="A6077" t="s">
        <v>262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 x14ac:dyDescent="0.25">
      <c r="A6078" t="s">
        <v>262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 x14ac:dyDescent="0.25">
      <c r="A6079" t="s">
        <v>262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 x14ac:dyDescent="0.25">
      <c r="A6080" t="s">
        <v>262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 x14ac:dyDescent="0.25">
      <c r="A6081" t="s">
        <v>262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 x14ac:dyDescent="0.25">
      <c r="A6082" t="s">
        <v>262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 x14ac:dyDescent="0.25">
      <c r="A6083" t="s">
        <v>262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 x14ac:dyDescent="0.25">
      <c r="A6084" t="s">
        <v>262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 x14ac:dyDescent="0.25">
      <c r="A6085" t="s">
        <v>262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 x14ac:dyDescent="0.25">
      <c r="A6086" t="s">
        <v>262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 x14ac:dyDescent="0.25">
      <c r="A6087" t="s">
        <v>262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 x14ac:dyDescent="0.25">
      <c r="A6088" t="s">
        <v>262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 x14ac:dyDescent="0.25">
      <c r="A6089" t="s">
        <v>262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 x14ac:dyDescent="0.25">
      <c r="A6090" t="s">
        <v>262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 x14ac:dyDescent="0.25">
      <c r="A6091" t="s">
        <v>262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 x14ac:dyDescent="0.25">
      <c r="A6092" t="s">
        <v>262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 x14ac:dyDescent="0.25">
      <c r="A6093" t="s">
        <v>262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 x14ac:dyDescent="0.25">
      <c r="A6094" t="s">
        <v>262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 x14ac:dyDescent="0.25">
      <c r="A6095" t="s">
        <v>262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 x14ac:dyDescent="0.25">
      <c r="A6096" t="s">
        <v>262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 x14ac:dyDescent="0.25">
      <c r="A6097" t="s">
        <v>262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 x14ac:dyDescent="0.25">
      <c r="A6098" t="s">
        <v>262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 x14ac:dyDescent="0.25">
      <c r="A6099" t="s">
        <v>262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</row>
    <row r="6100" spans="1:41" x14ac:dyDescent="0.25">
      <c r="A6100" t="s">
        <v>262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 x14ac:dyDescent="0.25">
      <c r="A6101" t="s">
        <v>262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 x14ac:dyDescent="0.25">
      <c r="A6102" t="s">
        <v>262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</row>
    <row r="6103" spans="1:41" x14ac:dyDescent="0.25">
      <c r="A6103" t="s">
        <v>262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 x14ac:dyDescent="0.25">
      <c r="A6104" t="s">
        <v>262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 x14ac:dyDescent="0.25">
      <c r="A6105" t="s">
        <v>262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</row>
    <row r="6106" spans="1:41" x14ac:dyDescent="0.25">
      <c r="A6106" t="s">
        <v>262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</row>
    <row r="6107" spans="1:41" x14ac:dyDescent="0.25">
      <c r="A6107" t="s">
        <v>262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 x14ac:dyDescent="0.25">
      <c r="A6108" t="s">
        <v>262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 x14ac:dyDescent="0.25">
      <c r="A6109" t="s">
        <v>262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 x14ac:dyDescent="0.25">
      <c r="A6110" t="s">
        <v>262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 x14ac:dyDescent="0.25">
      <c r="A6111" t="s">
        <v>262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 x14ac:dyDescent="0.25">
      <c r="A6112" t="s">
        <v>262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 x14ac:dyDescent="0.25">
      <c r="A6113" t="s">
        <v>262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 x14ac:dyDescent="0.25">
      <c r="A6114" t="s">
        <v>262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 x14ac:dyDescent="0.25">
      <c r="A6115" t="s">
        <v>262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 x14ac:dyDescent="0.25">
      <c r="A6116" t="s">
        <v>262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 x14ac:dyDescent="0.25">
      <c r="A6117" t="s">
        <v>262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 x14ac:dyDescent="0.25">
      <c r="A6118" t="s">
        <v>262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 x14ac:dyDescent="0.25">
      <c r="A6119" t="s">
        <v>262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 x14ac:dyDescent="0.25">
      <c r="A6120" t="s">
        <v>262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 x14ac:dyDescent="0.25">
      <c r="A6121" t="s">
        <v>262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</row>
    <row r="6122" spans="1:41" x14ac:dyDescent="0.25">
      <c r="A6122" t="s">
        <v>262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 x14ac:dyDescent="0.25">
      <c r="A6123" t="s">
        <v>262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 x14ac:dyDescent="0.25">
      <c r="A6124" t="s">
        <v>262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 x14ac:dyDescent="0.25">
      <c r="A6125" t="s">
        <v>262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 x14ac:dyDescent="0.25">
      <c r="A6126" t="s">
        <v>262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 x14ac:dyDescent="0.25">
      <c r="A6127" t="s">
        <v>262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 x14ac:dyDescent="0.25">
      <c r="A6128" t="s">
        <v>262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 x14ac:dyDescent="0.25">
      <c r="A6129" t="s">
        <v>262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 x14ac:dyDescent="0.25">
      <c r="A6130" t="s">
        <v>262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 x14ac:dyDescent="0.25">
      <c r="A6131" t="s">
        <v>262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 x14ac:dyDescent="0.25">
      <c r="A6132" t="s">
        <v>262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 x14ac:dyDescent="0.25">
      <c r="A6133" t="s">
        <v>262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 x14ac:dyDescent="0.25">
      <c r="A6134" t="s">
        <v>262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 x14ac:dyDescent="0.25">
      <c r="A6135" t="s">
        <v>262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 x14ac:dyDescent="0.25">
      <c r="A6136" t="s">
        <v>262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 x14ac:dyDescent="0.25">
      <c r="A6137" t="s">
        <v>262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 x14ac:dyDescent="0.25">
      <c r="A6138" t="s">
        <v>262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 x14ac:dyDescent="0.25">
      <c r="A6139" t="s">
        <v>262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 x14ac:dyDescent="0.25">
      <c r="A6140" t="s">
        <v>262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 x14ac:dyDescent="0.25">
      <c r="A6141" t="s">
        <v>262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 x14ac:dyDescent="0.25">
      <c r="A6142" t="s">
        <v>262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</row>
    <row r="6143" spans="1:41" x14ac:dyDescent="0.25">
      <c r="A6143" t="s">
        <v>262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 x14ac:dyDescent="0.25">
      <c r="A6144" t="s">
        <v>262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 x14ac:dyDescent="0.25">
      <c r="A6145" t="s">
        <v>262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 x14ac:dyDescent="0.25">
      <c r="A6146" t="s">
        <v>262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 x14ac:dyDescent="0.25">
      <c r="A6147" t="s">
        <v>262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 x14ac:dyDescent="0.25">
      <c r="A6148" t="s">
        <v>262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 x14ac:dyDescent="0.25">
      <c r="A6149" t="s">
        <v>262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 x14ac:dyDescent="0.25">
      <c r="A6150" t="s">
        <v>262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 x14ac:dyDescent="0.25">
      <c r="A6151" t="s">
        <v>262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 x14ac:dyDescent="0.25">
      <c r="A6152" t="s">
        <v>262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 x14ac:dyDescent="0.25">
      <c r="A6153" t="s">
        <v>262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</row>
    <row r="6154" spans="1:41" x14ac:dyDescent="0.25">
      <c r="A6154" t="s">
        <v>262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</row>
    <row r="6155" spans="1:41" x14ac:dyDescent="0.25">
      <c r="A6155" t="s">
        <v>262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 x14ac:dyDescent="0.25">
      <c r="A6156" t="s">
        <v>262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 x14ac:dyDescent="0.25">
      <c r="A6157" t="s">
        <v>262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 x14ac:dyDescent="0.25">
      <c r="A6158" t="s">
        <v>262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</row>
    <row r="6159" spans="1:41" x14ac:dyDescent="0.25">
      <c r="A6159" t="s">
        <v>262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 x14ac:dyDescent="0.25">
      <c r="A6160" t="s">
        <v>262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 x14ac:dyDescent="0.25">
      <c r="A6161" t="s">
        <v>262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 x14ac:dyDescent="0.25">
      <c r="A6162" t="s">
        <v>262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 x14ac:dyDescent="0.25">
      <c r="A6163" t="s">
        <v>262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 x14ac:dyDescent="0.25">
      <c r="A6164" t="s">
        <v>262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 x14ac:dyDescent="0.25">
      <c r="A6165" t="s">
        <v>262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 x14ac:dyDescent="0.25">
      <c r="A6166" t="s">
        <v>262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 x14ac:dyDescent="0.25">
      <c r="A6167" t="s">
        <v>262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 x14ac:dyDescent="0.25">
      <c r="A6168" t="s">
        <v>262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 x14ac:dyDescent="0.25">
      <c r="A6169" t="s">
        <v>262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 x14ac:dyDescent="0.25">
      <c r="A6170" t="s">
        <v>262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</row>
    <row r="6171" spans="1:41" x14ac:dyDescent="0.25">
      <c r="A6171" t="s">
        <v>262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 x14ac:dyDescent="0.25">
      <c r="A6172" t="s">
        <v>262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 x14ac:dyDescent="0.25">
      <c r="A6173" t="s">
        <v>262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 x14ac:dyDescent="0.25">
      <c r="A6174" t="s">
        <v>262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 x14ac:dyDescent="0.25">
      <c r="A6175" t="s">
        <v>262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 x14ac:dyDescent="0.25">
      <c r="A6176" t="s">
        <v>262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 x14ac:dyDescent="0.25">
      <c r="A6177" t="s">
        <v>262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 x14ac:dyDescent="0.25">
      <c r="A6178" t="s">
        <v>262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 x14ac:dyDescent="0.25">
      <c r="A6179" t="s">
        <v>262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 x14ac:dyDescent="0.25">
      <c r="A6180" t="s">
        <v>262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 x14ac:dyDescent="0.25">
      <c r="A6181" t="s">
        <v>262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 x14ac:dyDescent="0.25">
      <c r="A6182" t="s">
        <v>262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 x14ac:dyDescent="0.25">
      <c r="A6183" t="s">
        <v>262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 x14ac:dyDescent="0.25">
      <c r="A6184" t="s">
        <v>262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 x14ac:dyDescent="0.25">
      <c r="A6185" t="s">
        <v>262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 x14ac:dyDescent="0.25">
      <c r="A6186" t="s">
        <v>262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 x14ac:dyDescent="0.25">
      <c r="A6187" t="s">
        <v>262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 x14ac:dyDescent="0.25">
      <c r="A6188" t="s">
        <v>262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 x14ac:dyDescent="0.25">
      <c r="A6189" t="s">
        <v>262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 x14ac:dyDescent="0.25">
      <c r="A6190" t="s">
        <v>262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 x14ac:dyDescent="0.25">
      <c r="A6191" t="s">
        <v>262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 x14ac:dyDescent="0.25">
      <c r="A6192" t="s">
        <v>262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 x14ac:dyDescent="0.25">
      <c r="A6193" t="s">
        <v>262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 x14ac:dyDescent="0.25">
      <c r="A6194" t="s">
        <v>262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 x14ac:dyDescent="0.25">
      <c r="A6195" t="s">
        <v>262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 x14ac:dyDescent="0.25">
      <c r="A6196" t="s">
        <v>262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 x14ac:dyDescent="0.25">
      <c r="A6197" t="s">
        <v>262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</row>
    <row r="6198" spans="1:41" x14ac:dyDescent="0.25">
      <c r="A6198" t="s">
        <v>262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 x14ac:dyDescent="0.25">
      <c r="A6199" t="s">
        <v>262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 x14ac:dyDescent="0.25">
      <c r="A6200" t="s">
        <v>262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 x14ac:dyDescent="0.25">
      <c r="A6201" t="s">
        <v>262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 x14ac:dyDescent="0.25">
      <c r="A6202" t="s">
        <v>262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 x14ac:dyDescent="0.25">
      <c r="A6203" t="s">
        <v>262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 x14ac:dyDescent="0.25">
      <c r="A6204" t="s">
        <v>262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 x14ac:dyDescent="0.25">
      <c r="A6205" t="s">
        <v>262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 x14ac:dyDescent="0.25">
      <c r="A6206" t="s">
        <v>262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 x14ac:dyDescent="0.25">
      <c r="A6207" t="s">
        <v>262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 x14ac:dyDescent="0.25">
      <c r="A6208" t="s">
        <v>262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 x14ac:dyDescent="0.25">
      <c r="A6209" t="s">
        <v>262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 x14ac:dyDescent="0.25">
      <c r="A6210" t="s">
        <v>262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 x14ac:dyDescent="0.25">
      <c r="A6211" t="s">
        <v>262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 x14ac:dyDescent="0.25">
      <c r="A6212" t="s">
        <v>262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 x14ac:dyDescent="0.25">
      <c r="A6213" t="s">
        <v>262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 x14ac:dyDescent="0.25">
      <c r="A6214" t="s">
        <v>262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 x14ac:dyDescent="0.25">
      <c r="A6215" t="s">
        <v>262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 x14ac:dyDescent="0.25">
      <c r="A6216" t="s">
        <v>262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 x14ac:dyDescent="0.25">
      <c r="A6217" t="s">
        <v>262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 x14ac:dyDescent="0.25">
      <c r="A6218" t="s">
        <v>262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 x14ac:dyDescent="0.25">
      <c r="A6219" t="s">
        <v>262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 x14ac:dyDescent="0.25">
      <c r="A6220" t="s">
        <v>262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 x14ac:dyDescent="0.25">
      <c r="A6221" t="s">
        <v>262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</row>
    <row r="6222" spans="1:41" x14ac:dyDescent="0.25">
      <c r="A6222" t="s">
        <v>262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 x14ac:dyDescent="0.25">
      <c r="A6223" t="s">
        <v>262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 x14ac:dyDescent="0.25">
      <c r="A6224" t="s">
        <v>262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 x14ac:dyDescent="0.25">
      <c r="A6225" t="s">
        <v>262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 x14ac:dyDescent="0.25">
      <c r="A6226" t="s">
        <v>262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 x14ac:dyDescent="0.25">
      <c r="A6227" t="s">
        <v>262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 x14ac:dyDescent="0.25">
      <c r="A6228" t="s">
        <v>262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 x14ac:dyDescent="0.25">
      <c r="A6229" t="s">
        <v>262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 x14ac:dyDescent="0.25">
      <c r="A6230" t="s">
        <v>262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 x14ac:dyDescent="0.25">
      <c r="A6231" t="s">
        <v>262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 x14ac:dyDescent="0.25">
      <c r="A6232" t="s">
        <v>262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 x14ac:dyDescent="0.25">
      <c r="A6233" t="s">
        <v>262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 x14ac:dyDescent="0.25">
      <c r="A6234" t="s">
        <v>262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 x14ac:dyDescent="0.25">
      <c r="A6235" t="s">
        <v>262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 x14ac:dyDescent="0.25">
      <c r="A6236" t="s">
        <v>262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 x14ac:dyDescent="0.25">
      <c r="A6237" t="s">
        <v>262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 x14ac:dyDescent="0.25">
      <c r="A6238" t="s">
        <v>262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 x14ac:dyDescent="0.25">
      <c r="A6239" t="s">
        <v>262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 x14ac:dyDescent="0.25">
      <c r="A6240" t="s">
        <v>262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 x14ac:dyDescent="0.25">
      <c r="A6241" t="s">
        <v>262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 x14ac:dyDescent="0.25">
      <c r="A6242" t="s">
        <v>262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 x14ac:dyDescent="0.25">
      <c r="A6243" t="s">
        <v>262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 x14ac:dyDescent="0.25">
      <c r="A6244" t="s">
        <v>262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 x14ac:dyDescent="0.25">
      <c r="A6245" t="s">
        <v>262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 x14ac:dyDescent="0.25">
      <c r="A6246" t="s">
        <v>262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 x14ac:dyDescent="0.25">
      <c r="A6247" t="s">
        <v>262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</row>
    <row r="6248" spans="1:41" x14ac:dyDescent="0.25">
      <c r="A6248" t="s">
        <v>262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 x14ac:dyDescent="0.25">
      <c r="A6249" t="s">
        <v>262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 x14ac:dyDescent="0.25">
      <c r="A6250" t="s">
        <v>262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 x14ac:dyDescent="0.25">
      <c r="A6251" t="s">
        <v>262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 x14ac:dyDescent="0.25">
      <c r="A6252" t="s">
        <v>262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 x14ac:dyDescent="0.25">
      <c r="A6253" t="s">
        <v>262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 x14ac:dyDescent="0.25">
      <c r="A6254" t="s">
        <v>262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</row>
    <row r="6255" spans="1:41" x14ac:dyDescent="0.25">
      <c r="A6255" t="s">
        <v>262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 x14ac:dyDescent="0.25">
      <c r="A6256" t="s">
        <v>262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 x14ac:dyDescent="0.25">
      <c r="A6257" t="s">
        <v>262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 x14ac:dyDescent="0.25">
      <c r="A6258" t="s">
        <v>262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 x14ac:dyDescent="0.25">
      <c r="A6259" t="s">
        <v>262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 x14ac:dyDescent="0.25">
      <c r="A6260" t="s">
        <v>262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 x14ac:dyDescent="0.25">
      <c r="A6261" t="s">
        <v>262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 x14ac:dyDescent="0.25">
      <c r="A6262" t="s">
        <v>262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 x14ac:dyDescent="0.25">
      <c r="A6263" t="s">
        <v>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 x14ac:dyDescent="0.25">
      <c r="A6264" t="s">
        <v>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 x14ac:dyDescent="0.25">
      <c r="A6265" t="s">
        <v>262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 x14ac:dyDescent="0.25">
      <c r="A6266" t="s">
        <v>262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 x14ac:dyDescent="0.25">
      <c r="A6267" t="s">
        <v>262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 x14ac:dyDescent="0.25">
      <c r="A6268" t="s">
        <v>262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 x14ac:dyDescent="0.25">
      <c r="A6269" t="s">
        <v>262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</row>
    <row r="6270" spans="1:41" x14ac:dyDescent="0.25">
      <c r="A6270" t="s">
        <v>262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 x14ac:dyDescent="0.25">
      <c r="A6271" t="s">
        <v>262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 x14ac:dyDescent="0.25">
      <c r="A6272" t="s">
        <v>262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 x14ac:dyDescent="0.25">
      <c r="A6273" t="s">
        <v>262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 x14ac:dyDescent="0.25">
      <c r="A6274" t="s">
        <v>262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 x14ac:dyDescent="0.25">
      <c r="A6275" t="s">
        <v>262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 x14ac:dyDescent="0.25">
      <c r="A6276" t="s">
        <v>262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 x14ac:dyDescent="0.25">
      <c r="A6277" t="s">
        <v>262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 x14ac:dyDescent="0.25">
      <c r="A6278" t="s">
        <v>262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 x14ac:dyDescent="0.25">
      <c r="A6279" t="s">
        <v>262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 x14ac:dyDescent="0.25">
      <c r="A6280" t="s">
        <v>262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 x14ac:dyDescent="0.25">
      <c r="A6281" t="s">
        <v>262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 x14ac:dyDescent="0.25">
      <c r="A6282" t="s">
        <v>262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 x14ac:dyDescent="0.25">
      <c r="A6283" t="s">
        <v>262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 x14ac:dyDescent="0.25">
      <c r="A6284" t="s">
        <v>262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 x14ac:dyDescent="0.25">
      <c r="A6285" t="s">
        <v>262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 x14ac:dyDescent="0.25">
      <c r="A6286" t="s">
        <v>262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 x14ac:dyDescent="0.25">
      <c r="A6287" t="s">
        <v>262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 x14ac:dyDescent="0.25">
      <c r="A6288" t="s">
        <v>262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 x14ac:dyDescent="0.25">
      <c r="A6289" t="s">
        <v>262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 x14ac:dyDescent="0.25">
      <c r="A6290" t="s">
        <v>262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 x14ac:dyDescent="0.25">
      <c r="A6291" t="s">
        <v>262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 x14ac:dyDescent="0.25">
      <c r="A6292" t="s">
        <v>262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 x14ac:dyDescent="0.25">
      <c r="A6293" t="s">
        <v>262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 x14ac:dyDescent="0.25">
      <c r="A6294" t="s">
        <v>262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 x14ac:dyDescent="0.25">
      <c r="A6295" t="s">
        <v>262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 x14ac:dyDescent="0.25">
      <c r="A6296" t="s">
        <v>262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 x14ac:dyDescent="0.25">
      <c r="A6297" t="s">
        <v>262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 x14ac:dyDescent="0.25">
      <c r="A6298" t="s">
        <v>262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 x14ac:dyDescent="0.25">
      <c r="A6299" t="s">
        <v>262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 x14ac:dyDescent="0.25">
      <c r="A6300" t="s">
        <v>262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 x14ac:dyDescent="0.25">
      <c r="A6301" t="s">
        <v>262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 x14ac:dyDescent="0.25">
      <c r="A6302" t="s">
        <v>262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 x14ac:dyDescent="0.25">
      <c r="A6303" t="s">
        <v>262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 x14ac:dyDescent="0.25">
      <c r="A6304" t="s">
        <v>262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 x14ac:dyDescent="0.25">
      <c r="A6305" t="s">
        <v>262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</row>
    <row r="6306" spans="1:41" x14ac:dyDescent="0.25">
      <c r="A6306" t="s">
        <v>262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</row>
    <row r="6307" spans="1:41" x14ac:dyDescent="0.25">
      <c r="A6307" t="s">
        <v>262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 x14ac:dyDescent="0.25">
      <c r="A6308" t="s">
        <v>262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 x14ac:dyDescent="0.25">
      <c r="A6309" t="s">
        <v>262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 x14ac:dyDescent="0.25">
      <c r="A6310" t="s">
        <v>262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 x14ac:dyDescent="0.25">
      <c r="A6311" t="s">
        <v>262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 x14ac:dyDescent="0.25">
      <c r="A6312" t="s">
        <v>262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 x14ac:dyDescent="0.25">
      <c r="A6313" t="s">
        <v>262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 x14ac:dyDescent="0.25">
      <c r="A6314" t="s">
        <v>262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 x14ac:dyDescent="0.25">
      <c r="A6315" t="s">
        <v>262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 x14ac:dyDescent="0.25">
      <c r="A6316" t="s">
        <v>262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 x14ac:dyDescent="0.25">
      <c r="A6317" t="s">
        <v>262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 x14ac:dyDescent="0.25">
      <c r="A6318" t="s">
        <v>262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 x14ac:dyDescent="0.25">
      <c r="A6319" t="s">
        <v>262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 x14ac:dyDescent="0.25">
      <c r="A6320" t="s">
        <v>262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 x14ac:dyDescent="0.25">
      <c r="A6321" t="s">
        <v>262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 x14ac:dyDescent="0.25">
      <c r="A6322" t="s">
        <v>262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 x14ac:dyDescent="0.25">
      <c r="A6323" t="s">
        <v>262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 x14ac:dyDescent="0.25">
      <c r="A6324" t="s">
        <v>262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 x14ac:dyDescent="0.25">
      <c r="A6325" t="s">
        <v>262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 x14ac:dyDescent="0.25">
      <c r="A6326" t="s">
        <v>262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</row>
    <row r="6327" spans="1:41" x14ac:dyDescent="0.25">
      <c r="A6327" t="s">
        <v>262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 x14ac:dyDescent="0.25">
      <c r="A6328" t="s">
        <v>262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 x14ac:dyDescent="0.25">
      <c r="A6329" t="s">
        <v>262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 x14ac:dyDescent="0.25">
      <c r="A6330" t="s">
        <v>262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 x14ac:dyDescent="0.25">
      <c r="A6331" t="s">
        <v>262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 x14ac:dyDescent="0.25">
      <c r="A6332" t="s">
        <v>262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 x14ac:dyDescent="0.25">
      <c r="A6333" t="s">
        <v>262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 x14ac:dyDescent="0.25">
      <c r="A6334" t="s">
        <v>262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 x14ac:dyDescent="0.25">
      <c r="A6335" t="s">
        <v>262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 x14ac:dyDescent="0.25">
      <c r="A6336" t="s">
        <v>262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 x14ac:dyDescent="0.25">
      <c r="A6337" t="s">
        <v>262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 x14ac:dyDescent="0.25">
      <c r="A6338" t="s">
        <v>262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 x14ac:dyDescent="0.25">
      <c r="A6339" t="s">
        <v>262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 x14ac:dyDescent="0.25">
      <c r="A6340" t="s">
        <v>262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 x14ac:dyDescent="0.25">
      <c r="A6341" t="s">
        <v>262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 x14ac:dyDescent="0.25">
      <c r="A6342" t="s">
        <v>262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 x14ac:dyDescent="0.25">
      <c r="A6343" t="s">
        <v>262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 x14ac:dyDescent="0.25">
      <c r="A6344" t="s">
        <v>262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 x14ac:dyDescent="0.25">
      <c r="A6345" t="s">
        <v>262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 x14ac:dyDescent="0.25">
      <c r="A6346" t="s">
        <v>262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 x14ac:dyDescent="0.25">
      <c r="A6347" t="s">
        <v>262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 x14ac:dyDescent="0.25">
      <c r="A6348" t="s">
        <v>262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 x14ac:dyDescent="0.25">
      <c r="A6349" t="s">
        <v>262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 x14ac:dyDescent="0.25">
      <c r="A6350" t="s">
        <v>262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 x14ac:dyDescent="0.25">
      <c r="A6351" t="s">
        <v>262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 x14ac:dyDescent="0.25">
      <c r="A6352" t="s">
        <v>262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 x14ac:dyDescent="0.25">
      <c r="A6353" t="s">
        <v>262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 x14ac:dyDescent="0.25">
      <c r="A6354" t="s">
        <v>262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 x14ac:dyDescent="0.25">
      <c r="A6355" t="s">
        <v>262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 x14ac:dyDescent="0.25">
      <c r="A6356" t="s">
        <v>262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 x14ac:dyDescent="0.25">
      <c r="A6357" t="s">
        <v>262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 x14ac:dyDescent="0.25">
      <c r="A6358" t="s">
        <v>262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 x14ac:dyDescent="0.25">
      <c r="A6359" t="s">
        <v>262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 x14ac:dyDescent="0.25">
      <c r="A6360" t="s">
        <v>262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 x14ac:dyDescent="0.25">
      <c r="A6361" t="s">
        <v>262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 x14ac:dyDescent="0.25">
      <c r="A6362" t="s">
        <v>262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 x14ac:dyDescent="0.25">
      <c r="A6363" t="s">
        <v>262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</row>
    <row r="6364" spans="1:41" x14ac:dyDescent="0.25">
      <c r="A6364" t="s">
        <v>262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 x14ac:dyDescent="0.25">
      <c r="A6365" t="s">
        <v>262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 x14ac:dyDescent="0.25">
      <c r="A6366" t="s">
        <v>262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 x14ac:dyDescent="0.25">
      <c r="A6367" t="s">
        <v>262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 x14ac:dyDescent="0.25">
      <c r="A6368" t="s">
        <v>262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 x14ac:dyDescent="0.25">
      <c r="A6369" t="s">
        <v>262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 x14ac:dyDescent="0.25">
      <c r="A6370" t="s">
        <v>262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 x14ac:dyDescent="0.25">
      <c r="A6371" t="s">
        <v>262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 x14ac:dyDescent="0.25">
      <c r="A6372" t="s">
        <v>262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 x14ac:dyDescent="0.25">
      <c r="A6373" t="s">
        <v>262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 x14ac:dyDescent="0.25">
      <c r="A6374" t="s">
        <v>262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</row>
    <row r="6375" spans="1:41" x14ac:dyDescent="0.25">
      <c r="A6375" t="s">
        <v>262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 x14ac:dyDescent="0.25">
      <c r="A6376" t="s">
        <v>262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 x14ac:dyDescent="0.25">
      <c r="A6377" t="s">
        <v>262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 x14ac:dyDescent="0.25">
      <c r="A6378" t="s">
        <v>262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 x14ac:dyDescent="0.25">
      <c r="A6379" t="s">
        <v>262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 x14ac:dyDescent="0.25">
      <c r="A6380" t="s">
        <v>262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 x14ac:dyDescent="0.25">
      <c r="A6381" t="s">
        <v>262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 x14ac:dyDescent="0.25">
      <c r="A6382" t="s">
        <v>262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 x14ac:dyDescent="0.25">
      <c r="A6383" t="s">
        <v>262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 x14ac:dyDescent="0.25">
      <c r="A6384" t="s">
        <v>262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 x14ac:dyDescent="0.25">
      <c r="A6385" t="s">
        <v>262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 x14ac:dyDescent="0.25">
      <c r="A6386" t="s">
        <v>262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 x14ac:dyDescent="0.25">
      <c r="A6387" t="s">
        <v>262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 x14ac:dyDescent="0.25">
      <c r="A6388" t="s">
        <v>262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 x14ac:dyDescent="0.25">
      <c r="A6389" t="s">
        <v>262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 x14ac:dyDescent="0.25">
      <c r="A6390" t="s">
        <v>262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 x14ac:dyDescent="0.25">
      <c r="A6391" t="s">
        <v>262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 x14ac:dyDescent="0.25">
      <c r="A6392" t="s">
        <v>262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 x14ac:dyDescent="0.25">
      <c r="A6393" t="s">
        <v>262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 x14ac:dyDescent="0.25">
      <c r="A6394" t="s">
        <v>262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 x14ac:dyDescent="0.25">
      <c r="A6395" t="s">
        <v>262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 x14ac:dyDescent="0.25">
      <c r="A6396" t="s">
        <v>262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 x14ac:dyDescent="0.25">
      <c r="A6397" t="s">
        <v>262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 x14ac:dyDescent="0.25">
      <c r="A6398" t="s">
        <v>262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 x14ac:dyDescent="0.25">
      <c r="A6399" t="s">
        <v>262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 x14ac:dyDescent="0.25">
      <c r="A6400" t="s">
        <v>262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 x14ac:dyDescent="0.25">
      <c r="A6401" t="s">
        <v>262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 x14ac:dyDescent="0.25">
      <c r="A6402" t="s">
        <v>262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 x14ac:dyDescent="0.25">
      <c r="A6403" t="s">
        <v>262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 x14ac:dyDescent="0.25">
      <c r="A6404" t="s">
        <v>262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 x14ac:dyDescent="0.25">
      <c r="A6405" t="s">
        <v>262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 x14ac:dyDescent="0.25">
      <c r="A6406" t="s">
        <v>262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 x14ac:dyDescent="0.25">
      <c r="A6407" t="s">
        <v>262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 x14ac:dyDescent="0.25">
      <c r="A6408" t="s">
        <v>262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 x14ac:dyDescent="0.25">
      <c r="A6409" t="s">
        <v>262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 x14ac:dyDescent="0.25">
      <c r="A6410" t="s">
        <v>262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 x14ac:dyDescent="0.25">
      <c r="A6411" t="s">
        <v>262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 x14ac:dyDescent="0.25">
      <c r="A6412" t="s">
        <v>262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 x14ac:dyDescent="0.25">
      <c r="A6413" t="s">
        <v>262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 x14ac:dyDescent="0.25">
      <c r="A6414" t="s">
        <v>262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 x14ac:dyDescent="0.25">
      <c r="A6415" t="s">
        <v>262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 x14ac:dyDescent="0.25">
      <c r="A6416" t="s">
        <v>262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 x14ac:dyDescent="0.25">
      <c r="A6417" t="s">
        <v>262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 x14ac:dyDescent="0.25">
      <c r="A6418" t="s">
        <v>262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</row>
    <row r="6419" spans="1:41" x14ac:dyDescent="0.25">
      <c r="A6419" t="s">
        <v>262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 x14ac:dyDescent="0.25">
      <c r="A6420" t="s">
        <v>262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</row>
    <row r="6421" spans="1:41" x14ac:dyDescent="0.25">
      <c r="A6421" t="s">
        <v>262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 x14ac:dyDescent="0.25">
      <c r="A6422" t="s">
        <v>262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 x14ac:dyDescent="0.25">
      <c r="A6423" t="s">
        <v>262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 x14ac:dyDescent="0.25">
      <c r="A6424" t="s">
        <v>262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 x14ac:dyDescent="0.25">
      <c r="A6425" t="s">
        <v>262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 x14ac:dyDescent="0.25">
      <c r="A6426" t="s">
        <v>262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 x14ac:dyDescent="0.25">
      <c r="A6427" t="s">
        <v>262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 x14ac:dyDescent="0.25">
      <c r="A6428" t="s">
        <v>262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 x14ac:dyDescent="0.25">
      <c r="A6429" t="s">
        <v>262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 x14ac:dyDescent="0.25">
      <c r="A6430" t="s">
        <v>262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 x14ac:dyDescent="0.25">
      <c r="A6431" t="s">
        <v>262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 x14ac:dyDescent="0.25">
      <c r="A6432" t="s">
        <v>262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 x14ac:dyDescent="0.25">
      <c r="A6433" t="s">
        <v>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 x14ac:dyDescent="0.25">
      <c r="A6434" t="s">
        <v>262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 x14ac:dyDescent="0.25">
      <c r="A6435" t="s">
        <v>262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 x14ac:dyDescent="0.25">
      <c r="A6436" t="s">
        <v>262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 x14ac:dyDescent="0.25">
      <c r="A6437" t="s">
        <v>262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 x14ac:dyDescent="0.25">
      <c r="A6438" t="s">
        <v>262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 x14ac:dyDescent="0.25">
      <c r="A6439" t="s">
        <v>262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 x14ac:dyDescent="0.25">
      <c r="A6440" t="s">
        <v>262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 x14ac:dyDescent="0.25">
      <c r="A6441" t="s">
        <v>262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 x14ac:dyDescent="0.25">
      <c r="A6442" t="s">
        <v>262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 x14ac:dyDescent="0.25">
      <c r="A6443" t="s">
        <v>262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 x14ac:dyDescent="0.25">
      <c r="A6444" t="s">
        <v>262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 x14ac:dyDescent="0.25">
      <c r="A6445" t="s">
        <v>262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 x14ac:dyDescent="0.25">
      <c r="A6446" t="s">
        <v>262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 x14ac:dyDescent="0.25">
      <c r="A6447" t="s">
        <v>262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 x14ac:dyDescent="0.25">
      <c r="A6448" t="s">
        <v>262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 x14ac:dyDescent="0.25">
      <c r="A6449" t="s">
        <v>262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 x14ac:dyDescent="0.25">
      <c r="A6450" t="s">
        <v>262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 x14ac:dyDescent="0.25">
      <c r="A6451" t="s">
        <v>262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 x14ac:dyDescent="0.25">
      <c r="A6452" t="s">
        <v>262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 x14ac:dyDescent="0.25">
      <c r="A6453" t="s">
        <v>262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 x14ac:dyDescent="0.25">
      <c r="A6454" t="s">
        <v>262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 x14ac:dyDescent="0.25">
      <c r="A6455" t="s">
        <v>262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 x14ac:dyDescent="0.25">
      <c r="A6456" t="s">
        <v>262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 x14ac:dyDescent="0.25">
      <c r="A6457" t="s">
        <v>262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 x14ac:dyDescent="0.25">
      <c r="A6458" t="s">
        <v>262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 x14ac:dyDescent="0.25">
      <c r="A6459" t="s">
        <v>262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 x14ac:dyDescent="0.25">
      <c r="A6460" t="s">
        <v>262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 x14ac:dyDescent="0.25">
      <c r="A6461" t="s">
        <v>262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 x14ac:dyDescent="0.25">
      <c r="A6462" t="s">
        <v>262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 x14ac:dyDescent="0.25">
      <c r="A6463" t="s">
        <v>262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 x14ac:dyDescent="0.25">
      <c r="A6464" t="s">
        <v>262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 x14ac:dyDescent="0.25">
      <c r="A6465" t="s">
        <v>262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 x14ac:dyDescent="0.25">
      <c r="A6466" t="s">
        <v>262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 x14ac:dyDescent="0.25">
      <c r="A6467" t="s">
        <v>262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 x14ac:dyDescent="0.25">
      <c r="A6468" t="s">
        <v>262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 x14ac:dyDescent="0.25">
      <c r="A6469" t="s">
        <v>262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 x14ac:dyDescent="0.25">
      <c r="A6470" t="s">
        <v>262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 x14ac:dyDescent="0.25">
      <c r="A6471" t="s">
        <v>262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 x14ac:dyDescent="0.25">
      <c r="A6472" t="s">
        <v>262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 x14ac:dyDescent="0.25">
      <c r="A6473" t="s">
        <v>262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 x14ac:dyDescent="0.25">
      <c r="A6474" t="s">
        <v>262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 x14ac:dyDescent="0.25">
      <c r="A6475" t="s">
        <v>262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 x14ac:dyDescent="0.25">
      <c r="A6476" t="s">
        <v>262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 x14ac:dyDescent="0.25">
      <c r="A6477" t="s">
        <v>262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 x14ac:dyDescent="0.25">
      <c r="A6478" t="s">
        <v>262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 x14ac:dyDescent="0.25">
      <c r="A6479" t="s">
        <v>262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</row>
    <row r="6480" spans="1:41" x14ac:dyDescent="0.25">
      <c r="A6480" t="s">
        <v>262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 x14ac:dyDescent="0.25">
      <c r="A6481" t="s">
        <v>262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 x14ac:dyDescent="0.25">
      <c r="A6482" t="s">
        <v>262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 x14ac:dyDescent="0.25">
      <c r="A6483" t="s">
        <v>262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 x14ac:dyDescent="0.25">
      <c r="A6484" t="s">
        <v>262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 x14ac:dyDescent="0.25">
      <c r="A6485" t="s">
        <v>262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 x14ac:dyDescent="0.25">
      <c r="A6486" t="s">
        <v>262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 x14ac:dyDescent="0.25">
      <c r="A6487" t="s">
        <v>262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 x14ac:dyDescent="0.25">
      <c r="A6488" t="s">
        <v>262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 x14ac:dyDescent="0.25">
      <c r="A6489" t="s">
        <v>262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 x14ac:dyDescent="0.25">
      <c r="A6490" t="s">
        <v>262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 x14ac:dyDescent="0.25">
      <c r="A6491" t="s">
        <v>262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 x14ac:dyDescent="0.25">
      <c r="A6492" t="s">
        <v>262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 x14ac:dyDescent="0.25">
      <c r="A6493" t="s">
        <v>262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 x14ac:dyDescent="0.25">
      <c r="A6494" t="s">
        <v>262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 x14ac:dyDescent="0.25">
      <c r="A6495" t="s">
        <v>262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 x14ac:dyDescent="0.25">
      <c r="A6496" t="s">
        <v>262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 x14ac:dyDescent="0.25">
      <c r="A6497" t="s">
        <v>262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 x14ac:dyDescent="0.25">
      <c r="A6498" t="s">
        <v>262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 x14ac:dyDescent="0.25">
      <c r="A6499" t="s">
        <v>262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 x14ac:dyDescent="0.25">
      <c r="A6500" t="s">
        <v>262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 x14ac:dyDescent="0.25">
      <c r="A6501" t="s">
        <v>262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 x14ac:dyDescent="0.25">
      <c r="A6502" t="s">
        <v>262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 x14ac:dyDescent="0.25">
      <c r="A6503" t="s">
        <v>262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 x14ac:dyDescent="0.25">
      <c r="A6504" t="s">
        <v>262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 x14ac:dyDescent="0.25">
      <c r="A6505" t="s">
        <v>262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 x14ac:dyDescent="0.25">
      <c r="A6506" t="s">
        <v>262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 x14ac:dyDescent="0.25">
      <c r="A6507" t="s">
        <v>262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 x14ac:dyDescent="0.25">
      <c r="A6508" t="s">
        <v>262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 x14ac:dyDescent="0.25">
      <c r="A6509" t="s">
        <v>262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 x14ac:dyDescent="0.25">
      <c r="A6510" t="s">
        <v>262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 x14ac:dyDescent="0.25">
      <c r="A6511" t="s">
        <v>262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 x14ac:dyDescent="0.25">
      <c r="A6512" t="s">
        <v>262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 x14ac:dyDescent="0.25">
      <c r="A6513" t="s">
        <v>262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 x14ac:dyDescent="0.25">
      <c r="A6514" t="s">
        <v>262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 x14ac:dyDescent="0.25">
      <c r="A6515" t="s">
        <v>262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 x14ac:dyDescent="0.25">
      <c r="A6516" t="s">
        <v>262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 x14ac:dyDescent="0.25">
      <c r="A6517" t="s">
        <v>262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 x14ac:dyDescent="0.25">
      <c r="A6518" t="s">
        <v>262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 x14ac:dyDescent="0.25">
      <c r="A6519" t="s">
        <v>262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 x14ac:dyDescent="0.25">
      <c r="A6520" t="s">
        <v>262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 x14ac:dyDescent="0.25">
      <c r="A6521" t="s">
        <v>262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 x14ac:dyDescent="0.25">
      <c r="A6522" t="s">
        <v>262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 x14ac:dyDescent="0.25">
      <c r="A6523" t="s">
        <v>262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 x14ac:dyDescent="0.25">
      <c r="A6524" t="s">
        <v>262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</row>
    <row r="6525" spans="1:41" x14ac:dyDescent="0.25">
      <c r="A6525" t="s">
        <v>262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 x14ac:dyDescent="0.25">
      <c r="A6526" t="s">
        <v>262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 x14ac:dyDescent="0.25">
      <c r="A6527" t="s">
        <v>262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 x14ac:dyDescent="0.25">
      <c r="A6528" t="s">
        <v>262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 x14ac:dyDescent="0.25">
      <c r="A6529" t="s">
        <v>262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 x14ac:dyDescent="0.25">
      <c r="A6530" t="s">
        <v>262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 x14ac:dyDescent="0.25">
      <c r="A6531" t="s">
        <v>262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 x14ac:dyDescent="0.25">
      <c r="A6532" t="s">
        <v>262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 x14ac:dyDescent="0.25">
      <c r="A6533" t="s">
        <v>262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 x14ac:dyDescent="0.25">
      <c r="A6534" t="s">
        <v>262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 x14ac:dyDescent="0.25">
      <c r="A6535" t="s">
        <v>262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</row>
    <row r="6536" spans="1:41" x14ac:dyDescent="0.25">
      <c r="A6536" t="s">
        <v>262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 x14ac:dyDescent="0.25">
      <c r="A6537" t="s">
        <v>262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 x14ac:dyDescent="0.25">
      <c r="A6538" t="s">
        <v>262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 x14ac:dyDescent="0.25">
      <c r="A6539" t="s">
        <v>262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 x14ac:dyDescent="0.25">
      <c r="A6540" t="s">
        <v>262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 x14ac:dyDescent="0.25">
      <c r="A6541" t="s">
        <v>262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 x14ac:dyDescent="0.25">
      <c r="A6542" t="s">
        <v>262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 x14ac:dyDescent="0.25">
      <c r="A6543" t="s">
        <v>262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 x14ac:dyDescent="0.25">
      <c r="A6544" t="s">
        <v>262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 x14ac:dyDescent="0.25">
      <c r="A6545" t="s">
        <v>262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 x14ac:dyDescent="0.25">
      <c r="A6546" t="s">
        <v>262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 x14ac:dyDescent="0.25">
      <c r="A6547" t="s">
        <v>262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 x14ac:dyDescent="0.25">
      <c r="A6548" t="s">
        <v>262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 x14ac:dyDescent="0.25">
      <c r="A6549" t="s">
        <v>262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 x14ac:dyDescent="0.25">
      <c r="A6550" t="s">
        <v>262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 x14ac:dyDescent="0.25">
      <c r="A6551" t="s">
        <v>262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 x14ac:dyDescent="0.25">
      <c r="A6552" t="s">
        <v>262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 x14ac:dyDescent="0.25">
      <c r="A6553" t="s">
        <v>262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 x14ac:dyDescent="0.25">
      <c r="A6554" t="s">
        <v>262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 x14ac:dyDescent="0.25">
      <c r="A6555" t="s">
        <v>262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 x14ac:dyDescent="0.25">
      <c r="A6556" t="s">
        <v>262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 x14ac:dyDescent="0.25">
      <c r="A6557" t="s">
        <v>262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 x14ac:dyDescent="0.25">
      <c r="A6558" t="s">
        <v>262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 x14ac:dyDescent="0.25">
      <c r="A6559" t="s">
        <v>262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 x14ac:dyDescent="0.25">
      <c r="A6560" t="s">
        <v>262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 x14ac:dyDescent="0.25">
      <c r="A6561" t="s">
        <v>262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 x14ac:dyDescent="0.25">
      <c r="A6562" t="s">
        <v>262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 x14ac:dyDescent="0.25">
      <c r="A6563" t="s">
        <v>262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 x14ac:dyDescent="0.25">
      <c r="A6564" t="s">
        <v>262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 x14ac:dyDescent="0.25">
      <c r="A6565" t="s">
        <v>262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 x14ac:dyDescent="0.25">
      <c r="A6566" t="s">
        <v>262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 x14ac:dyDescent="0.25">
      <c r="A6567" t="s">
        <v>262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 x14ac:dyDescent="0.25">
      <c r="A6568" t="s">
        <v>262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 x14ac:dyDescent="0.25">
      <c r="A6569" t="s">
        <v>262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 x14ac:dyDescent="0.25">
      <c r="A6570" t="s">
        <v>262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 x14ac:dyDescent="0.25">
      <c r="A6571" t="s">
        <v>262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 x14ac:dyDescent="0.25">
      <c r="A6572" t="s">
        <v>262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 x14ac:dyDescent="0.25">
      <c r="A6573" t="s">
        <v>262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</row>
    <row r="6574" spans="1:41" x14ac:dyDescent="0.25">
      <c r="A6574" t="s">
        <v>262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 x14ac:dyDescent="0.25">
      <c r="A6575" t="s">
        <v>262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 x14ac:dyDescent="0.25">
      <c r="A6576" t="s">
        <v>262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 x14ac:dyDescent="0.25">
      <c r="A6577" t="s">
        <v>262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 x14ac:dyDescent="0.25">
      <c r="A6578" t="s">
        <v>262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 x14ac:dyDescent="0.25">
      <c r="A6579" t="s">
        <v>262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 x14ac:dyDescent="0.25">
      <c r="A6580" t="s">
        <v>262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 x14ac:dyDescent="0.25">
      <c r="A6581" t="s">
        <v>262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 x14ac:dyDescent="0.25">
      <c r="A6582" t="s">
        <v>262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 x14ac:dyDescent="0.25">
      <c r="A6583" t="s">
        <v>262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 x14ac:dyDescent="0.25">
      <c r="A6584" t="s">
        <v>262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 x14ac:dyDescent="0.25">
      <c r="A6585" t="s">
        <v>262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 x14ac:dyDescent="0.25">
      <c r="A6586" t="s">
        <v>262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 x14ac:dyDescent="0.25">
      <c r="A6587" t="s">
        <v>262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 x14ac:dyDescent="0.25">
      <c r="A6588" t="s">
        <v>262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 x14ac:dyDescent="0.25">
      <c r="A6589" t="s">
        <v>262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 x14ac:dyDescent="0.25">
      <c r="A6590" t="s">
        <v>262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 x14ac:dyDescent="0.25">
      <c r="A6591" t="s">
        <v>262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 x14ac:dyDescent="0.25">
      <c r="A6592" t="s">
        <v>262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 x14ac:dyDescent="0.25">
      <c r="A6593" t="s">
        <v>262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 x14ac:dyDescent="0.25">
      <c r="A6594" t="s">
        <v>262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 x14ac:dyDescent="0.25">
      <c r="A6595" t="s">
        <v>262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 x14ac:dyDescent="0.25">
      <c r="A6596" t="s">
        <v>262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 x14ac:dyDescent="0.25">
      <c r="A6597" t="s">
        <v>262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 x14ac:dyDescent="0.25">
      <c r="A6598" t="s">
        <v>262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 x14ac:dyDescent="0.25">
      <c r="A6599" t="s">
        <v>262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 x14ac:dyDescent="0.25">
      <c r="A6600" t="s">
        <v>262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 x14ac:dyDescent="0.25">
      <c r="A6601" t="s">
        <v>262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 x14ac:dyDescent="0.25">
      <c r="A6602" t="s">
        <v>262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 x14ac:dyDescent="0.25">
      <c r="A6603" t="s">
        <v>262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 x14ac:dyDescent="0.25">
      <c r="A6604" t="s">
        <v>262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 x14ac:dyDescent="0.25">
      <c r="A6605" t="s">
        <v>262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 x14ac:dyDescent="0.25">
      <c r="A6606" t="s">
        <v>262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 x14ac:dyDescent="0.25">
      <c r="A6607" t="s">
        <v>262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 x14ac:dyDescent="0.25">
      <c r="A6608" t="s">
        <v>262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 x14ac:dyDescent="0.25">
      <c r="A6609" t="s">
        <v>262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 x14ac:dyDescent="0.25">
      <c r="A6610" t="s">
        <v>262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 x14ac:dyDescent="0.25">
      <c r="A6611" t="s">
        <v>262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 x14ac:dyDescent="0.25">
      <c r="A6612" t="s">
        <v>262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 x14ac:dyDescent="0.25">
      <c r="A6613" t="s">
        <v>262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 x14ac:dyDescent="0.25">
      <c r="A6614" t="s">
        <v>262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 x14ac:dyDescent="0.25">
      <c r="A6615" t="s">
        <v>262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 x14ac:dyDescent="0.25">
      <c r="A6616" t="s">
        <v>262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 x14ac:dyDescent="0.25">
      <c r="A6617" t="s">
        <v>262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 x14ac:dyDescent="0.25">
      <c r="A6618" t="s">
        <v>262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 x14ac:dyDescent="0.25">
      <c r="A6619" t="s">
        <v>262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 x14ac:dyDescent="0.25">
      <c r="A6620" t="s">
        <v>262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 x14ac:dyDescent="0.25">
      <c r="A6621" t="s">
        <v>262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 x14ac:dyDescent="0.25">
      <c r="A6622" t="s">
        <v>262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 x14ac:dyDescent="0.25">
      <c r="A6623" t="s">
        <v>262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 x14ac:dyDescent="0.25">
      <c r="A6624" t="s">
        <v>262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 x14ac:dyDescent="0.25">
      <c r="A6625" t="s">
        <v>262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 x14ac:dyDescent="0.25">
      <c r="A6626" t="s">
        <v>262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 x14ac:dyDescent="0.25">
      <c r="A6627" t="s">
        <v>262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 x14ac:dyDescent="0.25">
      <c r="A6628" t="s">
        <v>262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 x14ac:dyDescent="0.25">
      <c r="A6629" t="s">
        <v>262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 x14ac:dyDescent="0.25">
      <c r="A6630" t="s">
        <v>262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 x14ac:dyDescent="0.25">
      <c r="A6631" t="s">
        <v>262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 x14ac:dyDescent="0.25">
      <c r="A6632" t="s">
        <v>262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 x14ac:dyDescent="0.25">
      <c r="A6633" t="s">
        <v>262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 x14ac:dyDescent="0.25">
      <c r="A6634" t="s">
        <v>262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</row>
    <row r="6635" spans="1:41" x14ac:dyDescent="0.25">
      <c r="A6635" t="s">
        <v>262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 x14ac:dyDescent="0.25">
      <c r="A6636" t="s">
        <v>262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 x14ac:dyDescent="0.25">
      <c r="A6637" t="s">
        <v>262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 x14ac:dyDescent="0.25">
      <c r="A6638" t="s">
        <v>262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 x14ac:dyDescent="0.25">
      <c r="A6639" t="s">
        <v>262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 x14ac:dyDescent="0.25">
      <c r="A6640" t="s">
        <v>262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 x14ac:dyDescent="0.25">
      <c r="A6641" t="s">
        <v>262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 x14ac:dyDescent="0.25">
      <c r="A6642" t="s">
        <v>262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 x14ac:dyDescent="0.25">
      <c r="A6643" t="s">
        <v>262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 x14ac:dyDescent="0.25">
      <c r="A6644" t="s">
        <v>262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 x14ac:dyDescent="0.25">
      <c r="A6645" t="s">
        <v>262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 x14ac:dyDescent="0.25">
      <c r="A6646" t="s">
        <v>262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 x14ac:dyDescent="0.25">
      <c r="A6647" t="s">
        <v>262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 x14ac:dyDescent="0.25">
      <c r="A6648" t="s">
        <v>262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 x14ac:dyDescent="0.25">
      <c r="A6649" t="s">
        <v>262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 x14ac:dyDescent="0.25">
      <c r="A6650" t="s">
        <v>262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 x14ac:dyDescent="0.25">
      <c r="A6651" t="s">
        <v>262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 x14ac:dyDescent="0.25">
      <c r="A6652" t="s">
        <v>262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 x14ac:dyDescent="0.25">
      <c r="A6653" t="s">
        <v>262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 x14ac:dyDescent="0.25">
      <c r="A6654" t="s">
        <v>262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 x14ac:dyDescent="0.25">
      <c r="A6655" t="s">
        <v>262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 x14ac:dyDescent="0.25">
      <c r="A6656" t="s">
        <v>262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 x14ac:dyDescent="0.25">
      <c r="A6657" t="s">
        <v>262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 x14ac:dyDescent="0.25">
      <c r="A6658" t="s">
        <v>262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 x14ac:dyDescent="0.25">
      <c r="A6659" t="s">
        <v>262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 x14ac:dyDescent="0.25">
      <c r="A6660" t="s">
        <v>262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 x14ac:dyDescent="0.25">
      <c r="A6661" t="s">
        <v>262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 x14ac:dyDescent="0.25">
      <c r="A6662" t="s">
        <v>262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 x14ac:dyDescent="0.25">
      <c r="A6663" t="s">
        <v>262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 x14ac:dyDescent="0.25">
      <c r="A6664" t="s">
        <v>262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 x14ac:dyDescent="0.25">
      <c r="A6665" t="s">
        <v>262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 x14ac:dyDescent="0.25">
      <c r="A6666" t="s">
        <v>262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 x14ac:dyDescent="0.25">
      <c r="A6667" t="s">
        <v>262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 x14ac:dyDescent="0.25">
      <c r="A6668" t="s">
        <v>262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 x14ac:dyDescent="0.25">
      <c r="A6669" t="s">
        <v>262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</row>
    <row r="6670" spans="1:41" x14ac:dyDescent="0.25">
      <c r="A6670" t="s">
        <v>262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 x14ac:dyDescent="0.25">
      <c r="A6671" t="s">
        <v>262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 x14ac:dyDescent="0.25">
      <c r="A6672" t="s">
        <v>262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</row>
    <row r="6673" spans="1:41" x14ac:dyDescent="0.25">
      <c r="A6673" t="s">
        <v>262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 x14ac:dyDescent="0.25">
      <c r="A6674" t="s">
        <v>262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 x14ac:dyDescent="0.25">
      <c r="A6675" t="s">
        <v>262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 x14ac:dyDescent="0.25">
      <c r="A6676" t="s">
        <v>262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 x14ac:dyDescent="0.25">
      <c r="A6677" t="s">
        <v>262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 x14ac:dyDescent="0.25">
      <c r="A6678" t="s">
        <v>262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 x14ac:dyDescent="0.25">
      <c r="A6679" t="s">
        <v>262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 x14ac:dyDescent="0.25">
      <c r="A6680" t="s">
        <v>262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 x14ac:dyDescent="0.25">
      <c r="A6681" t="s">
        <v>262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 x14ac:dyDescent="0.25">
      <c r="A6682" t="s">
        <v>262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 x14ac:dyDescent="0.25">
      <c r="A6683" t="s">
        <v>262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 x14ac:dyDescent="0.25">
      <c r="A6684" t="s">
        <v>262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 x14ac:dyDescent="0.25">
      <c r="A6685" t="s">
        <v>262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 x14ac:dyDescent="0.25">
      <c r="A6686" t="s">
        <v>262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 x14ac:dyDescent="0.25">
      <c r="A6687" t="s">
        <v>262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 x14ac:dyDescent="0.25">
      <c r="A6688" t="s">
        <v>262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 x14ac:dyDescent="0.25">
      <c r="A6689" t="s">
        <v>262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 x14ac:dyDescent="0.25">
      <c r="A6690" t="s">
        <v>262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 x14ac:dyDescent="0.25">
      <c r="A6691" t="s">
        <v>262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 x14ac:dyDescent="0.25">
      <c r="A6692" t="s">
        <v>262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 x14ac:dyDescent="0.25">
      <c r="A6693" t="s">
        <v>262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 x14ac:dyDescent="0.25">
      <c r="A6694" t="s">
        <v>262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 x14ac:dyDescent="0.25">
      <c r="A6695" t="s">
        <v>262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 x14ac:dyDescent="0.25">
      <c r="A6696" t="s">
        <v>262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 x14ac:dyDescent="0.25">
      <c r="A6697" t="s">
        <v>262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 x14ac:dyDescent="0.25">
      <c r="A6698" t="s">
        <v>262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 x14ac:dyDescent="0.25">
      <c r="A6699" t="s">
        <v>262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 x14ac:dyDescent="0.25">
      <c r="A6700" t="s">
        <v>262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 x14ac:dyDescent="0.25">
      <c r="A6701" t="s">
        <v>262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 x14ac:dyDescent="0.25">
      <c r="A6702" t="s">
        <v>262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 x14ac:dyDescent="0.25">
      <c r="A6703" t="s">
        <v>262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 x14ac:dyDescent="0.25">
      <c r="A6704" t="s">
        <v>262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 x14ac:dyDescent="0.25">
      <c r="A6705" t="s">
        <v>262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 x14ac:dyDescent="0.25">
      <c r="A6706" t="s">
        <v>262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 x14ac:dyDescent="0.25">
      <c r="A6707" t="s">
        <v>262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</row>
    <row r="6708" spans="1:41" x14ac:dyDescent="0.25">
      <c r="A6708" t="s">
        <v>262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 x14ac:dyDescent="0.25">
      <c r="A6709" t="s">
        <v>262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 x14ac:dyDescent="0.25">
      <c r="A6710" t="s">
        <v>262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 x14ac:dyDescent="0.25">
      <c r="A6711" t="s">
        <v>262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 x14ac:dyDescent="0.25">
      <c r="A6712" t="s">
        <v>262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 x14ac:dyDescent="0.25">
      <c r="A6713" t="s">
        <v>262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 x14ac:dyDescent="0.25">
      <c r="A6714" t="s">
        <v>262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 x14ac:dyDescent="0.25">
      <c r="A6715" t="s">
        <v>262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 x14ac:dyDescent="0.25">
      <c r="A6716" t="s">
        <v>262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 x14ac:dyDescent="0.25">
      <c r="A6717" t="s">
        <v>262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 x14ac:dyDescent="0.25">
      <c r="A6718" t="s">
        <v>262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 x14ac:dyDescent="0.25">
      <c r="A6719" t="s">
        <v>262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 x14ac:dyDescent="0.25">
      <c r="A6720" t="s">
        <v>262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 x14ac:dyDescent="0.25">
      <c r="A6721" t="s">
        <v>262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 x14ac:dyDescent="0.25">
      <c r="A6722" t="s">
        <v>262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 x14ac:dyDescent="0.25">
      <c r="A6723" t="s">
        <v>262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 x14ac:dyDescent="0.25">
      <c r="A6724" t="s">
        <v>262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</row>
    <row r="6725" spans="1:41" x14ac:dyDescent="0.25">
      <c r="A6725" t="s">
        <v>262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 x14ac:dyDescent="0.25">
      <c r="A6726" t="s">
        <v>262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 x14ac:dyDescent="0.25">
      <c r="A6727" t="s">
        <v>262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 x14ac:dyDescent="0.25">
      <c r="A6728" t="s">
        <v>262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 x14ac:dyDescent="0.25">
      <c r="A6729" t="s">
        <v>262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 x14ac:dyDescent="0.25">
      <c r="A6730" t="s">
        <v>262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 x14ac:dyDescent="0.25">
      <c r="A6731" t="s">
        <v>262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 x14ac:dyDescent="0.25">
      <c r="A6732" t="s">
        <v>262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 x14ac:dyDescent="0.25">
      <c r="A6733" t="s">
        <v>262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</row>
    <row r="6734" spans="1:41" x14ac:dyDescent="0.25">
      <c r="A6734" t="s">
        <v>262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 x14ac:dyDescent="0.25">
      <c r="A6735" t="s">
        <v>262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 x14ac:dyDescent="0.25">
      <c r="A6736" t="s">
        <v>262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 x14ac:dyDescent="0.25">
      <c r="A6737" t="s">
        <v>262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 x14ac:dyDescent="0.25">
      <c r="A6738" t="s">
        <v>262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 x14ac:dyDescent="0.25">
      <c r="A6739" t="s">
        <v>262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 x14ac:dyDescent="0.25">
      <c r="A6740" t="s">
        <v>262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 x14ac:dyDescent="0.25">
      <c r="A6741" t="s">
        <v>262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 x14ac:dyDescent="0.25">
      <c r="A6742" t="s">
        <v>262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 x14ac:dyDescent="0.25">
      <c r="A6743" t="s">
        <v>262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 x14ac:dyDescent="0.25">
      <c r="A6744" t="s">
        <v>262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 x14ac:dyDescent="0.25">
      <c r="A6745" t="s">
        <v>262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 x14ac:dyDescent="0.25">
      <c r="A6746" t="s">
        <v>262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 x14ac:dyDescent="0.25">
      <c r="A6747" t="s">
        <v>262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 x14ac:dyDescent="0.25">
      <c r="A6748" t="s">
        <v>262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 x14ac:dyDescent="0.25">
      <c r="A6749" t="s">
        <v>262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 x14ac:dyDescent="0.25">
      <c r="A6750" t="s">
        <v>262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 x14ac:dyDescent="0.25">
      <c r="A6751" t="s">
        <v>262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 x14ac:dyDescent="0.25">
      <c r="A6752" t="s">
        <v>262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 x14ac:dyDescent="0.25">
      <c r="A6753" t="s">
        <v>262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 x14ac:dyDescent="0.25">
      <c r="A6754" t="s">
        <v>262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 x14ac:dyDescent="0.25">
      <c r="A6755" t="s">
        <v>262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 x14ac:dyDescent="0.25">
      <c r="A6756" t="s">
        <v>262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 x14ac:dyDescent="0.25">
      <c r="A6757" t="s">
        <v>262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 x14ac:dyDescent="0.25">
      <c r="A6758" t="s">
        <v>262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 x14ac:dyDescent="0.25">
      <c r="A6759" t="s">
        <v>262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 x14ac:dyDescent="0.25">
      <c r="A6760" t="s">
        <v>262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 x14ac:dyDescent="0.25">
      <c r="A6761" t="s">
        <v>262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 x14ac:dyDescent="0.25">
      <c r="A6762" t="s">
        <v>262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 x14ac:dyDescent="0.25">
      <c r="A6763" t="s">
        <v>262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 x14ac:dyDescent="0.25">
      <c r="A6764" t="s">
        <v>262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 x14ac:dyDescent="0.25">
      <c r="A6765" t="s">
        <v>262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 x14ac:dyDescent="0.25">
      <c r="A6766" t="s">
        <v>262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 x14ac:dyDescent="0.25">
      <c r="A6767" t="s">
        <v>262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 x14ac:dyDescent="0.25">
      <c r="A6768" t="s">
        <v>262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 x14ac:dyDescent="0.25">
      <c r="A6769" t="s">
        <v>262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</row>
    <row r="6770" spans="1:41" x14ac:dyDescent="0.25">
      <c r="A6770" t="s">
        <v>262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 x14ac:dyDescent="0.25">
      <c r="A6771" t="s">
        <v>262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 x14ac:dyDescent="0.25">
      <c r="A6772" t="s">
        <v>262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</row>
    <row r="6773" spans="1:41" x14ac:dyDescent="0.25">
      <c r="A6773" t="s">
        <v>262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 x14ac:dyDescent="0.25">
      <c r="A6774" t="s">
        <v>262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</row>
    <row r="6775" spans="1:41" x14ac:dyDescent="0.25">
      <c r="A6775" t="s">
        <v>262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 x14ac:dyDescent="0.25">
      <c r="A6776" t="s">
        <v>262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 x14ac:dyDescent="0.25">
      <c r="A6777" t="s">
        <v>262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 x14ac:dyDescent="0.25">
      <c r="A6778" t="s">
        <v>262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 x14ac:dyDescent="0.25">
      <c r="A6779" t="s">
        <v>262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 x14ac:dyDescent="0.25">
      <c r="A6780" t="s">
        <v>262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 x14ac:dyDescent="0.25">
      <c r="A6781" t="s">
        <v>262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 x14ac:dyDescent="0.25">
      <c r="A6782" t="s">
        <v>262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 x14ac:dyDescent="0.25">
      <c r="A6783" t="s">
        <v>262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 x14ac:dyDescent="0.25">
      <c r="A6784" t="s">
        <v>262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 x14ac:dyDescent="0.25">
      <c r="A6785" t="s">
        <v>262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 x14ac:dyDescent="0.25">
      <c r="A6786" t="s">
        <v>262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 x14ac:dyDescent="0.25">
      <c r="A6787" t="s">
        <v>262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 x14ac:dyDescent="0.25">
      <c r="A6788" t="s">
        <v>262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 x14ac:dyDescent="0.25">
      <c r="A6789" t="s">
        <v>262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 x14ac:dyDescent="0.25">
      <c r="A6790" t="s">
        <v>262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 x14ac:dyDescent="0.25">
      <c r="A6791" t="s">
        <v>262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 x14ac:dyDescent="0.25">
      <c r="A6792" t="s">
        <v>262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 x14ac:dyDescent="0.25">
      <c r="A6793" t="s">
        <v>262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 x14ac:dyDescent="0.25">
      <c r="A6794" t="s">
        <v>262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 x14ac:dyDescent="0.25">
      <c r="A6795" t="s">
        <v>262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 x14ac:dyDescent="0.25">
      <c r="A6796" t="s">
        <v>262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 x14ac:dyDescent="0.25">
      <c r="A6797" t="s">
        <v>262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 x14ac:dyDescent="0.25">
      <c r="A6798" t="s">
        <v>262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 x14ac:dyDescent="0.25">
      <c r="A6799" t="s">
        <v>262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 x14ac:dyDescent="0.25">
      <c r="A6800" t="s">
        <v>262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 x14ac:dyDescent="0.25">
      <c r="A6801" t="s">
        <v>262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 x14ac:dyDescent="0.25">
      <c r="A6802" t="s">
        <v>262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 x14ac:dyDescent="0.25">
      <c r="A6803" t="s">
        <v>262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 x14ac:dyDescent="0.25">
      <c r="A6804" t="s">
        <v>262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</row>
    <row r="6805" spans="1:41" x14ac:dyDescent="0.25">
      <c r="A6805" t="s">
        <v>262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 x14ac:dyDescent="0.25">
      <c r="A6806" t="s">
        <v>262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 x14ac:dyDescent="0.25">
      <c r="A6807" t="s">
        <v>262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 x14ac:dyDescent="0.25">
      <c r="A6808" t="s">
        <v>262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 x14ac:dyDescent="0.25">
      <c r="A6809" t="s">
        <v>262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 x14ac:dyDescent="0.25">
      <c r="A6810" t="s">
        <v>262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 x14ac:dyDescent="0.25">
      <c r="A6811" t="s">
        <v>262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 x14ac:dyDescent="0.25">
      <c r="A6812" t="s">
        <v>262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 x14ac:dyDescent="0.25">
      <c r="A6813" t="s">
        <v>262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 x14ac:dyDescent="0.25">
      <c r="A6814" t="s">
        <v>262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 x14ac:dyDescent="0.25">
      <c r="A6815" t="s">
        <v>262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</row>
    <row r="6816" spans="1:41" x14ac:dyDescent="0.25">
      <c r="A6816" t="s">
        <v>262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 x14ac:dyDescent="0.25">
      <c r="A6817" t="s">
        <v>262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 x14ac:dyDescent="0.25">
      <c r="A6818" t="s">
        <v>262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 x14ac:dyDescent="0.25">
      <c r="A6819" t="s">
        <v>262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 x14ac:dyDescent="0.25">
      <c r="A6820" t="s">
        <v>262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 x14ac:dyDescent="0.25">
      <c r="A6821" t="s">
        <v>262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 x14ac:dyDescent="0.25">
      <c r="A6822" t="s">
        <v>262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 x14ac:dyDescent="0.25">
      <c r="A6823" t="s">
        <v>262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 x14ac:dyDescent="0.25">
      <c r="A6824" t="s">
        <v>262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 x14ac:dyDescent="0.25">
      <c r="A6825" t="s">
        <v>262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 x14ac:dyDescent="0.25">
      <c r="A6826" t="s">
        <v>262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 x14ac:dyDescent="0.25">
      <c r="A6827" t="s">
        <v>262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 x14ac:dyDescent="0.25">
      <c r="A6828" t="s">
        <v>262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 x14ac:dyDescent="0.25">
      <c r="A6829" t="s">
        <v>262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 x14ac:dyDescent="0.25">
      <c r="A6830" t="s">
        <v>262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 x14ac:dyDescent="0.25">
      <c r="A6831" t="s">
        <v>262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 x14ac:dyDescent="0.25">
      <c r="A6832" t="s">
        <v>262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 x14ac:dyDescent="0.25">
      <c r="A6833" t="s">
        <v>262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 x14ac:dyDescent="0.25">
      <c r="A6834" t="s">
        <v>262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 x14ac:dyDescent="0.25">
      <c r="A6835" t="s">
        <v>262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 x14ac:dyDescent="0.25">
      <c r="A6836" t="s">
        <v>262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 x14ac:dyDescent="0.25">
      <c r="A6837" t="s">
        <v>262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 x14ac:dyDescent="0.25">
      <c r="A6838" t="s">
        <v>262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 x14ac:dyDescent="0.25">
      <c r="A6839" t="s">
        <v>262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 x14ac:dyDescent="0.25">
      <c r="A6840" t="s">
        <v>262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 x14ac:dyDescent="0.25">
      <c r="A6841" t="s">
        <v>262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 x14ac:dyDescent="0.25">
      <c r="A6842" t="s">
        <v>262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 x14ac:dyDescent="0.25">
      <c r="A6843" t="s">
        <v>262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 x14ac:dyDescent="0.25">
      <c r="A6844" t="s">
        <v>262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 x14ac:dyDescent="0.25">
      <c r="A6845" t="s">
        <v>262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 x14ac:dyDescent="0.25">
      <c r="A6846" t="s">
        <v>262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 x14ac:dyDescent="0.25">
      <c r="A6847" t="s">
        <v>262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 x14ac:dyDescent="0.25">
      <c r="A6848" t="s">
        <v>262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 x14ac:dyDescent="0.25">
      <c r="A6849" t="s">
        <v>262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 x14ac:dyDescent="0.25">
      <c r="A6850" t="s">
        <v>262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 x14ac:dyDescent="0.25">
      <c r="A6851" t="s">
        <v>262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</row>
    <row r="6852" spans="1:41" x14ac:dyDescent="0.25">
      <c r="A6852" t="s">
        <v>262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 x14ac:dyDescent="0.25">
      <c r="A6853" t="s">
        <v>262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 x14ac:dyDescent="0.25">
      <c r="A6854" t="s">
        <v>262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 x14ac:dyDescent="0.25">
      <c r="A6855" t="s">
        <v>262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 x14ac:dyDescent="0.25">
      <c r="A6856" t="s">
        <v>262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 x14ac:dyDescent="0.25">
      <c r="A6857" t="s">
        <v>262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 x14ac:dyDescent="0.25">
      <c r="A6858" t="s">
        <v>262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 x14ac:dyDescent="0.25">
      <c r="A6859" t="s">
        <v>262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 x14ac:dyDescent="0.25">
      <c r="A6860" t="s">
        <v>262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</row>
    <row r="6861" spans="1:41" x14ac:dyDescent="0.25">
      <c r="A6861" t="s">
        <v>262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 x14ac:dyDescent="0.25">
      <c r="A6862" t="s">
        <v>262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 x14ac:dyDescent="0.25">
      <c r="A6863" t="s">
        <v>262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 x14ac:dyDescent="0.25">
      <c r="A6864" t="s">
        <v>262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 x14ac:dyDescent="0.25">
      <c r="A6865" t="s">
        <v>262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 x14ac:dyDescent="0.25">
      <c r="A6866" t="s">
        <v>262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</row>
    <row r="6867" spans="1:41" x14ac:dyDescent="0.25">
      <c r="A6867" t="s">
        <v>262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 x14ac:dyDescent="0.25">
      <c r="A6868" t="s">
        <v>262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 x14ac:dyDescent="0.25">
      <c r="A6869" t="s">
        <v>262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 x14ac:dyDescent="0.25">
      <c r="A6870" t="s">
        <v>262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 x14ac:dyDescent="0.25">
      <c r="A6871" t="s">
        <v>262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 x14ac:dyDescent="0.25">
      <c r="A6872" t="s">
        <v>262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 x14ac:dyDescent="0.25">
      <c r="A6873" t="s">
        <v>262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 x14ac:dyDescent="0.25">
      <c r="A6874" t="s">
        <v>262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 x14ac:dyDescent="0.25">
      <c r="A6875" t="s">
        <v>262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 x14ac:dyDescent="0.25">
      <c r="A6876" t="s">
        <v>262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 x14ac:dyDescent="0.25">
      <c r="A6877" t="s">
        <v>262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 x14ac:dyDescent="0.25">
      <c r="A6878" t="s">
        <v>262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 x14ac:dyDescent="0.25">
      <c r="A6879" t="s">
        <v>262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 x14ac:dyDescent="0.25">
      <c r="A6880" t="s">
        <v>262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</row>
    <row r="6881" spans="1:41" x14ac:dyDescent="0.25">
      <c r="A6881" t="s">
        <v>262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 x14ac:dyDescent="0.25">
      <c r="A6882" t="s">
        <v>262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 x14ac:dyDescent="0.25">
      <c r="A6883" t="s">
        <v>262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 x14ac:dyDescent="0.25">
      <c r="A6884" t="s">
        <v>262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 x14ac:dyDescent="0.25">
      <c r="A6885" t="s">
        <v>262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 x14ac:dyDescent="0.25">
      <c r="A6886" t="s">
        <v>262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 x14ac:dyDescent="0.25">
      <c r="A6887" t="s">
        <v>262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 x14ac:dyDescent="0.25">
      <c r="A6888" t="s">
        <v>262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 x14ac:dyDescent="0.25">
      <c r="A6889" t="s">
        <v>262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 x14ac:dyDescent="0.25">
      <c r="A6890" t="s">
        <v>262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 x14ac:dyDescent="0.25">
      <c r="A6891" t="s">
        <v>262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</row>
    <row r="6892" spans="1:41" x14ac:dyDescent="0.25">
      <c r="A6892" t="s">
        <v>262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 x14ac:dyDescent="0.25">
      <c r="A6893" t="s">
        <v>262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 x14ac:dyDescent="0.25">
      <c r="A6894" t="s">
        <v>262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 x14ac:dyDescent="0.25">
      <c r="A6895" t="s">
        <v>262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 x14ac:dyDescent="0.25">
      <c r="A6896" t="s">
        <v>262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 x14ac:dyDescent="0.25">
      <c r="A6897" t="s">
        <v>262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 x14ac:dyDescent="0.25">
      <c r="A6898" t="s">
        <v>262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 x14ac:dyDescent="0.25">
      <c r="A6899" t="s">
        <v>262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 x14ac:dyDescent="0.25">
      <c r="A6900" t="s">
        <v>262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 x14ac:dyDescent="0.25">
      <c r="A6901" t="s">
        <v>262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 x14ac:dyDescent="0.25">
      <c r="A6902" t="s">
        <v>262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 x14ac:dyDescent="0.25">
      <c r="A6903" t="s">
        <v>262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 x14ac:dyDescent="0.25">
      <c r="A6904" t="s">
        <v>262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 x14ac:dyDescent="0.25">
      <c r="A6905" t="s">
        <v>262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 x14ac:dyDescent="0.25">
      <c r="A6906" t="s">
        <v>262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 x14ac:dyDescent="0.25">
      <c r="A6907" t="s">
        <v>262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 x14ac:dyDescent="0.25">
      <c r="A6908" t="s">
        <v>262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 x14ac:dyDescent="0.25">
      <c r="A6909" t="s">
        <v>262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 x14ac:dyDescent="0.25">
      <c r="A6910" t="s">
        <v>262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 x14ac:dyDescent="0.25">
      <c r="A6911" t="s">
        <v>262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</row>
    <row r="6912" spans="1:41" x14ac:dyDescent="0.25">
      <c r="A6912" t="s">
        <v>262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 x14ac:dyDescent="0.25">
      <c r="A6913" t="s">
        <v>262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 x14ac:dyDescent="0.25">
      <c r="A6914" t="s">
        <v>262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 x14ac:dyDescent="0.25">
      <c r="A6915" t="s">
        <v>262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 x14ac:dyDescent="0.25">
      <c r="A6916" t="s">
        <v>262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 x14ac:dyDescent="0.25">
      <c r="A6917" t="s">
        <v>262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 x14ac:dyDescent="0.25">
      <c r="A6918" t="s">
        <v>262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 x14ac:dyDescent="0.25">
      <c r="A6919" t="s">
        <v>262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 x14ac:dyDescent="0.25">
      <c r="A6920" t="s">
        <v>262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 x14ac:dyDescent="0.25">
      <c r="A6921" t="s">
        <v>262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 x14ac:dyDescent="0.25">
      <c r="A6922" t="s">
        <v>262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 x14ac:dyDescent="0.25">
      <c r="A6923" t="s">
        <v>262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 x14ac:dyDescent="0.25">
      <c r="A6924" t="s">
        <v>262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 x14ac:dyDescent="0.25">
      <c r="A6925" t="s">
        <v>262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 x14ac:dyDescent="0.25">
      <c r="A6926" t="s">
        <v>262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 x14ac:dyDescent="0.25">
      <c r="A6927" t="s">
        <v>262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 x14ac:dyDescent="0.25">
      <c r="A6928" t="s">
        <v>262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 x14ac:dyDescent="0.25">
      <c r="A6929" t="s">
        <v>262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 x14ac:dyDescent="0.25">
      <c r="A6930" t="s">
        <v>262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 x14ac:dyDescent="0.25">
      <c r="A6931" t="s">
        <v>262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 x14ac:dyDescent="0.25">
      <c r="A6932" t="s">
        <v>262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 x14ac:dyDescent="0.25">
      <c r="A6933" t="s">
        <v>262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 x14ac:dyDescent="0.25">
      <c r="A6934" t="s">
        <v>262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 x14ac:dyDescent="0.25">
      <c r="A6935" t="s">
        <v>262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 x14ac:dyDescent="0.25">
      <c r="A6936" t="s">
        <v>262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 x14ac:dyDescent="0.25">
      <c r="A6937" t="s">
        <v>262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 x14ac:dyDescent="0.25">
      <c r="A6938" t="s">
        <v>262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</row>
    <row r="6939" spans="1:41" x14ac:dyDescent="0.25">
      <c r="A6939" t="s">
        <v>262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</row>
    <row r="6940" spans="1:41" x14ac:dyDescent="0.25">
      <c r="A6940" t="s">
        <v>262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 x14ac:dyDescent="0.25">
      <c r="A6941" t="s">
        <v>262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 x14ac:dyDescent="0.25">
      <c r="A6942" t="s">
        <v>262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</row>
    <row r="6943" spans="1:41" x14ac:dyDescent="0.25">
      <c r="A6943" t="s">
        <v>262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 x14ac:dyDescent="0.25">
      <c r="A6944" t="s">
        <v>262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 x14ac:dyDescent="0.25">
      <c r="A6945" t="s">
        <v>262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</row>
    <row r="6946" spans="1:41" x14ac:dyDescent="0.25">
      <c r="A6946" t="s">
        <v>262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 x14ac:dyDescent="0.25">
      <c r="A6947" t="s">
        <v>262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 x14ac:dyDescent="0.25">
      <c r="A6948" t="s">
        <v>262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 x14ac:dyDescent="0.25">
      <c r="A6949" t="s">
        <v>262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 x14ac:dyDescent="0.25">
      <c r="A6950" t="s">
        <v>262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 x14ac:dyDescent="0.25">
      <c r="A6951" t="s">
        <v>262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 x14ac:dyDescent="0.25">
      <c r="A6952" t="s">
        <v>262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 x14ac:dyDescent="0.25">
      <c r="A6953" t="s">
        <v>262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 x14ac:dyDescent="0.25">
      <c r="A6954" t="s">
        <v>262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 x14ac:dyDescent="0.25">
      <c r="A6955" t="s">
        <v>262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 x14ac:dyDescent="0.25">
      <c r="A6956" t="s">
        <v>262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 x14ac:dyDescent="0.25">
      <c r="A6957" t="s">
        <v>262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 x14ac:dyDescent="0.25">
      <c r="A6958" t="s">
        <v>262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 x14ac:dyDescent="0.25">
      <c r="A6959" t="s">
        <v>262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 x14ac:dyDescent="0.25">
      <c r="A6960" t="s">
        <v>262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 x14ac:dyDescent="0.25">
      <c r="A6961" t="s">
        <v>262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 x14ac:dyDescent="0.25">
      <c r="A6962" t="s">
        <v>262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 x14ac:dyDescent="0.25">
      <c r="A6963" t="s">
        <v>262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 x14ac:dyDescent="0.25">
      <c r="A6964" t="s">
        <v>262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 x14ac:dyDescent="0.25">
      <c r="A6965" t="s">
        <v>262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 x14ac:dyDescent="0.25">
      <c r="A6966" t="s">
        <v>262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 x14ac:dyDescent="0.25">
      <c r="A6967" t="s">
        <v>262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 x14ac:dyDescent="0.25">
      <c r="A6968" t="s">
        <v>262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 x14ac:dyDescent="0.25">
      <c r="A6969" t="s">
        <v>262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 x14ac:dyDescent="0.25">
      <c r="A6970" t="s">
        <v>262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 x14ac:dyDescent="0.25">
      <c r="A6971" t="s">
        <v>262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</row>
    <row r="6972" spans="1:41" x14ac:dyDescent="0.25">
      <c r="A6972" t="s">
        <v>262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 x14ac:dyDescent="0.25">
      <c r="A6973" t="s">
        <v>262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 x14ac:dyDescent="0.25">
      <c r="A6974" t="s">
        <v>262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 x14ac:dyDescent="0.25">
      <c r="A6975" t="s">
        <v>262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 x14ac:dyDescent="0.25">
      <c r="A6976" t="s">
        <v>262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 x14ac:dyDescent="0.25">
      <c r="A6977" t="s">
        <v>262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 x14ac:dyDescent="0.25">
      <c r="A6978" t="s">
        <v>262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 x14ac:dyDescent="0.25">
      <c r="A6979" t="s">
        <v>262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 x14ac:dyDescent="0.25">
      <c r="A6980" t="s">
        <v>262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 x14ac:dyDescent="0.25">
      <c r="A6981" t="s">
        <v>262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 x14ac:dyDescent="0.25">
      <c r="A6982" t="s">
        <v>262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 x14ac:dyDescent="0.25">
      <c r="A6983" t="s">
        <v>262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 x14ac:dyDescent="0.25">
      <c r="A6984" t="s">
        <v>262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 x14ac:dyDescent="0.25">
      <c r="A6985" t="s">
        <v>262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 x14ac:dyDescent="0.25">
      <c r="A6986" t="s">
        <v>262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 x14ac:dyDescent="0.25">
      <c r="A6987" t="s">
        <v>262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 x14ac:dyDescent="0.25">
      <c r="A6988" t="s">
        <v>262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 x14ac:dyDescent="0.25">
      <c r="A6989" t="s">
        <v>262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 x14ac:dyDescent="0.25">
      <c r="A6990" t="s">
        <v>262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 x14ac:dyDescent="0.25">
      <c r="A6991" t="s">
        <v>262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 x14ac:dyDescent="0.25">
      <c r="A6992" t="s">
        <v>262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 x14ac:dyDescent="0.25">
      <c r="A6993" t="s">
        <v>262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 x14ac:dyDescent="0.25">
      <c r="A6994" t="s">
        <v>262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 x14ac:dyDescent="0.25">
      <c r="A6995" t="s">
        <v>262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 x14ac:dyDescent="0.25">
      <c r="A6996" t="s">
        <v>262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 x14ac:dyDescent="0.25">
      <c r="A6997" t="s">
        <v>262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 x14ac:dyDescent="0.25">
      <c r="A6998" t="s">
        <v>262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 x14ac:dyDescent="0.25">
      <c r="A6999" t="s">
        <v>262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 x14ac:dyDescent="0.25">
      <c r="A7000" t="s">
        <v>262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 x14ac:dyDescent="0.25">
      <c r="A7001" t="s">
        <v>262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 x14ac:dyDescent="0.25">
      <c r="A7002" t="s">
        <v>262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 x14ac:dyDescent="0.25">
      <c r="A7003" t="s">
        <v>262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</row>
    <row r="7004" spans="1:41" x14ac:dyDescent="0.25">
      <c r="A7004" t="s">
        <v>262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 x14ac:dyDescent="0.25">
      <c r="A7005" t="s">
        <v>262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 x14ac:dyDescent="0.25">
      <c r="A7006" t="s">
        <v>262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 x14ac:dyDescent="0.25">
      <c r="A7007" t="s">
        <v>262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 x14ac:dyDescent="0.25">
      <c r="A7008" t="s">
        <v>262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 x14ac:dyDescent="0.25">
      <c r="A7009" t="s">
        <v>262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 x14ac:dyDescent="0.25">
      <c r="A7010" t="s">
        <v>262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 x14ac:dyDescent="0.25">
      <c r="A7011" t="s">
        <v>262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 x14ac:dyDescent="0.25">
      <c r="A7012" t="s">
        <v>262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 x14ac:dyDescent="0.25">
      <c r="A7013" t="s">
        <v>262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 x14ac:dyDescent="0.25">
      <c r="A7014" t="s">
        <v>262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 x14ac:dyDescent="0.25">
      <c r="A7015" t="s">
        <v>262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 x14ac:dyDescent="0.25">
      <c r="A7016" t="s">
        <v>262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 x14ac:dyDescent="0.25">
      <c r="A7017" t="s">
        <v>262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 x14ac:dyDescent="0.25">
      <c r="A7018" t="s">
        <v>262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 x14ac:dyDescent="0.25">
      <c r="A7019" t="s">
        <v>262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 x14ac:dyDescent="0.25">
      <c r="A7020" t="s">
        <v>262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 x14ac:dyDescent="0.25">
      <c r="A7021" t="s">
        <v>262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 x14ac:dyDescent="0.25">
      <c r="A7022" t="s">
        <v>262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 x14ac:dyDescent="0.25">
      <c r="A7023" t="s">
        <v>262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 x14ac:dyDescent="0.25">
      <c r="A7024" t="s">
        <v>262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 x14ac:dyDescent="0.25">
      <c r="A7025" t="s">
        <v>262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 x14ac:dyDescent="0.25">
      <c r="A7026" t="s">
        <v>262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 x14ac:dyDescent="0.25">
      <c r="A7027" t="s">
        <v>262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 x14ac:dyDescent="0.25">
      <c r="A7028" t="s">
        <v>262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 x14ac:dyDescent="0.25">
      <c r="A7029" t="s">
        <v>262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</row>
    <row r="7030" spans="1:41" x14ac:dyDescent="0.25">
      <c r="A7030" t="s">
        <v>262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 x14ac:dyDescent="0.25">
      <c r="A7031" t="s">
        <v>262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 x14ac:dyDescent="0.25">
      <c r="A7032" t="s">
        <v>262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 x14ac:dyDescent="0.25">
      <c r="A7033" t="s">
        <v>262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 x14ac:dyDescent="0.25">
      <c r="A7034" t="s">
        <v>262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 x14ac:dyDescent="0.25">
      <c r="A7035" t="s">
        <v>262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</row>
    <row r="7036" spans="1:41" x14ac:dyDescent="0.25">
      <c r="A7036" t="s">
        <v>262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 x14ac:dyDescent="0.25">
      <c r="A7037" t="s">
        <v>262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 x14ac:dyDescent="0.25">
      <c r="A7038" t="s">
        <v>262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 x14ac:dyDescent="0.25">
      <c r="A7039" t="s">
        <v>262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 x14ac:dyDescent="0.25">
      <c r="A7040" t="s">
        <v>262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 x14ac:dyDescent="0.25">
      <c r="A7041" t="s">
        <v>262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 x14ac:dyDescent="0.25">
      <c r="A7042" t="s">
        <v>262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 x14ac:dyDescent="0.25">
      <c r="A7043" t="s">
        <v>262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 x14ac:dyDescent="0.25">
      <c r="A7044" t="s">
        <v>262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 x14ac:dyDescent="0.25">
      <c r="A7045" t="s">
        <v>262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 x14ac:dyDescent="0.25">
      <c r="A7046" t="s">
        <v>262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 x14ac:dyDescent="0.25">
      <c r="A7047" t="s">
        <v>262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 x14ac:dyDescent="0.25">
      <c r="A7048" t="s">
        <v>262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 x14ac:dyDescent="0.25">
      <c r="A7049" t="s">
        <v>262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 x14ac:dyDescent="0.25">
      <c r="A7050" t="s">
        <v>262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 x14ac:dyDescent="0.25">
      <c r="A7051" t="s">
        <v>262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 x14ac:dyDescent="0.25">
      <c r="A7052" t="s">
        <v>262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 x14ac:dyDescent="0.25">
      <c r="A7053" t="s">
        <v>262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 x14ac:dyDescent="0.25">
      <c r="A7054" t="s">
        <v>262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 x14ac:dyDescent="0.25">
      <c r="A7055" t="s">
        <v>262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 x14ac:dyDescent="0.25">
      <c r="A7056" t="s">
        <v>262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 x14ac:dyDescent="0.25">
      <c r="A7057" t="s">
        <v>262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 x14ac:dyDescent="0.25">
      <c r="A7058" t="s">
        <v>262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 x14ac:dyDescent="0.25">
      <c r="A7059" t="s">
        <v>262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 x14ac:dyDescent="0.25">
      <c r="A7060" t="s">
        <v>262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 x14ac:dyDescent="0.25">
      <c r="A7061" t="s">
        <v>262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 x14ac:dyDescent="0.25">
      <c r="A7062" t="s">
        <v>262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 x14ac:dyDescent="0.25">
      <c r="A7063" t="s">
        <v>262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 x14ac:dyDescent="0.25">
      <c r="A7064" t="s">
        <v>262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 x14ac:dyDescent="0.25">
      <c r="A7065" t="s">
        <v>262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 x14ac:dyDescent="0.25">
      <c r="A7066" t="s">
        <v>262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 x14ac:dyDescent="0.25">
      <c r="A7067" t="s">
        <v>262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</row>
    <row r="7068" spans="1:41" x14ac:dyDescent="0.25">
      <c r="A7068" t="s">
        <v>262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 x14ac:dyDescent="0.25">
      <c r="A7069" t="s">
        <v>262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 x14ac:dyDescent="0.25">
      <c r="A7070" t="s">
        <v>262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 x14ac:dyDescent="0.25">
      <c r="A7071" t="s">
        <v>262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 x14ac:dyDescent="0.25">
      <c r="A7072" t="s">
        <v>262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 x14ac:dyDescent="0.25">
      <c r="A7073" t="s">
        <v>262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 x14ac:dyDescent="0.25">
      <c r="A7074" t="s">
        <v>262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 x14ac:dyDescent="0.25">
      <c r="A7075" t="s">
        <v>262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 x14ac:dyDescent="0.25">
      <c r="A7076" t="s">
        <v>262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 x14ac:dyDescent="0.25">
      <c r="A7077" t="s">
        <v>262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 x14ac:dyDescent="0.25">
      <c r="A7078" t="s">
        <v>262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 x14ac:dyDescent="0.25">
      <c r="A7079" t="s">
        <v>262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 x14ac:dyDescent="0.25">
      <c r="A7080" t="s">
        <v>262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 x14ac:dyDescent="0.25">
      <c r="A7081" t="s">
        <v>262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 x14ac:dyDescent="0.25">
      <c r="A7082" t="s">
        <v>262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 x14ac:dyDescent="0.25">
      <c r="A7083" t="s">
        <v>262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 x14ac:dyDescent="0.25">
      <c r="A7084" t="s">
        <v>262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 x14ac:dyDescent="0.25">
      <c r="A7085" t="s">
        <v>262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 x14ac:dyDescent="0.25">
      <c r="A7086" t="s">
        <v>262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 x14ac:dyDescent="0.25">
      <c r="A7087" t="s">
        <v>262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 x14ac:dyDescent="0.25">
      <c r="A7088" t="s">
        <v>262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 x14ac:dyDescent="0.25">
      <c r="A7089" t="s">
        <v>262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 x14ac:dyDescent="0.25">
      <c r="A7090" t="s">
        <v>262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 x14ac:dyDescent="0.25">
      <c r="A7091" t="s">
        <v>262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 x14ac:dyDescent="0.25">
      <c r="A7092" t="s">
        <v>262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 x14ac:dyDescent="0.25">
      <c r="A7093" t="s">
        <v>262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 x14ac:dyDescent="0.25">
      <c r="A7094" t="s">
        <v>262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 x14ac:dyDescent="0.25">
      <c r="A7095" t="s">
        <v>262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 x14ac:dyDescent="0.25">
      <c r="A7096" t="s">
        <v>262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 x14ac:dyDescent="0.25">
      <c r="A7097" t="s">
        <v>262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 x14ac:dyDescent="0.25">
      <c r="A7098" t="s">
        <v>262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 x14ac:dyDescent="0.25">
      <c r="A7099" t="s">
        <v>262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 x14ac:dyDescent="0.25">
      <c r="A7100" t="s">
        <v>262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 x14ac:dyDescent="0.25">
      <c r="A7101" t="s">
        <v>262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 x14ac:dyDescent="0.25">
      <c r="A7102" t="s">
        <v>262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 x14ac:dyDescent="0.25">
      <c r="A7103" t="s">
        <v>262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 x14ac:dyDescent="0.25">
      <c r="A7104" t="s">
        <v>262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 x14ac:dyDescent="0.25">
      <c r="A7105" t="s">
        <v>262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 x14ac:dyDescent="0.25">
      <c r="A7106" t="s">
        <v>262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 x14ac:dyDescent="0.25">
      <c r="A7107" t="s">
        <v>262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 x14ac:dyDescent="0.25">
      <c r="A7108" t="s">
        <v>262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 x14ac:dyDescent="0.25">
      <c r="A7109" t="s">
        <v>262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 x14ac:dyDescent="0.25">
      <c r="A7110" t="s">
        <v>262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 x14ac:dyDescent="0.25">
      <c r="A7111" t="s">
        <v>262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 x14ac:dyDescent="0.25">
      <c r="A7112" t="s">
        <v>262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 x14ac:dyDescent="0.25">
      <c r="A7113" t="s">
        <v>262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 x14ac:dyDescent="0.25">
      <c r="A7114" t="s">
        <v>262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 x14ac:dyDescent="0.25">
      <c r="A7115" t="s">
        <v>262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 x14ac:dyDescent="0.25">
      <c r="A7116" t="s">
        <v>262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 x14ac:dyDescent="0.25">
      <c r="A7117" t="s">
        <v>262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 x14ac:dyDescent="0.25">
      <c r="A7118" t="s">
        <v>262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 x14ac:dyDescent="0.25">
      <c r="A7119" t="s">
        <v>262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 x14ac:dyDescent="0.25">
      <c r="A7120" t="s">
        <v>262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 x14ac:dyDescent="0.25">
      <c r="A7121" t="s">
        <v>262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 x14ac:dyDescent="0.25">
      <c r="A7122" t="s">
        <v>262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 x14ac:dyDescent="0.25">
      <c r="A7123" t="s">
        <v>262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 x14ac:dyDescent="0.25">
      <c r="A7124" t="s">
        <v>262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 x14ac:dyDescent="0.25">
      <c r="A7125" t="s">
        <v>262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 x14ac:dyDescent="0.25">
      <c r="A7126" t="s">
        <v>262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 x14ac:dyDescent="0.25">
      <c r="A7127" t="s">
        <v>262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 x14ac:dyDescent="0.25">
      <c r="A7128" t="s">
        <v>262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 x14ac:dyDescent="0.25">
      <c r="A7129" t="s">
        <v>262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 x14ac:dyDescent="0.25">
      <c r="A7130" t="s">
        <v>262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 x14ac:dyDescent="0.25">
      <c r="A7131" t="s">
        <v>262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 x14ac:dyDescent="0.25">
      <c r="A7132" t="s">
        <v>262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 x14ac:dyDescent="0.25">
      <c r="A7133" t="s">
        <v>262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 x14ac:dyDescent="0.25">
      <c r="A7134" t="s">
        <v>262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 x14ac:dyDescent="0.25">
      <c r="A7135" t="s">
        <v>262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 x14ac:dyDescent="0.25">
      <c r="A7136" t="s">
        <v>262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 x14ac:dyDescent="0.25">
      <c r="A7137" t="s">
        <v>262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</row>
    <row r="7138" spans="1:41" x14ac:dyDescent="0.25">
      <c r="A7138" t="s">
        <v>262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 x14ac:dyDescent="0.25">
      <c r="A7139" t="s">
        <v>262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 x14ac:dyDescent="0.25">
      <c r="A7140" t="s">
        <v>262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 x14ac:dyDescent="0.25">
      <c r="A7141" t="s">
        <v>262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 x14ac:dyDescent="0.25">
      <c r="A7142" t="s">
        <v>262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 x14ac:dyDescent="0.25">
      <c r="A7143" t="s">
        <v>262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 x14ac:dyDescent="0.25">
      <c r="A7144" t="s">
        <v>262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 x14ac:dyDescent="0.25">
      <c r="A7145" t="s">
        <v>262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 x14ac:dyDescent="0.25">
      <c r="A7146" t="s">
        <v>262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 x14ac:dyDescent="0.25">
      <c r="A7147" t="s">
        <v>262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 x14ac:dyDescent="0.25">
      <c r="A7148" t="s">
        <v>262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 x14ac:dyDescent="0.25">
      <c r="A7149" t="s">
        <v>262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 x14ac:dyDescent="0.25">
      <c r="A7150" t="s">
        <v>262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 x14ac:dyDescent="0.25">
      <c r="A7151" t="s">
        <v>262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 x14ac:dyDescent="0.25">
      <c r="A7152" t="s">
        <v>262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 x14ac:dyDescent="0.25">
      <c r="A7153" t="s">
        <v>262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</row>
    <row r="7154" spans="1:41" x14ac:dyDescent="0.25">
      <c r="A7154" t="s">
        <v>262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 x14ac:dyDescent="0.25">
      <c r="A7155" t="s">
        <v>262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 x14ac:dyDescent="0.25">
      <c r="A7156" t="s">
        <v>262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 x14ac:dyDescent="0.25">
      <c r="A7157" t="s">
        <v>262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 x14ac:dyDescent="0.25">
      <c r="A7158" t="s">
        <v>262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 x14ac:dyDescent="0.25">
      <c r="A7159" t="s">
        <v>262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 x14ac:dyDescent="0.25">
      <c r="A7160" t="s">
        <v>262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 x14ac:dyDescent="0.25">
      <c r="A7161" t="s">
        <v>262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 x14ac:dyDescent="0.25">
      <c r="A7162" t="s">
        <v>262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 x14ac:dyDescent="0.25">
      <c r="A7163" t="s">
        <v>262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</row>
    <row r="7164" spans="1:41" x14ac:dyDescent="0.25">
      <c r="A7164" t="s">
        <v>262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 x14ac:dyDescent="0.25">
      <c r="A7165" t="s">
        <v>262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 x14ac:dyDescent="0.25">
      <c r="A7166" t="s">
        <v>262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 x14ac:dyDescent="0.25">
      <c r="A7167" t="s">
        <v>262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 x14ac:dyDescent="0.25">
      <c r="A7168" t="s">
        <v>262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 x14ac:dyDescent="0.25">
      <c r="A7169" t="s">
        <v>262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 x14ac:dyDescent="0.25">
      <c r="A7170" t="s">
        <v>262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 x14ac:dyDescent="0.25">
      <c r="A7171" t="s">
        <v>262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 x14ac:dyDescent="0.25">
      <c r="A7172" t="s">
        <v>262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 x14ac:dyDescent="0.25">
      <c r="A7173" t="s">
        <v>262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 x14ac:dyDescent="0.25">
      <c r="A7174" t="s">
        <v>262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 x14ac:dyDescent="0.25">
      <c r="A7175" t="s">
        <v>262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 x14ac:dyDescent="0.25">
      <c r="A7176" t="s">
        <v>262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 x14ac:dyDescent="0.25">
      <c r="A7177" t="s">
        <v>262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 x14ac:dyDescent="0.25">
      <c r="A7178" t="s">
        <v>262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 x14ac:dyDescent="0.25">
      <c r="A7179" t="s">
        <v>262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 x14ac:dyDescent="0.25">
      <c r="A7180" t="s">
        <v>262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 x14ac:dyDescent="0.25">
      <c r="A7181" t="s">
        <v>262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 x14ac:dyDescent="0.25">
      <c r="A7182" t="s">
        <v>262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 x14ac:dyDescent="0.25">
      <c r="A7183" t="s">
        <v>262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 x14ac:dyDescent="0.25">
      <c r="A7184" t="s">
        <v>262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 x14ac:dyDescent="0.25">
      <c r="A7185" t="s">
        <v>262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 x14ac:dyDescent="0.25">
      <c r="A7186" t="s">
        <v>262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 x14ac:dyDescent="0.25">
      <c r="A7187" t="s">
        <v>262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 x14ac:dyDescent="0.25">
      <c r="A7188" t="s">
        <v>262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 x14ac:dyDescent="0.25">
      <c r="A7189" t="s">
        <v>262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 x14ac:dyDescent="0.25">
      <c r="A7190" t="s">
        <v>262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 x14ac:dyDescent="0.25">
      <c r="A7191" t="s">
        <v>262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 x14ac:dyDescent="0.25">
      <c r="A7192" t="s">
        <v>262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 x14ac:dyDescent="0.25">
      <c r="A7193" t="s">
        <v>262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 x14ac:dyDescent="0.25">
      <c r="A7194" t="s">
        <v>262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 x14ac:dyDescent="0.25">
      <c r="A7195" t="s">
        <v>262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 x14ac:dyDescent="0.25">
      <c r="A7196" t="s">
        <v>262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 x14ac:dyDescent="0.25">
      <c r="A7197" t="s">
        <v>262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 x14ac:dyDescent="0.25">
      <c r="A7198" t="s">
        <v>262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 x14ac:dyDescent="0.25">
      <c r="A7199" t="s">
        <v>262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 x14ac:dyDescent="0.25">
      <c r="A7200" t="s">
        <v>262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 x14ac:dyDescent="0.25">
      <c r="A7201" t="s">
        <v>262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 x14ac:dyDescent="0.25">
      <c r="A7202" t="s">
        <v>262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</row>
    <row r="7203" spans="1:41" x14ac:dyDescent="0.25">
      <c r="A7203" t="s">
        <v>262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 x14ac:dyDescent="0.25">
      <c r="A7204" t="s">
        <v>262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 x14ac:dyDescent="0.25">
      <c r="A7205" t="s">
        <v>262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 x14ac:dyDescent="0.25">
      <c r="A7206" t="s">
        <v>262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 x14ac:dyDescent="0.25">
      <c r="A7207" t="s">
        <v>262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 x14ac:dyDescent="0.25">
      <c r="A7208" t="s">
        <v>262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 x14ac:dyDescent="0.25">
      <c r="A7209" t="s">
        <v>262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 x14ac:dyDescent="0.25">
      <c r="A7210" t="s">
        <v>262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 x14ac:dyDescent="0.25">
      <c r="A7211" t="s">
        <v>262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 x14ac:dyDescent="0.25">
      <c r="A7212" t="s">
        <v>262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 x14ac:dyDescent="0.25">
      <c r="A7213" t="s">
        <v>262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 x14ac:dyDescent="0.25">
      <c r="A7214" t="s">
        <v>262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 x14ac:dyDescent="0.25">
      <c r="A7215" t="s">
        <v>262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 x14ac:dyDescent="0.25">
      <c r="A7216" t="s">
        <v>262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 x14ac:dyDescent="0.25">
      <c r="A7217" t="s">
        <v>262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 x14ac:dyDescent="0.25">
      <c r="A7218" t="s">
        <v>262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 x14ac:dyDescent="0.25">
      <c r="A7219" t="s">
        <v>262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 x14ac:dyDescent="0.25">
      <c r="A7220" t="s">
        <v>262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</row>
    <row r="7221" spans="1:41" x14ac:dyDescent="0.25">
      <c r="A7221" t="s">
        <v>262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 x14ac:dyDescent="0.25">
      <c r="A7222" t="s">
        <v>262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 x14ac:dyDescent="0.25">
      <c r="A7223" t="s">
        <v>262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 x14ac:dyDescent="0.25">
      <c r="A7224" t="s">
        <v>262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 x14ac:dyDescent="0.25">
      <c r="A7225" t="s">
        <v>262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 x14ac:dyDescent="0.25">
      <c r="A7226" t="s">
        <v>262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 x14ac:dyDescent="0.25">
      <c r="A7227" t="s">
        <v>262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 x14ac:dyDescent="0.25">
      <c r="A7228" t="s">
        <v>262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 x14ac:dyDescent="0.25">
      <c r="A7229" t="s">
        <v>262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 x14ac:dyDescent="0.25">
      <c r="A7230" t="s">
        <v>262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 x14ac:dyDescent="0.25">
      <c r="A7231" t="s">
        <v>262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 x14ac:dyDescent="0.25">
      <c r="A7232" t="s">
        <v>262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 x14ac:dyDescent="0.25">
      <c r="A7233" t="s">
        <v>262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 x14ac:dyDescent="0.25">
      <c r="A7234" t="s">
        <v>262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</row>
    <row r="7235" spans="1:41" x14ac:dyDescent="0.25">
      <c r="A7235" t="s">
        <v>262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 x14ac:dyDescent="0.25">
      <c r="A7236" t="s">
        <v>262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 x14ac:dyDescent="0.25">
      <c r="A7237" t="s">
        <v>262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 x14ac:dyDescent="0.25">
      <c r="A7238" t="s">
        <v>262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 x14ac:dyDescent="0.25">
      <c r="A7239" t="s">
        <v>262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 x14ac:dyDescent="0.25">
      <c r="A7240" t="s">
        <v>262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 x14ac:dyDescent="0.25">
      <c r="A7241" t="s">
        <v>262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 x14ac:dyDescent="0.25">
      <c r="A7242" t="s">
        <v>262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 x14ac:dyDescent="0.25">
      <c r="A7243" t="s">
        <v>262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 x14ac:dyDescent="0.25">
      <c r="A7244" t="s">
        <v>262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 x14ac:dyDescent="0.25">
      <c r="A7245" t="s">
        <v>262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 x14ac:dyDescent="0.25">
      <c r="A7246" t="s">
        <v>262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 x14ac:dyDescent="0.25">
      <c r="A7247" t="s">
        <v>262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 x14ac:dyDescent="0.25">
      <c r="A7248" t="s">
        <v>262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 x14ac:dyDescent="0.25">
      <c r="A7249" t="s">
        <v>262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 x14ac:dyDescent="0.25">
      <c r="A7250" t="s">
        <v>262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 x14ac:dyDescent="0.25">
      <c r="A7251" t="s">
        <v>262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 x14ac:dyDescent="0.25">
      <c r="A7252" t="s">
        <v>262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 x14ac:dyDescent="0.25">
      <c r="A7253" t="s">
        <v>262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 x14ac:dyDescent="0.25">
      <c r="A7254" t="s">
        <v>262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 x14ac:dyDescent="0.25">
      <c r="A7255" t="s">
        <v>262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 x14ac:dyDescent="0.25">
      <c r="A7256" t="s">
        <v>262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 x14ac:dyDescent="0.25">
      <c r="A7257" t="s">
        <v>262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 x14ac:dyDescent="0.25">
      <c r="A7258" t="s">
        <v>262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 x14ac:dyDescent="0.25">
      <c r="A7259" t="s">
        <v>262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 x14ac:dyDescent="0.25">
      <c r="A7260" t="s">
        <v>262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 x14ac:dyDescent="0.25">
      <c r="A7261" t="s">
        <v>262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 x14ac:dyDescent="0.25">
      <c r="A7262" t="s">
        <v>262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 x14ac:dyDescent="0.25">
      <c r="A7263" t="s">
        <v>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 x14ac:dyDescent="0.25">
      <c r="A7264" t="s">
        <v>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 x14ac:dyDescent="0.25">
      <c r="A7265" t="s">
        <v>262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</row>
    <row r="7266" spans="1:41" x14ac:dyDescent="0.25">
      <c r="A7266" t="s">
        <v>262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 x14ac:dyDescent="0.25">
      <c r="A7267" t="s">
        <v>262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 x14ac:dyDescent="0.25">
      <c r="A7268" t="s">
        <v>262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 x14ac:dyDescent="0.25">
      <c r="A7269" t="s">
        <v>262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 x14ac:dyDescent="0.25">
      <c r="A7270" t="s">
        <v>262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 x14ac:dyDescent="0.25">
      <c r="A7271" t="s">
        <v>262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 x14ac:dyDescent="0.25">
      <c r="A7272" t="s">
        <v>262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 x14ac:dyDescent="0.25">
      <c r="A7273" t="s">
        <v>262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 x14ac:dyDescent="0.25">
      <c r="A7274" t="s">
        <v>262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 x14ac:dyDescent="0.25">
      <c r="A7275" t="s">
        <v>262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 x14ac:dyDescent="0.25">
      <c r="A7276" t="s">
        <v>262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 x14ac:dyDescent="0.25">
      <c r="A7277" t="s">
        <v>262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 x14ac:dyDescent="0.25">
      <c r="A7278" t="s">
        <v>262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 x14ac:dyDescent="0.25">
      <c r="A7279" t="s">
        <v>262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 x14ac:dyDescent="0.25">
      <c r="A7280" t="s">
        <v>262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 x14ac:dyDescent="0.25">
      <c r="A7281" t="s">
        <v>262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 x14ac:dyDescent="0.25">
      <c r="A7282" t="s">
        <v>262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 x14ac:dyDescent="0.25">
      <c r="A7283" t="s">
        <v>262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 x14ac:dyDescent="0.25">
      <c r="A7284" t="s">
        <v>262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 x14ac:dyDescent="0.25">
      <c r="A7285" t="s">
        <v>262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 x14ac:dyDescent="0.25">
      <c r="A7286" t="s">
        <v>262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 x14ac:dyDescent="0.25">
      <c r="A7287" t="s">
        <v>262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 x14ac:dyDescent="0.25">
      <c r="A7288" t="s">
        <v>262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 x14ac:dyDescent="0.25">
      <c r="A7289" t="s">
        <v>262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 x14ac:dyDescent="0.25">
      <c r="A7290" t="s">
        <v>262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 x14ac:dyDescent="0.25">
      <c r="A7291" t="s">
        <v>262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 x14ac:dyDescent="0.25">
      <c r="A7292" t="s">
        <v>262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 x14ac:dyDescent="0.25">
      <c r="A7293" t="s">
        <v>262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 x14ac:dyDescent="0.25">
      <c r="A7294" t="s">
        <v>262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 x14ac:dyDescent="0.25">
      <c r="A7295" t="s">
        <v>262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</row>
    <row r="7296" spans="1:41" x14ac:dyDescent="0.25">
      <c r="A7296" t="s">
        <v>262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 x14ac:dyDescent="0.25">
      <c r="A7297" t="s">
        <v>262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 x14ac:dyDescent="0.25">
      <c r="A7298" t="s">
        <v>262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 x14ac:dyDescent="0.25">
      <c r="A7299" t="s">
        <v>262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 x14ac:dyDescent="0.25">
      <c r="A7300" t="s">
        <v>262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 x14ac:dyDescent="0.25">
      <c r="A7301" t="s">
        <v>262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 x14ac:dyDescent="0.25">
      <c r="A7302" t="s">
        <v>262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 x14ac:dyDescent="0.25">
      <c r="A7303" t="s">
        <v>262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 x14ac:dyDescent="0.25">
      <c r="A7304" t="s">
        <v>262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 x14ac:dyDescent="0.25">
      <c r="A7305" t="s">
        <v>262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 x14ac:dyDescent="0.25">
      <c r="A7306" t="s">
        <v>262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 x14ac:dyDescent="0.25">
      <c r="A7307" t="s">
        <v>262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 x14ac:dyDescent="0.25">
      <c r="A7308" t="s">
        <v>262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 x14ac:dyDescent="0.25">
      <c r="A7309" t="s">
        <v>262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 x14ac:dyDescent="0.25">
      <c r="A7310" t="s">
        <v>262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 x14ac:dyDescent="0.25">
      <c r="A7311" t="s">
        <v>262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 x14ac:dyDescent="0.25">
      <c r="A7312" t="s">
        <v>262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 x14ac:dyDescent="0.25">
      <c r="A7313" t="s">
        <v>262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 x14ac:dyDescent="0.25">
      <c r="A7314" t="s">
        <v>262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 x14ac:dyDescent="0.25">
      <c r="A7315" t="s">
        <v>262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 x14ac:dyDescent="0.25">
      <c r="A7316" t="s">
        <v>262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 x14ac:dyDescent="0.25">
      <c r="A7317" t="s">
        <v>262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 x14ac:dyDescent="0.25">
      <c r="A7318" t="s">
        <v>262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 x14ac:dyDescent="0.25">
      <c r="A7319" t="s">
        <v>262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 x14ac:dyDescent="0.25">
      <c r="A7320" t="s">
        <v>262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 x14ac:dyDescent="0.25">
      <c r="A7321" t="s">
        <v>262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 x14ac:dyDescent="0.25">
      <c r="A7322" t="s">
        <v>262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 x14ac:dyDescent="0.25">
      <c r="A7323" t="s">
        <v>262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 x14ac:dyDescent="0.25">
      <c r="A7324" t="s">
        <v>262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 x14ac:dyDescent="0.25">
      <c r="A7325" t="s">
        <v>262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 x14ac:dyDescent="0.25">
      <c r="A7326" t="s">
        <v>262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 x14ac:dyDescent="0.25">
      <c r="A7327" t="s">
        <v>262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 x14ac:dyDescent="0.25">
      <c r="A7328" t="s">
        <v>262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 x14ac:dyDescent="0.25">
      <c r="A7329" t="s">
        <v>262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 x14ac:dyDescent="0.25">
      <c r="A7330" t="s">
        <v>262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 x14ac:dyDescent="0.25">
      <c r="A7331" t="s">
        <v>262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 x14ac:dyDescent="0.25">
      <c r="A7332" t="s">
        <v>262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 x14ac:dyDescent="0.25">
      <c r="A7333" t="s">
        <v>262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 x14ac:dyDescent="0.25">
      <c r="A7334" t="s">
        <v>262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 x14ac:dyDescent="0.25">
      <c r="A7335" t="s">
        <v>262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 x14ac:dyDescent="0.25">
      <c r="A7336" t="s">
        <v>262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 x14ac:dyDescent="0.25">
      <c r="A7337" t="s">
        <v>262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 x14ac:dyDescent="0.25">
      <c r="A7338" t="s">
        <v>262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 x14ac:dyDescent="0.25">
      <c r="A7339" t="s">
        <v>262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 x14ac:dyDescent="0.25">
      <c r="A7340" t="s">
        <v>262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 x14ac:dyDescent="0.25">
      <c r="A7341" t="s">
        <v>262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 x14ac:dyDescent="0.25">
      <c r="A7342" t="s">
        <v>262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 x14ac:dyDescent="0.25">
      <c r="A7343" t="s">
        <v>262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 x14ac:dyDescent="0.25">
      <c r="A7344" t="s">
        <v>262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 x14ac:dyDescent="0.25">
      <c r="A7345" t="s">
        <v>262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 x14ac:dyDescent="0.25">
      <c r="A7346" t="s">
        <v>262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 x14ac:dyDescent="0.25">
      <c r="A7347" t="s">
        <v>262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 x14ac:dyDescent="0.25">
      <c r="A7348" t="s">
        <v>262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 x14ac:dyDescent="0.25">
      <c r="A7349" t="s">
        <v>262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 x14ac:dyDescent="0.25">
      <c r="A7350" t="s">
        <v>262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 x14ac:dyDescent="0.25">
      <c r="A7351" t="s">
        <v>262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 x14ac:dyDescent="0.25">
      <c r="A7352" t="s">
        <v>262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 x14ac:dyDescent="0.25">
      <c r="A7353" t="s">
        <v>262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</row>
    <row r="7354" spans="1:41" x14ac:dyDescent="0.25">
      <c r="A7354" t="s">
        <v>262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 x14ac:dyDescent="0.25">
      <c r="A7355" t="s">
        <v>262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 x14ac:dyDescent="0.25">
      <c r="A7356" t="s">
        <v>262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 x14ac:dyDescent="0.25">
      <c r="A7357" t="s">
        <v>262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 x14ac:dyDescent="0.25">
      <c r="A7358" t="s">
        <v>262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 x14ac:dyDescent="0.25">
      <c r="A7359" t="s">
        <v>262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 x14ac:dyDescent="0.25">
      <c r="A7360" t="s">
        <v>262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 x14ac:dyDescent="0.25">
      <c r="A7361" t="s">
        <v>262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 x14ac:dyDescent="0.25">
      <c r="A7362" t="s">
        <v>262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 x14ac:dyDescent="0.25">
      <c r="A7363" t="s">
        <v>262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 x14ac:dyDescent="0.25">
      <c r="A7364" t="s">
        <v>262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 x14ac:dyDescent="0.25">
      <c r="A7365" t="s">
        <v>262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 x14ac:dyDescent="0.25">
      <c r="A7366" t="s">
        <v>262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 x14ac:dyDescent="0.25">
      <c r="A7367" t="s">
        <v>262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 x14ac:dyDescent="0.25">
      <c r="A7368" t="s">
        <v>262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 x14ac:dyDescent="0.25">
      <c r="A7369" t="s">
        <v>262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 x14ac:dyDescent="0.25">
      <c r="A7370" t="s">
        <v>262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 x14ac:dyDescent="0.25">
      <c r="A7371" t="s">
        <v>262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 x14ac:dyDescent="0.25">
      <c r="A7372" t="s">
        <v>262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 x14ac:dyDescent="0.25">
      <c r="A7373" t="s">
        <v>262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 x14ac:dyDescent="0.25">
      <c r="A7374" t="s">
        <v>262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 x14ac:dyDescent="0.25">
      <c r="A7375" t="s">
        <v>262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 x14ac:dyDescent="0.25">
      <c r="A7376" t="s">
        <v>262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 x14ac:dyDescent="0.25">
      <c r="A7377" t="s">
        <v>262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 x14ac:dyDescent="0.25">
      <c r="A7378" t="s">
        <v>262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 x14ac:dyDescent="0.25">
      <c r="A7379" t="s">
        <v>262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 x14ac:dyDescent="0.25">
      <c r="A7380" t="s">
        <v>262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 x14ac:dyDescent="0.25">
      <c r="A7381" t="s">
        <v>262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 x14ac:dyDescent="0.25">
      <c r="A7382" t="s">
        <v>262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 x14ac:dyDescent="0.25">
      <c r="A7383" t="s">
        <v>262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 x14ac:dyDescent="0.25">
      <c r="A7384" t="s">
        <v>262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 x14ac:dyDescent="0.25">
      <c r="A7385" t="s">
        <v>262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 x14ac:dyDescent="0.25">
      <c r="A7386" t="s">
        <v>262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 x14ac:dyDescent="0.25">
      <c r="A7387" t="s">
        <v>262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 x14ac:dyDescent="0.25">
      <c r="A7388" t="s">
        <v>262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 x14ac:dyDescent="0.25">
      <c r="A7389" t="s">
        <v>262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 x14ac:dyDescent="0.25">
      <c r="A7390" t="s">
        <v>262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 x14ac:dyDescent="0.25">
      <c r="A7391" t="s">
        <v>262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 x14ac:dyDescent="0.25">
      <c r="A7392" t="s">
        <v>262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 x14ac:dyDescent="0.25">
      <c r="A7393" t="s">
        <v>262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 x14ac:dyDescent="0.25">
      <c r="A7394" t="s">
        <v>262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 x14ac:dyDescent="0.25">
      <c r="A7395" t="s">
        <v>262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 x14ac:dyDescent="0.25">
      <c r="A7396" t="s">
        <v>262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 x14ac:dyDescent="0.25">
      <c r="A7397" t="s">
        <v>262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 x14ac:dyDescent="0.25">
      <c r="A7398" t="s">
        <v>262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 x14ac:dyDescent="0.25">
      <c r="A7399" t="s">
        <v>262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 x14ac:dyDescent="0.25">
      <c r="A7400" t="s">
        <v>262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</row>
    <row r="7401" spans="1:41" x14ac:dyDescent="0.25">
      <c r="A7401" t="s">
        <v>262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 x14ac:dyDescent="0.25">
      <c r="A7402" t="s">
        <v>262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 x14ac:dyDescent="0.25">
      <c r="A7403" t="s">
        <v>262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 x14ac:dyDescent="0.25">
      <c r="A7404" t="s">
        <v>262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 x14ac:dyDescent="0.25">
      <c r="A7405" t="s">
        <v>262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 x14ac:dyDescent="0.25">
      <c r="A7406" t="s">
        <v>262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 x14ac:dyDescent="0.25">
      <c r="A7407" t="s">
        <v>262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 x14ac:dyDescent="0.25">
      <c r="A7408" t="s">
        <v>262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 x14ac:dyDescent="0.25">
      <c r="A7409" t="s">
        <v>262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 x14ac:dyDescent="0.25">
      <c r="A7410" t="s">
        <v>262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 x14ac:dyDescent="0.25">
      <c r="A7411" t="s">
        <v>262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 x14ac:dyDescent="0.25">
      <c r="A7412" t="s">
        <v>262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 x14ac:dyDescent="0.25">
      <c r="A7413" t="s">
        <v>262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 x14ac:dyDescent="0.25">
      <c r="A7414" t="s">
        <v>262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 x14ac:dyDescent="0.25">
      <c r="A7415" t="s">
        <v>262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 x14ac:dyDescent="0.25">
      <c r="A7416" t="s">
        <v>262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 x14ac:dyDescent="0.25">
      <c r="A7417" t="s">
        <v>262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 x14ac:dyDescent="0.25">
      <c r="A7418" t="s">
        <v>262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</row>
    <row r="7419" spans="1:41" x14ac:dyDescent="0.25">
      <c r="A7419" t="s">
        <v>262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 x14ac:dyDescent="0.25">
      <c r="A7420" t="s">
        <v>262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 x14ac:dyDescent="0.25">
      <c r="A7421" t="s">
        <v>262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 x14ac:dyDescent="0.25">
      <c r="A7422" t="s">
        <v>262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</row>
    <row r="7423" spans="1:41" x14ac:dyDescent="0.25">
      <c r="A7423" t="s">
        <v>262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 x14ac:dyDescent="0.25">
      <c r="A7424" t="s">
        <v>262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 x14ac:dyDescent="0.25">
      <c r="A7425" t="s">
        <v>262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 x14ac:dyDescent="0.25">
      <c r="A7426" t="s">
        <v>262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 x14ac:dyDescent="0.25">
      <c r="A7427" t="s">
        <v>262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 x14ac:dyDescent="0.25">
      <c r="A7428" t="s">
        <v>262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 x14ac:dyDescent="0.25">
      <c r="A7429" t="s">
        <v>262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 x14ac:dyDescent="0.25">
      <c r="A7430" t="s">
        <v>262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 x14ac:dyDescent="0.25">
      <c r="A7431" t="s">
        <v>262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</row>
    <row r="7432" spans="1:41" x14ac:dyDescent="0.25">
      <c r="A7432" t="s">
        <v>262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 x14ac:dyDescent="0.25">
      <c r="A7433" t="s">
        <v>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 x14ac:dyDescent="0.25">
      <c r="A7434" t="s">
        <v>262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 x14ac:dyDescent="0.25">
      <c r="A7435" t="s">
        <v>262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 x14ac:dyDescent="0.25">
      <c r="A7436" t="s">
        <v>262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 x14ac:dyDescent="0.25">
      <c r="A7437" t="s">
        <v>262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 x14ac:dyDescent="0.25">
      <c r="A7438" t="s">
        <v>262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 x14ac:dyDescent="0.25">
      <c r="A7439" t="s">
        <v>262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 x14ac:dyDescent="0.25">
      <c r="A7440" t="s">
        <v>262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 x14ac:dyDescent="0.25">
      <c r="A7441" t="s">
        <v>262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</row>
    <row r="7442" spans="1:41" x14ac:dyDescent="0.25">
      <c r="A7442" t="s">
        <v>262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 x14ac:dyDescent="0.25">
      <c r="A7443" t="s">
        <v>262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 x14ac:dyDescent="0.25">
      <c r="A7444" t="s">
        <v>262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</row>
    <row r="7445" spans="1:41" x14ac:dyDescent="0.25">
      <c r="A7445" t="s">
        <v>262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 x14ac:dyDescent="0.25">
      <c r="A7446" t="s">
        <v>262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 x14ac:dyDescent="0.25">
      <c r="A7447" t="s">
        <v>262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 x14ac:dyDescent="0.25">
      <c r="A7448" t="s">
        <v>262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 x14ac:dyDescent="0.25">
      <c r="A7449" t="s">
        <v>262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 x14ac:dyDescent="0.25">
      <c r="A7450" t="s">
        <v>262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 x14ac:dyDescent="0.25">
      <c r="A7451" t="s">
        <v>262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 x14ac:dyDescent="0.25">
      <c r="A7452" t="s">
        <v>262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 x14ac:dyDescent="0.25">
      <c r="A7453" t="s">
        <v>262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 x14ac:dyDescent="0.25">
      <c r="A7454" t="s">
        <v>262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</row>
    <row r="7455" spans="1:41" x14ac:dyDescent="0.25">
      <c r="A7455" t="s">
        <v>262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 x14ac:dyDescent="0.25">
      <c r="A7456" t="s">
        <v>262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 x14ac:dyDescent="0.25">
      <c r="A7457" t="s">
        <v>262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 x14ac:dyDescent="0.25">
      <c r="A7458" t="s">
        <v>262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 x14ac:dyDescent="0.25">
      <c r="A7459" t="s">
        <v>262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 x14ac:dyDescent="0.25">
      <c r="A7460" t="s">
        <v>262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 x14ac:dyDescent="0.25">
      <c r="A7461" t="s">
        <v>262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 x14ac:dyDescent="0.25">
      <c r="A7462" t="s">
        <v>262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 x14ac:dyDescent="0.25">
      <c r="A7463" t="s">
        <v>262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 x14ac:dyDescent="0.25">
      <c r="A7464" t="s">
        <v>262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 x14ac:dyDescent="0.25">
      <c r="A7465" t="s">
        <v>262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 x14ac:dyDescent="0.25">
      <c r="A7466" t="s">
        <v>262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 x14ac:dyDescent="0.25">
      <c r="A7467" t="s">
        <v>262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 x14ac:dyDescent="0.25">
      <c r="A7468" t="s">
        <v>262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 x14ac:dyDescent="0.25">
      <c r="A7469" t="s">
        <v>262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 x14ac:dyDescent="0.25">
      <c r="A7470" t="s">
        <v>262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 x14ac:dyDescent="0.25">
      <c r="A7471" t="s">
        <v>262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 x14ac:dyDescent="0.25">
      <c r="A7472" t="s">
        <v>262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</row>
    <row r="7473" spans="1:41" x14ac:dyDescent="0.25">
      <c r="A7473" t="s">
        <v>262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 x14ac:dyDescent="0.25">
      <c r="A7474" t="s">
        <v>262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 x14ac:dyDescent="0.25">
      <c r="A7475" t="s">
        <v>262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 x14ac:dyDescent="0.25">
      <c r="A7476" t="s">
        <v>262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 x14ac:dyDescent="0.25">
      <c r="A7477" t="s">
        <v>262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 x14ac:dyDescent="0.25">
      <c r="A7478" t="s">
        <v>262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 x14ac:dyDescent="0.25">
      <c r="A7479" t="s">
        <v>262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 x14ac:dyDescent="0.25">
      <c r="A7480" t="s">
        <v>262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 x14ac:dyDescent="0.25">
      <c r="A7481" t="s">
        <v>262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</row>
    <row r="7482" spans="1:41" x14ac:dyDescent="0.25">
      <c r="A7482" t="s">
        <v>262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 x14ac:dyDescent="0.25">
      <c r="A7483" t="s">
        <v>262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 x14ac:dyDescent="0.25">
      <c r="A7484" t="s">
        <v>262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 x14ac:dyDescent="0.25">
      <c r="A7485" t="s">
        <v>262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 x14ac:dyDescent="0.25">
      <c r="A7486" t="s">
        <v>262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 x14ac:dyDescent="0.25">
      <c r="A7487" t="s">
        <v>262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 x14ac:dyDescent="0.25">
      <c r="A7488" t="s">
        <v>262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 x14ac:dyDescent="0.25">
      <c r="A7489" t="s">
        <v>262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</row>
    <row r="7490" spans="1:41" x14ac:dyDescent="0.25">
      <c r="A7490" t="s">
        <v>262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 x14ac:dyDescent="0.25">
      <c r="A7491" t="s">
        <v>262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 x14ac:dyDescent="0.25">
      <c r="A7492" t="s">
        <v>262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</row>
    <row r="7493" spans="1:41" x14ac:dyDescent="0.25">
      <c r="A7493" t="s">
        <v>262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 x14ac:dyDescent="0.25">
      <c r="A7494" t="s">
        <v>262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 x14ac:dyDescent="0.25">
      <c r="A7495" t="s">
        <v>262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 x14ac:dyDescent="0.25">
      <c r="A7496" t="s">
        <v>262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 x14ac:dyDescent="0.25">
      <c r="A7497" t="s">
        <v>262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 x14ac:dyDescent="0.25">
      <c r="A7498" t="s">
        <v>262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 x14ac:dyDescent="0.25">
      <c r="A7499" t="s">
        <v>262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 x14ac:dyDescent="0.25">
      <c r="A7500" t="s">
        <v>262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 x14ac:dyDescent="0.25">
      <c r="A7501" t="s">
        <v>262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 x14ac:dyDescent="0.25">
      <c r="A7502" t="s">
        <v>262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 x14ac:dyDescent="0.25">
      <c r="A7503" t="s">
        <v>262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 x14ac:dyDescent="0.25">
      <c r="A7504" t="s">
        <v>262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 x14ac:dyDescent="0.25">
      <c r="A7505" t="s">
        <v>262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 x14ac:dyDescent="0.25">
      <c r="A7506" t="s">
        <v>262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 x14ac:dyDescent="0.25">
      <c r="A7507" t="s">
        <v>262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 x14ac:dyDescent="0.25">
      <c r="A7508" t="s">
        <v>262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</row>
    <row r="7509" spans="1:41" x14ac:dyDescent="0.25">
      <c r="A7509" t="s">
        <v>262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 x14ac:dyDescent="0.25">
      <c r="A7510" t="s">
        <v>262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 x14ac:dyDescent="0.25">
      <c r="A7511" t="s">
        <v>262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 x14ac:dyDescent="0.25">
      <c r="A7512" t="s">
        <v>262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 x14ac:dyDescent="0.25">
      <c r="A7513" t="s">
        <v>262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 x14ac:dyDescent="0.25">
      <c r="A7514" t="s">
        <v>262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 x14ac:dyDescent="0.25">
      <c r="A7515" t="s">
        <v>262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 x14ac:dyDescent="0.25">
      <c r="A7516" t="s">
        <v>262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 x14ac:dyDescent="0.25">
      <c r="A7517" t="s">
        <v>262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 x14ac:dyDescent="0.25">
      <c r="A7518" t="s">
        <v>262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 x14ac:dyDescent="0.25">
      <c r="A7519" t="s">
        <v>262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</row>
    <row r="7520" spans="1:41" x14ac:dyDescent="0.25">
      <c r="A7520" t="s">
        <v>262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 x14ac:dyDescent="0.25">
      <c r="A7521" t="s">
        <v>262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 x14ac:dyDescent="0.25">
      <c r="A7522" t="s">
        <v>262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 x14ac:dyDescent="0.25">
      <c r="A7523" t="s">
        <v>262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 x14ac:dyDescent="0.25">
      <c r="A7524" t="s">
        <v>262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 x14ac:dyDescent="0.25">
      <c r="A7525" t="s">
        <v>262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 x14ac:dyDescent="0.25">
      <c r="A7526" t="s">
        <v>262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 x14ac:dyDescent="0.25">
      <c r="A7527" t="s">
        <v>262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 x14ac:dyDescent="0.25">
      <c r="A7528" t="s">
        <v>262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 x14ac:dyDescent="0.25">
      <c r="A7529" t="s">
        <v>262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 x14ac:dyDescent="0.25">
      <c r="A7530" t="s">
        <v>262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 x14ac:dyDescent="0.25">
      <c r="A7531" t="s">
        <v>262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 x14ac:dyDescent="0.25">
      <c r="A7532" t="s">
        <v>262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 x14ac:dyDescent="0.25">
      <c r="A7533" t="s">
        <v>262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 x14ac:dyDescent="0.25">
      <c r="A7534" t="s">
        <v>262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 x14ac:dyDescent="0.25">
      <c r="A7535" t="s">
        <v>262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 x14ac:dyDescent="0.25">
      <c r="A7536" t="s">
        <v>262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 x14ac:dyDescent="0.25">
      <c r="A7537" t="s">
        <v>262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 x14ac:dyDescent="0.25">
      <c r="A7538" t="s">
        <v>262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</row>
    <row r="7539" spans="1:41" x14ac:dyDescent="0.25">
      <c r="A7539" t="s">
        <v>262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 x14ac:dyDescent="0.25">
      <c r="A7540" t="s">
        <v>262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 x14ac:dyDescent="0.25">
      <c r="A7541" t="s">
        <v>262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 x14ac:dyDescent="0.25">
      <c r="A7542" t="s">
        <v>262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 x14ac:dyDescent="0.25">
      <c r="A7543" t="s">
        <v>262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 x14ac:dyDescent="0.25">
      <c r="A7544" t="s">
        <v>262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 x14ac:dyDescent="0.25">
      <c r="A7545" t="s">
        <v>262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 x14ac:dyDescent="0.25">
      <c r="A7546" t="s">
        <v>262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 x14ac:dyDescent="0.25">
      <c r="A7547" t="s">
        <v>262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 x14ac:dyDescent="0.25">
      <c r="A7548" t="s">
        <v>262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 x14ac:dyDescent="0.25">
      <c r="A7549" t="s">
        <v>262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 x14ac:dyDescent="0.25">
      <c r="A7550" t="s">
        <v>262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 x14ac:dyDescent="0.25">
      <c r="A7551" t="s">
        <v>262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 x14ac:dyDescent="0.25">
      <c r="A7552" t="s">
        <v>262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 x14ac:dyDescent="0.25">
      <c r="A7553" t="s">
        <v>262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 x14ac:dyDescent="0.25">
      <c r="A7554" t="s">
        <v>262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 x14ac:dyDescent="0.25">
      <c r="A7555" t="s">
        <v>262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 x14ac:dyDescent="0.25">
      <c r="A7556" t="s">
        <v>262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 x14ac:dyDescent="0.25">
      <c r="A7557" t="s">
        <v>262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 x14ac:dyDescent="0.25">
      <c r="A7558" t="s">
        <v>262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 x14ac:dyDescent="0.25">
      <c r="A7559" t="s">
        <v>262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 x14ac:dyDescent="0.25">
      <c r="A7560" t="s">
        <v>262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 x14ac:dyDescent="0.25">
      <c r="A7561" t="s">
        <v>262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 x14ac:dyDescent="0.25">
      <c r="A7562" t="s">
        <v>262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 x14ac:dyDescent="0.25">
      <c r="A7563" t="s">
        <v>262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 x14ac:dyDescent="0.25">
      <c r="A7564" t="s">
        <v>262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 x14ac:dyDescent="0.25">
      <c r="A7565" t="s">
        <v>262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 x14ac:dyDescent="0.25">
      <c r="A7566" t="s">
        <v>262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 x14ac:dyDescent="0.25">
      <c r="A7567" t="s">
        <v>262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 x14ac:dyDescent="0.25">
      <c r="A7568" t="s">
        <v>262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 x14ac:dyDescent="0.25">
      <c r="A7569" t="s">
        <v>262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</row>
    <row r="7570" spans="1:41" x14ac:dyDescent="0.25">
      <c r="A7570" t="s">
        <v>262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 x14ac:dyDescent="0.25">
      <c r="A7571" t="s">
        <v>262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 x14ac:dyDescent="0.25">
      <c r="A7572" t="s">
        <v>262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 x14ac:dyDescent="0.25">
      <c r="A7573" t="s">
        <v>262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 x14ac:dyDescent="0.25">
      <c r="A7574" t="s">
        <v>262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 x14ac:dyDescent="0.25">
      <c r="A7575" t="s">
        <v>262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 x14ac:dyDescent="0.25">
      <c r="A7576" t="s">
        <v>262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 x14ac:dyDescent="0.25">
      <c r="A7577" t="s">
        <v>262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 x14ac:dyDescent="0.25">
      <c r="A7578" t="s">
        <v>262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 x14ac:dyDescent="0.25">
      <c r="A7579" t="s">
        <v>262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 x14ac:dyDescent="0.25">
      <c r="A7580" t="s">
        <v>262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 x14ac:dyDescent="0.25">
      <c r="A7581" t="s">
        <v>262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 x14ac:dyDescent="0.25">
      <c r="A7582" t="s">
        <v>262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 x14ac:dyDescent="0.25">
      <c r="A7583" t="s">
        <v>262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 x14ac:dyDescent="0.25">
      <c r="A7584" t="s">
        <v>262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 x14ac:dyDescent="0.25">
      <c r="A7585" t="s">
        <v>262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 x14ac:dyDescent="0.25">
      <c r="A7586" t="s">
        <v>262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 x14ac:dyDescent="0.25">
      <c r="A7587" t="s">
        <v>262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 x14ac:dyDescent="0.25">
      <c r="A7588" t="s">
        <v>262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 x14ac:dyDescent="0.25">
      <c r="A7589" t="s">
        <v>262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 x14ac:dyDescent="0.25">
      <c r="A7590" t="s">
        <v>262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 x14ac:dyDescent="0.25">
      <c r="A7591" t="s">
        <v>262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 x14ac:dyDescent="0.25">
      <c r="A7592" t="s">
        <v>262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 x14ac:dyDescent="0.25">
      <c r="A7593" t="s">
        <v>262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 x14ac:dyDescent="0.25">
      <c r="A7594" t="s">
        <v>262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 x14ac:dyDescent="0.25">
      <c r="A7595" t="s">
        <v>262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</row>
    <row r="7596" spans="1:41" x14ac:dyDescent="0.25">
      <c r="A7596" t="s">
        <v>262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 x14ac:dyDescent="0.25">
      <c r="A7597" t="s">
        <v>262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 x14ac:dyDescent="0.25">
      <c r="A7598" t="s">
        <v>262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 x14ac:dyDescent="0.25">
      <c r="A7599" t="s">
        <v>262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 x14ac:dyDescent="0.25">
      <c r="A7600" t="s">
        <v>262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 x14ac:dyDescent="0.25">
      <c r="A7601" t="s">
        <v>262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 x14ac:dyDescent="0.25">
      <c r="A7602" t="s">
        <v>262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 x14ac:dyDescent="0.25">
      <c r="A7603" t="s">
        <v>262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 x14ac:dyDescent="0.25">
      <c r="A7604" t="s">
        <v>262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 x14ac:dyDescent="0.25">
      <c r="A7605" t="s">
        <v>262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 x14ac:dyDescent="0.25">
      <c r="A7606" t="s">
        <v>262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 x14ac:dyDescent="0.25">
      <c r="A7607" t="s">
        <v>262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 x14ac:dyDescent="0.25">
      <c r="A7608" t="s">
        <v>262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 x14ac:dyDescent="0.25">
      <c r="A7609" t="s">
        <v>262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 x14ac:dyDescent="0.25">
      <c r="A7610" t="s">
        <v>262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 x14ac:dyDescent="0.25">
      <c r="A7611" t="s">
        <v>262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 x14ac:dyDescent="0.25">
      <c r="A7612" t="s">
        <v>262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 x14ac:dyDescent="0.25">
      <c r="A7613" t="s">
        <v>262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 x14ac:dyDescent="0.25">
      <c r="A7614" t="s">
        <v>262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 x14ac:dyDescent="0.25">
      <c r="A7615" t="s">
        <v>262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</row>
    <row r="7616" spans="1:41" x14ac:dyDescent="0.25">
      <c r="A7616" t="s">
        <v>262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 x14ac:dyDescent="0.25">
      <c r="A7617" t="s">
        <v>262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 x14ac:dyDescent="0.25">
      <c r="A7618" t="s">
        <v>262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 x14ac:dyDescent="0.25">
      <c r="A7619" t="s">
        <v>262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 x14ac:dyDescent="0.25">
      <c r="A7620" t="s">
        <v>262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 x14ac:dyDescent="0.25">
      <c r="A7621" t="s">
        <v>262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 x14ac:dyDescent="0.25">
      <c r="A7622" t="s">
        <v>262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 x14ac:dyDescent="0.25">
      <c r="A7623" t="s">
        <v>262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 x14ac:dyDescent="0.25">
      <c r="A7624" t="s">
        <v>262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 x14ac:dyDescent="0.25">
      <c r="A7625" t="s">
        <v>262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 x14ac:dyDescent="0.25">
      <c r="A7626" t="s">
        <v>262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 x14ac:dyDescent="0.25">
      <c r="A7627" t="s">
        <v>262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 x14ac:dyDescent="0.25">
      <c r="A7628" t="s">
        <v>262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 x14ac:dyDescent="0.25">
      <c r="A7629" t="s">
        <v>262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 x14ac:dyDescent="0.25">
      <c r="A7630" t="s">
        <v>262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 x14ac:dyDescent="0.25">
      <c r="A7631" t="s">
        <v>262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 x14ac:dyDescent="0.25">
      <c r="A7632" t="s">
        <v>262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 x14ac:dyDescent="0.25">
      <c r="A7633" t="s">
        <v>262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 x14ac:dyDescent="0.25">
      <c r="A7634" t="s">
        <v>262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 x14ac:dyDescent="0.25">
      <c r="A7635" t="s">
        <v>262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 x14ac:dyDescent="0.25">
      <c r="A7636" t="s">
        <v>262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 x14ac:dyDescent="0.25">
      <c r="A7637" t="s">
        <v>262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 x14ac:dyDescent="0.25">
      <c r="A7638" t="s">
        <v>262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 x14ac:dyDescent="0.25">
      <c r="A7639" t="s">
        <v>262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 x14ac:dyDescent="0.25">
      <c r="A7640" t="s">
        <v>262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 x14ac:dyDescent="0.25">
      <c r="A7641" t="s">
        <v>262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 x14ac:dyDescent="0.25">
      <c r="A7642" t="s">
        <v>262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 x14ac:dyDescent="0.25">
      <c r="A7643" t="s">
        <v>262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 x14ac:dyDescent="0.25">
      <c r="A7644" t="s">
        <v>262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 x14ac:dyDescent="0.25">
      <c r="A7645" t="s">
        <v>262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</row>
    <row r="7646" spans="1:41" x14ac:dyDescent="0.25">
      <c r="A7646" t="s">
        <v>262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 x14ac:dyDescent="0.25">
      <c r="A7647" t="s">
        <v>262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 x14ac:dyDescent="0.25">
      <c r="A7648" t="s">
        <v>262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 x14ac:dyDescent="0.25">
      <c r="A7649" t="s">
        <v>262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 x14ac:dyDescent="0.25">
      <c r="A7650" t="s">
        <v>262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 x14ac:dyDescent="0.25">
      <c r="A7651" t="s">
        <v>262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 x14ac:dyDescent="0.25">
      <c r="A7652" t="s">
        <v>262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 x14ac:dyDescent="0.25">
      <c r="A7653" t="s">
        <v>262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 x14ac:dyDescent="0.25">
      <c r="A7654" t="s">
        <v>262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 x14ac:dyDescent="0.25">
      <c r="A7655" t="s">
        <v>262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 x14ac:dyDescent="0.25">
      <c r="A7656" t="s">
        <v>262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 x14ac:dyDescent="0.25">
      <c r="A7657" t="s">
        <v>262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 x14ac:dyDescent="0.25">
      <c r="A7658" t="s">
        <v>262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 x14ac:dyDescent="0.25">
      <c r="A7659" t="s">
        <v>262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 x14ac:dyDescent="0.25">
      <c r="A7660" t="s">
        <v>262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 x14ac:dyDescent="0.25">
      <c r="A7661" t="s">
        <v>262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 x14ac:dyDescent="0.25">
      <c r="A7662" t="s">
        <v>262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 x14ac:dyDescent="0.25">
      <c r="A7663" t="s">
        <v>262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 x14ac:dyDescent="0.25">
      <c r="A7664" t="s">
        <v>262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 x14ac:dyDescent="0.25">
      <c r="A7665" t="s">
        <v>262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 x14ac:dyDescent="0.25">
      <c r="A7666" t="s">
        <v>262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 x14ac:dyDescent="0.25">
      <c r="A7667" t="s">
        <v>262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 x14ac:dyDescent="0.25">
      <c r="A7668" t="s">
        <v>262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 x14ac:dyDescent="0.25">
      <c r="A7669" t="s">
        <v>262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 x14ac:dyDescent="0.25">
      <c r="A7670" t="s">
        <v>262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 x14ac:dyDescent="0.25">
      <c r="A7671" t="s">
        <v>262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 x14ac:dyDescent="0.25">
      <c r="A7672" t="s">
        <v>262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 x14ac:dyDescent="0.25">
      <c r="A7673" t="s">
        <v>262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 x14ac:dyDescent="0.25">
      <c r="A7674" t="s">
        <v>262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</row>
    <row r="7675" spans="1:41" x14ac:dyDescent="0.25">
      <c r="A7675" t="s">
        <v>262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 x14ac:dyDescent="0.25">
      <c r="A7676" t="s">
        <v>262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 x14ac:dyDescent="0.25">
      <c r="A7677" t="s">
        <v>262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 x14ac:dyDescent="0.25">
      <c r="A7678" t="s">
        <v>262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 x14ac:dyDescent="0.25">
      <c r="A7679" t="s">
        <v>262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 x14ac:dyDescent="0.25">
      <c r="A7680" t="s">
        <v>262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 x14ac:dyDescent="0.25">
      <c r="A7681" t="s">
        <v>262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 x14ac:dyDescent="0.25">
      <c r="A7682" t="s">
        <v>262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 x14ac:dyDescent="0.25">
      <c r="A7683" t="s">
        <v>262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 x14ac:dyDescent="0.25">
      <c r="A7684" t="s">
        <v>262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 x14ac:dyDescent="0.25">
      <c r="A7685" t="s">
        <v>262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 x14ac:dyDescent="0.25">
      <c r="A7686" t="s">
        <v>262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 x14ac:dyDescent="0.25">
      <c r="A7687" t="s">
        <v>262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 x14ac:dyDescent="0.25">
      <c r="A7688" t="s">
        <v>262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 x14ac:dyDescent="0.25">
      <c r="A7689" t="s">
        <v>262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 x14ac:dyDescent="0.25">
      <c r="A7690" t="s">
        <v>262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 x14ac:dyDescent="0.25">
      <c r="A7691" t="s">
        <v>262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 x14ac:dyDescent="0.25">
      <c r="A7692" t="s">
        <v>262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 x14ac:dyDescent="0.25">
      <c r="A7693" t="s">
        <v>262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 x14ac:dyDescent="0.25">
      <c r="A7694" t="s">
        <v>262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</row>
    <row r="7695" spans="1:41" x14ac:dyDescent="0.25">
      <c r="A7695" t="s">
        <v>262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 x14ac:dyDescent="0.25">
      <c r="A7696" t="s">
        <v>262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 x14ac:dyDescent="0.25">
      <c r="A7697" t="s">
        <v>262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 x14ac:dyDescent="0.25">
      <c r="A7698" t="s">
        <v>262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 x14ac:dyDescent="0.25">
      <c r="A7699" t="s">
        <v>262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 x14ac:dyDescent="0.25">
      <c r="A7700" t="s">
        <v>262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 x14ac:dyDescent="0.25">
      <c r="A7701" t="s">
        <v>262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 x14ac:dyDescent="0.25">
      <c r="A7702" t="s">
        <v>262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 x14ac:dyDescent="0.25">
      <c r="A7703" t="s">
        <v>262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 x14ac:dyDescent="0.25">
      <c r="A7704" t="s">
        <v>262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 x14ac:dyDescent="0.25">
      <c r="A7705" t="s">
        <v>262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 x14ac:dyDescent="0.25">
      <c r="A7706" t="s">
        <v>262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 x14ac:dyDescent="0.25">
      <c r="A7707" t="s">
        <v>262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 x14ac:dyDescent="0.25">
      <c r="A7708" t="s">
        <v>262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 x14ac:dyDescent="0.25">
      <c r="A7709" t="s">
        <v>262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 x14ac:dyDescent="0.25">
      <c r="A7710" t="s">
        <v>262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 x14ac:dyDescent="0.25">
      <c r="A7711" t="s">
        <v>262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 x14ac:dyDescent="0.25">
      <c r="A7712" t="s">
        <v>262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 x14ac:dyDescent="0.25">
      <c r="A7713" t="s">
        <v>262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 x14ac:dyDescent="0.25">
      <c r="A7714" t="s">
        <v>262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 x14ac:dyDescent="0.25">
      <c r="A7715" t="s">
        <v>262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 x14ac:dyDescent="0.25">
      <c r="A7716" t="s">
        <v>262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 x14ac:dyDescent="0.25">
      <c r="A7717" t="s">
        <v>262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 x14ac:dyDescent="0.25">
      <c r="A7718" t="s">
        <v>262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 x14ac:dyDescent="0.25">
      <c r="A7719" t="s">
        <v>262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 x14ac:dyDescent="0.25">
      <c r="A7720" t="s">
        <v>262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</row>
    <row r="7721" spans="1:41" x14ac:dyDescent="0.25">
      <c r="A7721" t="s">
        <v>262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 x14ac:dyDescent="0.25">
      <c r="A7722" t="s">
        <v>262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 x14ac:dyDescent="0.25">
      <c r="A7723" t="s">
        <v>262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 x14ac:dyDescent="0.25">
      <c r="A7724" t="s">
        <v>262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 x14ac:dyDescent="0.25">
      <c r="A7725" t="s">
        <v>262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 x14ac:dyDescent="0.25">
      <c r="A7726" t="s">
        <v>262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 x14ac:dyDescent="0.25">
      <c r="A7727" t="s">
        <v>262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</row>
    <row r="7728" spans="1:41" x14ac:dyDescent="0.25">
      <c r="A7728" t="s">
        <v>262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 x14ac:dyDescent="0.25">
      <c r="A7729" t="s">
        <v>262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 x14ac:dyDescent="0.25">
      <c r="A7730" t="s">
        <v>262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 x14ac:dyDescent="0.25">
      <c r="A7731" t="s">
        <v>262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 x14ac:dyDescent="0.25">
      <c r="A7732" t="s">
        <v>262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 x14ac:dyDescent="0.25">
      <c r="A7733" t="s">
        <v>262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 x14ac:dyDescent="0.25">
      <c r="A7734" t="s">
        <v>262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 x14ac:dyDescent="0.25">
      <c r="A7735" t="s">
        <v>262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 x14ac:dyDescent="0.25">
      <c r="A7736" t="s">
        <v>262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 x14ac:dyDescent="0.25">
      <c r="A7737" t="s">
        <v>262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 x14ac:dyDescent="0.25">
      <c r="A7738" t="s">
        <v>262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 x14ac:dyDescent="0.25">
      <c r="A7739" t="s">
        <v>262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 x14ac:dyDescent="0.25">
      <c r="A7740" t="s">
        <v>262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 x14ac:dyDescent="0.25">
      <c r="A7741" t="s">
        <v>262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 x14ac:dyDescent="0.25">
      <c r="A7742" t="s">
        <v>262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 x14ac:dyDescent="0.25">
      <c r="A7743" t="s">
        <v>262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 x14ac:dyDescent="0.25">
      <c r="A7744" t="s">
        <v>262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 x14ac:dyDescent="0.25">
      <c r="A7745" t="s">
        <v>262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 x14ac:dyDescent="0.25">
      <c r="A7746" t="s">
        <v>262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 x14ac:dyDescent="0.25">
      <c r="A7747" t="s">
        <v>262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 x14ac:dyDescent="0.25">
      <c r="A7748" t="s">
        <v>262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 x14ac:dyDescent="0.25">
      <c r="A7749" t="s">
        <v>262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 x14ac:dyDescent="0.25">
      <c r="A7750" t="s">
        <v>262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</row>
    <row r="7751" spans="1:41" x14ac:dyDescent="0.25">
      <c r="A7751" t="s">
        <v>262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 x14ac:dyDescent="0.25">
      <c r="A7752" t="s">
        <v>262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 x14ac:dyDescent="0.25">
      <c r="A7753" t="s">
        <v>262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 x14ac:dyDescent="0.25">
      <c r="A7754" t="s">
        <v>262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 x14ac:dyDescent="0.25">
      <c r="A7755" t="s">
        <v>262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 x14ac:dyDescent="0.25">
      <c r="A7756" t="s">
        <v>262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 x14ac:dyDescent="0.25">
      <c r="A7757" t="s">
        <v>262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 x14ac:dyDescent="0.25">
      <c r="A7758" t="s">
        <v>262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 x14ac:dyDescent="0.25">
      <c r="A7759" t="s">
        <v>262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 x14ac:dyDescent="0.25">
      <c r="A7760" t="s">
        <v>262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 x14ac:dyDescent="0.25">
      <c r="A7761" t="s">
        <v>262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 x14ac:dyDescent="0.25">
      <c r="A7762" t="s">
        <v>262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 x14ac:dyDescent="0.25">
      <c r="A7763" t="s">
        <v>262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 x14ac:dyDescent="0.25">
      <c r="A7764" t="s">
        <v>262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 x14ac:dyDescent="0.25">
      <c r="A7765" t="s">
        <v>262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 x14ac:dyDescent="0.25">
      <c r="A7766" t="s">
        <v>262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 x14ac:dyDescent="0.25">
      <c r="A7767" t="s">
        <v>262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 x14ac:dyDescent="0.25">
      <c r="A7768" t="s">
        <v>262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 x14ac:dyDescent="0.25">
      <c r="A7769" t="s">
        <v>262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 x14ac:dyDescent="0.25">
      <c r="A7770" t="s">
        <v>262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 x14ac:dyDescent="0.25">
      <c r="A7771" t="s">
        <v>262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 x14ac:dyDescent="0.25">
      <c r="A7772" t="s">
        <v>262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 x14ac:dyDescent="0.25">
      <c r="A7773" t="s">
        <v>262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 x14ac:dyDescent="0.25">
      <c r="A7774" t="s">
        <v>262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 x14ac:dyDescent="0.25">
      <c r="A7775" t="s">
        <v>262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 x14ac:dyDescent="0.25">
      <c r="A7776" t="s">
        <v>262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 x14ac:dyDescent="0.25">
      <c r="A7777" t="s">
        <v>262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 x14ac:dyDescent="0.25">
      <c r="A7778" t="s">
        <v>262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 x14ac:dyDescent="0.25">
      <c r="A7779" t="s">
        <v>262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 x14ac:dyDescent="0.25">
      <c r="A7780" t="s">
        <v>262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 x14ac:dyDescent="0.25">
      <c r="A7781" t="s">
        <v>262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 x14ac:dyDescent="0.25">
      <c r="A7782" t="s">
        <v>262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 x14ac:dyDescent="0.25">
      <c r="A7783" t="s">
        <v>262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 x14ac:dyDescent="0.25">
      <c r="A7784" t="s">
        <v>262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 x14ac:dyDescent="0.25">
      <c r="A7785" t="s">
        <v>262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 x14ac:dyDescent="0.25">
      <c r="A7786" t="s">
        <v>262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 x14ac:dyDescent="0.25">
      <c r="A7787" t="s">
        <v>262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 x14ac:dyDescent="0.25">
      <c r="A7788" t="s">
        <v>262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 x14ac:dyDescent="0.25">
      <c r="A7789" t="s">
        <v>262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 x14ac:dyDescent="0.25">
      <c r="A7790" t="s">
        <v>262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 x14ac:dyDescent="0.25">
      <c r="A7791" t="s">
        <v>262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 x14ac:dyDescent="0.25">
      <c r="A7792" t="s">
        <v>262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 x14ac:dyDescent="0.25">
      <c r="A7793" t="s">
        <v>262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 x14ac:dyDescent="0.25">
      <c r="A7794" t="s">
        <v>262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 x14ac:dyDescent="0.25">
      <c r="A7795" t="s">
        <v>262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 x14ac:dyDescent="0.25">
      <c r="A7796" t="s">
        <v>262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 x14ac:dyDescent="0.25">
      <c r="A7797" t="s">
        <v>262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 x14ac:dyDescent="0.25">
      <c r="A7798" t="s">
        <v>262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 x14ac:dyDescent="0.25">
      <c r="A7799" t="s">
        <v>262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</row>
    <row r="7800" spans="1:41" x14ac:dyDescent="0.25">
      <c r="A7800" t="s">
        <v>262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 x14ac:dyDescent="0.25">
      <c r="A7801" t="s">
        <v>262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 x14ac:dyDescent="0.25">
      <c r="A7802" t="s">
        <v>262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 x14ac:dyDescent="0.25">
      <c r="A7803" t="s">
        <v>262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 x14ac:dyDescent="0.25">
      <c r="A7804" t="s">
        <v>262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 x14ac:dyDescent="0.25">
      <c r="A7805" t="s">
        <v>262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 x14ac:dyDescent="0.25">
      <c r="A7806" t="s">
        <v>262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 x14ac:dyDescent="0.25">
      <c r="A7807" t="s">
        <v>262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 x14ac:dyDescent="0.25">
      <c r="A7808" t="s">
        <v>262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 x14ac:dyDescent="0.25">
      <c r="A7809" t="s">
        <v>262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 x14ac:dyDescent="0.25">
      <c r="A7810" t="s">
        <v>262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 x14ac:dyDescent="0.25">
      <c r="A7811" t="s">
        <v>262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 x14ac:dyDescent="0.25">
      <c r="A7812" t="s">
        <v>262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</row>
    <row r="7813" spans="1:41" x14ac:dyDescent="0.25">
      <c r="A7813" t="s">
        <v>262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 x14ac:dyDescent="0.25">
      <c r="A7814" t="s">
        <v>262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 x14ac:dyDescent="0.25">
      <c r="A7815" t="s">
        <v>262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 x14ac:dyDescent="0.25">
      <c r="A7816" t="s">
        <v>262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 x14ac:dyDescent="0.25">
      <c r="A7817" t="s">
        <v>262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 x14ac:dyDescent="0.25">
      <c r="A7818" t="s">
        <v>262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 x14ac:dyDescent="0.25">
      <c r="A7819" t="s">
        <v>262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 x14ac:dyDescent="0.25">
      <c r="A7820" t="s">
        <v>262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 x14ac:dyDescent="0.25">
      <c r="A7821" t="s">
        <v>262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 x14ac:dyDescent="0.25">
      <c r="A7822" t="s">
        <v>262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 x14ac:dyDescent="0.25">
      <c r="A7823" t="s">
        <v>262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 x14ac:dyDescent="0.25">
      <c r="A7824" t="s">
        <v>262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 x14ac:dyDescent="0.25">
      <c r="A7825" t="s">
        <v>262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 x14ac:dyDescent="0.25">
      <c r="A7826" t="s">
        <v>262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 x14ac:dyDescent="0.25">
      <c r="A7827" t="s">
        <v>262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 x14ac:dyDescent="0.25">
      <c r="A7828" t="s">
        <v>262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 x14ac:dyDescent="0.25">
      <c r="A7829" t="s">
        <v>262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 x14ac:dyDescent="0.25">
      <c r="A7830" t="s">
        <v>262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 x14ac:dyDescent="0.25">
      <c r="A7831" t="s">
        <v>262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 x14ac:dyDescent="0.25">
      <c r="A7832" t="s">
        <v>262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 x14ac:dyDescent="0.25">
      <c r="A7833" t="s">
        <v>262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 x14ac:dyDescent="0.25">
      <c r="A7834" t="s">
        <v>262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 x14ac:dyDescent="0.25">
      <c r="A7835" t="s">
        <v>262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 x14ac:dyDescent="0.25">
      <c r="A7836" t="s">
        <v>262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 x14ac:dyDescent="0.25">
      <c r="A7837" t="s">
        <v>262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 x14ac:dyDescent="0.25">
      <c r="A7838" t="s">
        <v>262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 x14ac:dyDescent="0.25">
      <c r="A7839" t="s">
        <v>262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 x14ac:dyDescent="0.25">
      <c r="A7840" t="s">
        <v>262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 x14ac:dyDescent="0.25">
      <c r="A7841" t="s">
        <v>262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 x14ac:dyDescent="0.25">
      <c r="A7842" t="s">
        <v>262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 x14ac:dyDescent="0.25">
      <c r="A7843" t="s">
        <v>262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 x14ac:dyDescent="0.25">
      <c r="A7844" t="s">
        <v>262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 x14ac:dyDescent="0.25">
      <c r="A7845" t="s">
        <v>262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 x14ac:dyDescent="0.25">
      <c r="A7846" t="s">
        <v>262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 x14ac:dyDescent="0.25">
      <c r="A7847" t="s">
        <v>262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 x14ac:dyDescent="0.25">
      <c r="A7848" t="s">
        <v>262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 x14ac:dyDescent="0.25">
      <c r="A7849" t="s">
        <v>262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 x14ac:dyDescent="0.25">
      <c r="A7850" t="s">
        <v>262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 x14ac:dyDescent="0.25">
      <c r="A7851" t="s">
        <v>262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 x14ac:dyDescent="0.25">
      <c r="A7852" t="s">
        <v>262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 x14ac:dyDescent="0.25">
      <c r="A7853" t="s">
        <v>262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 x14ac:dyDescent="0.25">
      <c r="A7854" t="s">
        <v>262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 x14ac:dyDescent="0.25">
      <c r="A7855" t="s">
        <v>262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 x14ac:dyDescent="0.25">
      <c r="A7856" t="s">
        <v>262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 x14ac:dyDescent="0.25">
      <c r="A7857" t="s">
        <v>262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 x14ac:dyDescent="0.25">
      <c r="A7858" t="s">
        <v>262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 x14ac:dyDescent="0.25">
      <c r="A7859" t="s">
        <v>262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 x14ac:dyDescent="0.25">
      <c r="A7860" t="s">
        <v>262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 x14ac:dyDescent="0.25">
      <c r="A7861" t="s">
        <v>262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 x14ac:dyDescent="0.25">
      <c r="A7862" t="s">
        <v>262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 x14ac:dyDescent="0.25">
      <c r="A7863" t="s">
        <v>262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 x14ac:dyDescent="0.25">
      <c r="A7864" t="s">
        <v>262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 x14ac:dyDescent="0.25">
      <c r="A7865" t="s">
        <v>262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 x14ac:dyDescent="0.25">
      <c r="A7866" t="s">
        <v>262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 x14ac:dyDescent="0.25">
      <c r="A7867" t="s">
        <v>262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 x14ac:dyDescent="0.25">
      <c r="A7868" t="s">
        <v>262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 x14ac:dyDescent="0.25">
      <c r="A7869" t="s">
        <v>262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 x14ac:dyDescent="0.25">
      <c r="A7870" t="s">
        <v>262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 x14ac:dyDescent="0.25">
      <c r="A7871" t="s">
        <v>262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 x14ac:dyDescent="0.25">
      <c r="A7872" t="s">
        <v>262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 x14ac:dyDescent="0.25">
      <c r="A7873" t="s">
        <v>262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 x14ac:dyDescent="0.25">
      <c r="A7874" t="s">
        <v>262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 x14ac:dyDescent="0.25">
      <c r="A7875" t="s">
        <v>262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 x14ac:dyDescent="0.25">
      <c r="A7876" t="s">
        <v>262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 x14ac:dyDescent="0.25">
      <c r="A7877" t="s">
        <v>262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 x14ac:dyDescent="0.25">
      <c r="A7878" t="s">
        <v>262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 x14ac:dyDescent="0.25">
      <c r="A7879" t="s">
        <v>262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 x14ac:dyDescent="0.25">
      <c r="A7880" t="s">
        <v>262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 x14ac:dyDescent="0.25">
      <c r="A7881" t="s">
        <v>262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 x14ac:dyDescent="0.25">
      <c r="A7882" t="s">
        <v>262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</row>
    <row r="7883" spans="1:41" x14ac:dyDescent="0.25">
      <c r="A7883" t="s">
        <v>262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 x14ac:dyDescent="0.25">
      <c r="A7884" t="s">
        <v>262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 x14ac:dyDescent="0.25">
      <c r="A7885" t="s">
        <v>262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 x14ac:dyDescent="0.25">
      <c r="A7886" t="s">
        <v>262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 x14ac:dyDescent="0.25">
      <c r="A7887" t="s">
        <v>262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 x14ac:dyDescent="0.25">
      <c r="A7888" t="s">
        <v>262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 x14ac:dyDescent="0.25">
      <c r="A7889" t="s">
        <v>262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 x14ac:dyDescent="0.25">
      <c r="A7890" t="s">
        <v>262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 x14ac:dyDescent="0.25">
      <c r="A7891" t="s">
        <v>262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 x14ac:dyDescent="0.25">
      <c r="A7892" t="s">
        <v>262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 x14ac:dyDescent="0.25">
      <c r="A7893" t="s">
        <v>262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 x14ac:dyDescent="0.25">
      <c r="A7894" t="s">
        <v>262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 x14ac:dyDescent="0.25">
      <c r="A7895" t="s">
        <v>262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 x14ac:dyDescent="0.25">
      <c r="A7896" t="s">
        <v>262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 x14ac:dyDescent="0.25">
      <c r="A7897" t="s">
        <v>262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</row>
    <row r="7898" spans="1:41" x14ac:dyDescent="0.25">
      <c r="A7898" t="s">
        <v>262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 x14ac:dyDescent="0.25">
      <c r="A7899" t="s">
        <v>262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 x14ac:dyDescent="0.25">
      <c r="A7900" t="s">
        <v>262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 x14ac:dyDescent="0.25">
      <c r="A7901" t="s">
        <v>262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 x14ac:dyDescent="0.25">
      <c r="A7902" t="s">
        <v>262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 x14ac:dyDescent="0.25">
      <c r="A7903" t="s">
        <v>262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 x14ac:dyDescent="0.25">
      <c r="A7904" t="s">
        <v>262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 x14ac:dyDescent="0.25">
      <c r="A7905" t="s">
        <v>262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 x14ac:dyDescent="0.25">
      <c r="A7906" t="s">
        <v>262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 x14ac:dyDescent="0.25">
      <c r="A7907" t="s">
        <v>262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 x14ac:dyDescent="0.25">
      <c r="A7908" t="s">
        <v>262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 x14ac:dyDescent="0.25">
      <c r="A7909" t="s">
        <v>262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 x14ac:dyDescent="0.25">
      <c r="A7910" t="s">
        <v>262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 x14ac:dyDescent="0.25">
      <c r="A7911" t="s">
        <v>262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 x14ac:dyDescent="0.25">
      <c r="A7912" t="s">
        <v>262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 x14ac:dyDescent="0.25">
      <c r="A7913" t="s">
        <v>262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 x14ac:dyDescent="0.25">
      <c r="A7914" t="s">
        <v>262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 x14ac:dyDescent="0.25">
      <c r="A7915" t="s">
        <v>262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 x14ac:dyDescent="0.25">
      <c r="A7916" t="s">
        <v>262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 x14ac:dyDescent="0.25">
      <c r="A7917" t="s">
        <v>262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 x14ac:dyDescent="0.25">
      <c r="A7918" t="s">
        <v>262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</row>
    <row r="7919" spans="1:41" x14ac:dyDescent="0.25">
      <c r="A7919" t="s">
        <v>262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 x14ac:dyDescent="0.25">
      <c r="A7920" t="s">
        <v>262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 x14ac:dyDescent="0.25">
      <c r="A7921" t="s">
        <v>262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</row>
    <row r="7922" spans="1:41" x14ac:dyDescent="0.25">
      <c r="A7922" t="s">
        <v>262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 x14ac:dyDescent="0.25">
      <c r="A7923" t="s">
        <v>262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 x14ac:dyDescent="0.25">
      <c r="A7924" t="s">
        <v>262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 x14ac:dyDescent="0.25">
      <c r="A7925" t="s">
        <v>262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 x14ac:dyDescent="0.25">
      <c r="A7926" t="s">
        <v>262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 x14ac:dyDescent="0.25">
      <c r="A7927" t="s">
        <v>262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 x14ac:dyDescent="0.25">
      <c r="A7928" t="s">
        <v>262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 x14ac:dyDescent="0.25">
      <c r="A7929" t="s">
        <v>262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 x14ac:dyDescent="0.25">
      <c r="A7930" t="s">
        <v>262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 x14ac:dyDescent="0.25">
      <c r="A7931" t="s">
        <v>262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 x14ac:dyDescent="0.25">
      <c r="A7932" t="s">
        <v>262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 x14ac:dyDescent="0.25">
      <c r="A7933" t="s">
        <v>262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</row>
    <row r="7934" spans="1:41" x14ac:dyDescent="0.25">
      <c r="A7934" t="s">
        <v>262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 x14ac:dyDescent="0.25">
      <c r="A7935" t="s">
        <v>262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 x14ac:dyDescent="0.25">
      <c r="A7936" t="s">
        <v>262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 x14ac:dyDescent="0.25">
      <c r="A7937" t="s">
        <v>262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 x14ac:dyDescent="0.25">
      <c r="A7938" t="s">
        <v>262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 x14ac:dyDescent="0.25">
      <c r="A7939" t="s">
        <v>262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 x14ac:dyDescent="0.25">
      <c r="A7940" t="s">
        <v>262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 x14ac:dyDescent="0.25">
      <c r="A7941" t="s">
        <v>262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 x14ac:dyDescent="0.25">
      <c r="A7942" t="s">
        <v>262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 x14ac:dyDescent="0.25">
      <c r="A7943" t="s">
        <v>262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 x14ac:dyDescent="0.25">
      <c r="A7944" t="s">
        <v>262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 x14ac:dyDescent="0.25">
      <c r="A7945" t="s">
        <v>262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</row>
    <row r="7946" spans="1:41" x14ac:dyDescent="0.25">
      <c r="A7946" t="s">
        <v>262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 x14ac:dyDescent="0.25">
      <c r="A7947" t="s">
        <v>262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 x14ac:dyDescent="0.25">
      <c r="A7948" t="s">
        <v>262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 x14ac:dyDescent="0.25">
      <c r="A7949" t="s">
        <v>262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 x14ac:dyDescent="0.25">
      <c r="A7950" t="s">
        <v>262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 x14ac:dyDescent="0.25">
      <c r="A7951" t="s">
        <v>262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 x14ac:dyDescent="0.25">
      <c r="A7952" t="s">
        <v>262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 x14ac:dyDescent="0.25">
      <c r="A7953" t="s">
        <v>262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 x14ac:dyDescent="0.25">
      <c r="A7954" t="s">
        <v>262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 x14ac:dyDescent="0.25">
      <c r="A7955" t="s">
        <v>262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 x14ac:dyDescent="0.25">
      <c r="A7956" t="s">
        <v>262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 x14ac:dyDescent="0.25">
      <c r="A7957" t="s">
        <v>262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 x14ac:dyDescent="0.25">
      <c r="A7958" t="s">
        <v>262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 x14ac:dyDescent="0.25">
      <c r="A7959" t="s">
        <v>262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 x14ac:dyDescent="0.25">
      <c r="A7960" t="s">
        <v>262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 x14ac:dyDescent="0.25">
      <c r="A7961" t="s">
        <v>262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 x14ac:dyDescent="0.25">
      <c r="A7962" t="s">
        <v>262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</row>
    <row r="7963" spans="1:41" x14ac:dyDescent="0.25">
      <c r="A7963" t="s">
        <v>262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 x14ac:dyDescent="0.25">
      <c r="A7964" t="s">
        <v>262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 x14ac:dyDescent="0.25">
      <c r="A7965" t="s">
        <v>262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 x14ac:dyDescent="0.25">
      <c r="A7966" t="s">
        <v>262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 x14ac:dyDescent="0.25">
      <c r="A7967" t="s">
        <v>262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 x14ac:dyDescent="0.25">
      <c r="A7968" t="s">
        <v>262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 x14ac:dyDescent="0.25">
      <c r="A7969" t="s">
        <v>262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 x14ac:dyDescent="0.25">
      <c r="A7970" t="s">
        <v>262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 x14ac:dyDescent="0.25">
      <c r="A7971" t="s">
        <v>262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 x14ac:dyDescent="0.25">
      <c r="A7972" t="s">
        <v>262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 x14ac:dyDescent="0.25">
      <c r="A7973" t="s">
        <v>262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 x14ac:dyDescent="0.25">
      <c r="A7974" t="s">
        <v>262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 x14ac:dyDescent="0.25">
      <c r="A7975" t="s">
        <v>262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 x14ac:dyDescent="0.25">
      <c r="A7976" t="s">
        <v>262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 x14ac:dyDescent="0.25">
      <c r="A7977" t="s">
        <v>262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 x14ac:dyDescent="0.25">
      <c r="A7978" t="s">
        <v>262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 x14ac:dyDescent="0.25">
      <c r="A7979" t="s">
        <v>262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 x14ac:dyDescent="0.25">
      <c r="A7980" t="s">
        <v>262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 x14ac:dyDescent="0.25">
      <c r="A7981" t="s">
        <v>262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 x14ac:dyDescent="0.25">
      <c r="A7982" t="s">
        <v>262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 x14ac:dyDescent="0.25">
      <c r="A7983" t="s">
        <v>262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 x14ac:dyDescent="0.25">
      <c r="A7984" t="s">
        <v>262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 x14ac:dyDescent="0.25">
      <c r="A7985" t="s">
        <v>262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 x14ac:dyDescent="0.25">
      <c r="A7986" t="s">
        <v>262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</row>
    <row r="7987" spans="1:41" x14ac:dyDescent="0.25">
      <c r="A7987" t="s">
        <v>262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 x14ac:dyDescent="0.25">
      <c r="A7988" t="s">
        <v>262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 x14ac:dyDescent="0.25">
      <c r="A7989" t="s">
        <v>262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 x14ac:dyDescent="0.25">
      <c r="A7990" t="s">
        <v>262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 x14ac:dyDescent="0.25">
      <c r="A7991" t="s">
        <v>262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</row>
    <row r="7992" spans="1:41" x14ac:dyDescent="0.25">
      <c r="A7992" t="s">
        <v>262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 x14ac:dyDescent="0.25">
      <c r="A7993" t="s">
        <v>262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 x14ac:dyDescent="0.25">
      <c r="A7994" t="s">
        <v>262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 x14ac:dyDescent="0.25">
      <c r="A7995" t="s">
        <v>262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 x14ac:dyDescent="0.25">
      <c r="A7996" t="s">
        <v>262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 x14ac:dyDescent="0.25">
      <c r="A7997" t="s">
        <v>262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 x14ac:dyDescent="0.25">
      <c r="A7998" t="s">
        <v>262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 x14ac:dyDescent="0.25">
      <c r="A7999" t="s">
        <v>262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 x14ac:dyDescent="0.25">
      <c r="A8000" t="s">
        <v>262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 x14ac:dyDescent="0.25">
      <c r="A8001" t="s">
        <v>262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 x14ac:dyDescent="0.25">
      <c r="A8002" t="s">
        <v>262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 x14ac:dyDescent="0.25">
      <c r="A8003" t="s">
        <v>262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 x14ac:dyDescent="0.25">
      <c r="A8004" t="s">
        <v>262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 x14ac:dyDescent="0.25">
      <c r="A8005" t="s">
        <v>262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 x14ac:dyDescent="0.25">
      <c r="A8006" t="s">
        <v>262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 x14ac:dyDescent="0.25">
      <c r="A8007" t="s">
        <v>262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 x14ac:dyDescent="0.25">
      <c r="A8008" t="s">
        <v>262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 x14ac:dyDescent="0.25">
      <c r="A8009" t="s">
        <v>262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 x14ac:dyDescent="0.25">
      <c r="A8010" t="s">
        <v>262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 x14ac:dyDescent="0.25">
      <c r="A8011" t="s">
        <v>262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 x14ac:dyDescent="0.25">
      <c r="A8012" t="s">
        <v>262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 x14ac:dyDescent="0.25">
      <c r="A8013" t="s">
        <v>262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 x14ac:dyDescent="0.25">
      <c r="A8014" t="s">
        <v>262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 x14ac:dyDescent="0.25">
      <c r="A8015" t="s">
        <v>262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 x14ac:dyDescent="0.25">
      <c r="A8016" t="s">
        <v>262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 x14ac:dyDescent="0.25">
      <c r="A8017" t="s">
        <v>262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 x14ac:dyDescent="0.25">
      <c r="A8018" t="s">
        <v>262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 x14ac:dyDescent="0.25">
      <c r="A8019" t="s">
        <v>262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 x14ac:dyDescent="0.25">
      <c r="A8020" t="s">
        <v>262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 x14ac:dyDescent="0.25">
      <c r="A8021" t="s">
        <v>262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 x14ac:dyDescent="0.25">
      <c r="A8022" t="s">
        <v>262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</row>
    <row r="8023" spans="1:41" x14ac:dyDescent="0.25">
      <c r="A8023" t="s">
        <v>262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 x14ac:dyDescent="0.25">
      <c r="A8024" t="s">
        <v>262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 x14ac:dyDescent="0.25">
      <c r="A8025" t="s">
        <v>262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 x14ac:dyDescent="0.25">
      <c r="A8026" t="s">
        <v>262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 x14ac:dyDescent="0.25">
      <c r="A8027" t="s">
        <v>262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 x14ac:dyDescent="0.25">
      <c r="A8028" t="s">
        <v>262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 x14ac:dyDescent="0.25">
      <c r="A8029" t="s">
        <v>262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 x14ac:dyDescent="0.25">
      <c r="A8030" t="s">
        <v>262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 x14ac:dyDescent="0.25">
      <c r="A8031" t="s">
        <v>262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 x14ac:dyDescent="0.25">
      <c r="A8032" t="s">
        <v>262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 x14ac:dyDescent="0.25">
      <c r="A8033" t="s">
        <v>262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 x14ac:dyDescent="0.25">
      <c r="A8034" t="s">
        <v>262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 x14ac:dyDescent="0.25">
      <c r="A8035" t="s">
        <v>262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 x14ac:dyDescent="0.25">
      <c r="A8036" t="s">
        <v>262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 x14ac:dyDescent="0.25">
      <c r="A8037" t="s">
        <v>262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 x14ac:dyDescent="0.25">
      <c r="A8038" t="s">
        <v>262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 x14ac:dyDescent="0.25">
      <c r="A8039" t="s">
        <v>262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 x14ac:dyDescent="0.25">
      <c r="A8040" t="s">
        <v>262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 x14ac:dyDescent="0.25">
      <c r="A8041" t="s">
        <v>262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 x14ac:dyDescent="0.25">
      <c r="A8042" t="s">
        <v>262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 x14ac:dyDescent="0.25">
      <c r="A8043" t="s">
        <v>262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 x14ac:dyDescent="0.25">
      <c r="A8044" t="s">
        <v>262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 x14ac:dyDescent="0.25">
      <c r="A8045" t="s">
        <v>262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 x14ac:dyDescent="0.25">
      <c r="A8046" t="s">
        <v>262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 x14ac:dyDescent="0.25">
      <c r="A8047" t="s">
        <v>262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 x14ac:dyDescent="0.25">
      <c r="A8048" t="s">
        <v>262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 x14ac:dyDescent="0.25">
      <c r="A8049" t="s">
        <v>262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 x14ac:dyDescent="0.25">
      <c r="A8050" t="s">
        <v>262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 x14ac:dyDescent="0.25">
      <c r="A8051" t="s">
        <v>262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 x14ac:dyDescent="0.25">
      <c r="A8052" t="s">
        <v>262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 x14ac:dyDescent="0.25">
      <c r="A8053" t="s">
        <v>262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 x14ac:dyDescent="0.25">
      <c r="A8054" t="s">
        <v>262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 x14ac:dyDescent="0.25">
      <c r="A8055" t="s">
        <v>262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 x14ac:dyDescent="0.25">
      <c r="A8056" t="s">
        <v>262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 x14ac:dyDescent="0.25">
      <c r="A8057" t="s">
        <v>262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 x14ac:dyDescent="0.25">
      <c r="A8058" t="s">
        <v>262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 x14ac:dyDescent="0.25">
      <c r="A8059" t="s">
        <v>262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 x14ac:dyDescent="0.25">
      <c r="A8060" t="s">
        <v>262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 x14ac:dyDescent="0.25">
      <c r="A8061" t="s">
        <v>262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 x14ac:dyDescent="0.25">
      <c r="A8062" t="s">
        <v>262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 x14ac:dyDescent="0.25">
      <c r="A8063" t="s">
        <v>262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 x14ac:dyDescent="0.25">
      <c r="A8064" t="s">
        <v>262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 x14ac:dyDescent="0.25">
      <c r="A8065" t="s">
        <v>262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 x14ac:dyDescent="0.25">
      <c r="A8066" t="s">
        <v>262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 x14ac:dyDescent="0.25">
      <c r="A8067" t="s">
        <v>262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 x14ac:dyDescent="0.25">
      <c r="A8068" t="s">
        <v>262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 x14ac:dyDescent="0.25">
      <c r="A8069" t="s">
        <v>262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 x14ac:dyDescent="0.25">
      <c r="A8070" t="s">
        <v>262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 x14ac:dyDescent="0.25">
      <c r="A8071" t="s">
        <v>262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 x14ac:dyDescent="0.25">
      <c r="A8072" t="s">
        <v>262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 x14ac:dyDescent="0.25">
      <c r="A8073" t="s">
        <v>262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 x14ac:dyDescent="0.25">
      <c r="A8074" t="s">
        <v>262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 x14ac:dyDescent="0.25">
      <c r="A8075" t="s">
        <v>262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</row>
    <row r="8076" spans="1:41" x14ac:dyDescent="0.25">
      <c r="A8076" t="s">
        <v>262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 x14ac:dyDescent="0.25">
      <c r="A8077" t="s">
        <v>262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 x14ac:dyDescent="0.25">
      <c r="A8078" t="s">
        <v>262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</row>
    <row r="8079" spans="1:41" x14ac:dyDescent="0.25">
      <c r="A8079" t="s">
        <v>262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 x14ac:dyDescent="0.25">
      <c r="A8080" t="s">
        <v>262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</row>
    <row r="8081" spans="1:41" x14ac:dyDescent="0.25">
      <c r="A8081" t="s">
        <v>262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 x14ac:dyDescent="0.25">
      <c r="A8082" t="s">
        <v>262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 x14ac:dyDescent="0.25">
      <c r="A8083" t="s">
        <v>262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 x14ac:dyDescent="0.25">
      <c r="A8084" t="s">
        <v>262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 x14ac:dyDescent="0.25">
      <c r="A8085" t="s">
        <v>262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 x14ac:dyDescent="0.25">
      <c r="A8086" t="s">
        <v>262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 x14ac:dyDescent="0.25">
      <c r="A8087" t="s">
        <v>262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 x14ac:dyDescent="0.25">
      <c r="A8088" t="s">
        <v>262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 x14ac:dyDescent="0.25">
      <c r="A8089" t="s">
        <v>262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 x14ac:dyDescent="0.25">
      <c r="A8090" t="s">
        <v>262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 x14ac:dyDescent="0.25">
      <c r="A8091" t="s">
        <v>262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 x14ac:dyDescent="0.25">
      <c r="A8092" t="s">
        <v>262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 x14ac:dyDescent="0.25">
      <c r="A8093" t="s">
        <v>262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 x14ac:dyDescent="0.25">
      <c r="A8094" t="s">
        <v>262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 x14ac:dyDescent="0.25">
      <c r="A8095" t="s">
        <v>262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 x14ac:dyDescent="0.25">
      <c r="A8096" t="s">
        <v>262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 x14ac:dyDescent="0.25">
      <c r="A8097" t="s">
        <v>262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 x14ac:dyDescent="0.25">
      <c r="A8098" t="s">
        <v>262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 x14ac:dyDescent="0.25">
      <c r="A8099" t="s">
        <v>262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 x14ac:dyDescent="0.25">
      <c r="A8100" t="s">
        <v>262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 x14ac:dyDescent="0.25">
      <c r="A8101" t="s">
        <v>262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 x14ac:dyDescent="0.25">
      <c r="A8102" t="s">
        <v>262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 x14ac:dyDescent="0.25">
      <c r="A8103" t="s">
        <v>262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 x14ac:dyDescent="0.25">
      <c r="A8104" t="s">
        <v>262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 x14ac:dyDescent="0.25">
      <c r="A8105" t="s">
        <v>262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 x14ac:dyDescent="0.25">
      <c r="A8106" t="s">
        <v>262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 x14ac:dyDescent="0.25">
      <c r="A8107" t="s">
        <v>262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 x14ac:dyDescent="0.25">
      <c r="A8108" t="s">
        <v>262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 x14ac:dyDescent="0.25">
      <c r="A8109" t="s">
        <v>262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 x14ac:dyDescent="0.25">
      <c r="A8110" t="s">
        <v>262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 x14ac:dyDescent="0.25">
      <c r="A8111" t="s">
        <v>262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 x14ac:dyDescent="0.25">
      <c r="A8112" t="s">
        <v>262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 x14ac:dyDescent="0.25">
      <c r="A8113" t="s">
        <v>262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 x14ac:dyDescent="0.25">
      <c r="A8114" t="s">
        <v>262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 x14ac:dyDescent="0.25">
      <c r="A8115" t="s">
        <v>262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 x14ac:dyDescent="0.25">
      <c r="A8116" t="s">
        <v>262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 x14ac:dyDescent="0.25">
      <c r="A8117" t="s">
        <v>262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 x14ac:dyDescent="0.25">
      <c r="A8118" t="s">
        <v>262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 x14ac:dyDescent="0.25">
      <c r="A8119" t="s">
        <v>262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 x14ac:dyDescent="0.25">
      <c r="A8120" t="s">
        <v>262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 x14ac:dyDescent="0.25">
      <c r="A8121" t="s">
        <v>262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 x14ac:dyDescent="0.25">
      <c r="A8122" t="s">
        <v>262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 x14ac:dyDescent="0.25">
      <c r="A8123" t="s">
        <v>262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 x14ac:dyDescent="0.25">
      <c r="A8124" t="s">
        <v>262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 x14ac:dyDescent="0.25">
      <c r="A8125" t="s">
        <v>262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 x14ac:dyDescent="0.25">
      <c r="A8126" t="s">
        <v>262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 x14ac:dyDescent="0.25">
      <c r="A8127" t="s">
        <v>262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 x14ac:dyDescent="0.25">
      <c r="A8128" t="s">
        <v>262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 x14ac:dyDescent="0.25">
      <c r="A8129" t="s">
        <v>262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 x14ac:dyDescent="0.25">
      <c r="A8130" t="s">
        <v>262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 x14ac:dyDescent="0.25">
      <c r="A8131" t="s">
        <v>262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 x14ac:dyDescent="0.25">
      <c r="A8132" t="s">
        <v>262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 x14ac:dyDescent="0.25">
      <c r="A8133" t="s">
        <v>262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 x14ac:dyDescent="0.25">
      <c r="A8134" t="s">
        <v>262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 x14ac:dyDescent="0.25">
      <c r="A8135" t="s">
        <v>262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 x14ac:dyDescent="0.25">
      <c r="A8136" t="s">
        <v>262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 x14ac:dyDescent="0.25">
      <c r="A8137" t="s">
        <v>262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 x14ac:dyDescent="0.25">
      <c r="A8138" t="s">
        <v>262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</row>
    <row r="8139" spans="1:41" x14ac:dyDescent="0.25">
      <c r="A8139" t="s">
        <v>262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 x14ac:dyDescent="0.25">
      <c r="A8140" t="s">
        <v>262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 x14ac:dyDescent="0.25">
      <c r="A8141" t="s">
        <v>262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 x14ac:dyDescent="0.25">
      <c r="A8142" t="s">
        <v>262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 x14ac:dyDescent="0.25">
      <c r="A8143" t="s">
        <v>262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 x14ac:dyDescent="0.25">
      <c r="A8144" t="s">
        <v>262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 x14ac:dyDescent="0.25">
      <c r="A8145" t="s">
        <v>262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 x14ac:dyDescent="0.25">
      <c r="A8146" t="s">
        <v>262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 x14ac:dyDescent="0.25">
      <c r="A8147" t="s">
        <v>262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 x14ac:dyDescent="0.25">
      <c r="A8148" t="s">
        <v>262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 x14ac:dyDescent="0.25">
      <c r="A8149" t="s">
        <v>262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 x14ac:dyDescent="0.25">
      <c r="A8150" t="s">
        <v>262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 x14ac:dyDescent="0.25">
      <c r="A8151" t="s">
        <v>262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 x14ac:dyDescent="0.25">
      <c r="A8152" t="s">
        <v>262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 x14ac:dyDescent="0.25">
      <c r="A8153" t="s">
        <v>262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 x14ac:dyDescent="0.25">
      <c r="A8154" t="s">
        <v>262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 x14ac:dyDescent="0.25">
      <c r="A8155" t="s">
        <v>262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 x14ac:dyDescent="0.25">
      <c r="A8156" t="s">
        <v>262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 x14ac:dyDescent="0.25">
      <c r="A8157" t="s">
        <v>262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</row>
    <row r="8158" spans="1:41" x14ac:dyDescent="0.25">
      <c r="A8158" t="s">
        <v>262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 x14ac:dyDescent="0.25">
      <c r="A8159" t="s">
        <v>262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 x14ac:dyDescent="0.25">
      <c r="A8160" t="s">
        <v>262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 x14ac:dyDescent="0.25">
      <c r="A8161" t="s">
        <v>262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 x14ac:dyDescent="0.25">
      <c r="A8162" t="s">
        <v>262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 x14ac:dyDescent="0.25">
      <c r="A8163" t="s">
        <v>262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 x14ac:dyDescent="0.25">
      <c r="A8164" t="s">
        <v>262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 x14ac:dyDescent="0.25">
      <c r="A8165" t="s">
        <v>262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 x14ac:dyDescent="0.25">
      <c r="A8166" t="s">
        <v>262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 x14ac:dyDescent="0.25">
      <c r="A8167" t="s">
        <v>262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 x14ac:dyDescent="0.25">
      <c r="A8168" t="s">
        <v>262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 x14ac:dyDescent="0.25">
      <c r="A8169" t="s">
        <v>262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 x14ac:dyDescent="0.25">
      <c r="A8170" t="s">
        <v>262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 x14ac:dyDescent="0.25">
      <c r="A8171" t="s">
        <v>262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 x14ac:dyDescent="0.25">
      <c r="A8172" t="s">
        <v>262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 x14ac:dyDescent="0.25">
      <c r="A8173" t="s">
        <v>262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 x14ac:dyDescent="0.25">
      <c r="A8174" t="s">
        <v>262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 x14ac:dyDescent="0.25">
      <c r="A8175" t="s">
        <v>262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 x14ac:dyDescent="0.25">
      <c r="A8176" t="s">
        <v>262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 x14ac:dyDescent="0.25">
      <c r="A8177" t="s">
        <v>262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 x14ac:dyDescent="0.25">
      <c r="A8178" t="s">
        <v>262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 x14ac:dyDescent="0.25">
      <c r="A8179" t="s">
        <v>262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 x14ac:dyDescent="0.25">
      <c r="A8180" t="s">
        <v>262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 x14ac:dyDescent="0.25">
      <c r="A8181" t="s">
        <v>262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 x14ac:dyDescent="0.25">
      <c r="A8182" t="s">
        <v>262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 x14ac:dyDescent="0.25">
      <c r="A8183" t="s">
        <v>262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 x14ac:dyDescent="0.25">
      <c r="A8184" t="s">
        <v>262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 x14ac:dyDescent="0.25">
      <c r="A8185" t="s">
        <v>262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 x14ac:dyDescent="0.25">
      <c r="A8186" t="s">
        <v>262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 x14ac:dyDescent="0.25">
      <c r="A8187" t="s">
        <v>262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 x14ac:dyDescent="0.25">
      <c r="A8188" t="s">
        <v>262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 x14ac:dyDescent="0.25">
      <c r="A8189" t="s">
        <v>262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 x14ac:dyDescent="0.25">
      <c r="A8190" t="s">
        <v>262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 x14ac:dyDescent="0.25">
      <c r="A8191" t="s">
        <v>262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 x14ac:dyDescent="0.25">
      <c r="A8192" t="s">
        <v>262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 x14ac:dyDescent="0.25">
      <c r="A8193" t="s">
        <v>262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 x14ac:dyDescent="0.25">
      <c r="A8194" t="s">
        <v>262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 x14ac:dyDescent="0.25">
      <c r="A8195" t="s">
        <v>262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 x14ac:dyDescent="0.25">
      <c r="A8196" t="s">
        <v>262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 x14ac:dyDescent="0.25">
      <c r="A8197" t="s">
        <v>262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</row>
    <row r="8198" spans="1:41" x14ac:dyDescent="0.25">
      <c r="A8198" t="s">
        <v>262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 x14ac:dyDescent="0.25">
      <c r="A8199" t="s">
        <v>262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 x14ac:dyDescent="0.25">
      <c r="A8200" t="s">
        <v>262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 x14ac:dyDescent="0.25">
      <c r="A8201" t="s">
        <v>262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 x14ac:dyDescent="0.25">
      <c r="A8202" t="s">
        <v>262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 x14ac:dyDescent="0.25">
      <c r="A8203" t="s">
        <v>262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 x14ac:dyDescent="0.25">
      <c r="A8204" t="s">
        <v>262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 x14ac:dyDescent="0.25">
      <c r="A8205" t="s">
        <v>262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 x14ac:dyDescent="0.25">
      <c r="A8206" t="s">
        <v>262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 x14ac:dyDescent="0.25">
      <c r="A8207" t="s">
        <v>262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 x14ac:dyDescent="0.25">
      <c r="A8208" t="s">
        <v>262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 x14ac:dyDescent="0.25">
      <c r="A8209" t="s">
        <v>262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 x14ac:dyDescent="0.25">
      <c r="A8210" t="s">
        <v>262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 x14ac:dyDescent="0.25">
      <c r="A8211" t="s">
        <v>262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 x14ac:dyDescent="0.25">
      <c r="A8212" t="s">
        <v>262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 x14ac:dyDescent="0.25">
      <c r="A8213" t="s">
        <v>262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 x14ac:dyDescent="0.25">
      <c r="A8214" t="s">
        <v>262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 x14ac:dyDescent="0.25">
      <c r="A8215" t="s">
        <v>262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 x14ac:dyDescent="0.25">
      <c r="A8216" t="s">
        <v>262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 x14ac:dyDescent="0.25">
      <c r="A8217" t="s">
        <v>262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 x14ac:dyDescent="0.25">
      <c r="A8218" t="s">
        <v>262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</row>
    <row r="8219" spans="1:41" x14ac:dyDescent="0.25">
      <c r="A8219" t="s">
        <v>262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 x14ac:dyDescent="0.25">
      <c r="A8220" t="s">
        <v>262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 x14ac:dyDescent="0.25">
      <c r="A8221" t="s">
        <v>262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 x14ac:dyDescent="0.25">
      <c r="A8222" t="s">
        <v>262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 x14ac:dyDescent="0.25">
      <c r="A8223" t="s">
        <v>262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 x14ac:dyDescent="0.25">
      <c r="A8224" t="s">
        <v>262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 x14ac:dyDescent="0.25">
      <c r="A8225" t="s">
        <v>262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 x14ac:dyDescent="0.25">
      <c r="A8226" t="s">
        <v>262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 x14ac:dyDescent="0.25">
      <c r="A8227" t="s">
        <v>262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 x14ac:dyDescent="0.25">
      <c r="A8228" t="s">
        <v>262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 x14ac:dyDescent="0.25">
      <c r="A8229" t="s">
        <v>262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 x14ac:dyDescent="0.25">
      <c r="A8230" t="s">
        <v>262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 x14ac:dyDescent="0.25">
      <c r="A8231" t="s">
        <v>262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 x14ac:dyDescent="0.25">
      <c r="A8232" t="s">
        <v>262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</row>
    <row r="8233" spans="1:41" x14ac:dyDescent="0.25">
      <c r="A8233" t="s">
        <v>262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 x14ac:dyDescent="0.25">
      <c r="A8234" t="s">
        <v>262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 x14ac:dyDescent="0.25">
      <c r="A8235" t="s">
        <v>262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 x14ac:dyDescent="0.25">
      <c r="A8236" t="s">
        <v>262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 x14ac:dyDescent="0.25">
      <c r="A8237" t="s">
        <v>262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 x14ac:dyDescent="0.25">
      <c r="A8238" t="s">
        <v>262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 x14ac:dyDescent="0.25">
      <c r="A8239" t="s">
        <v>262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 x14ac:dyDescent="0.25">
      <c r="A8240" t="s">
        <v>262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 x14ac:dyDescent="0.25">
      <c r="A8241" t="s">
        <v>262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 x14ac:dyDescent="0.25">
      <c r="A8242" t="s">
        <v>262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 x14ac:dyDescent="0.25">
      <c r="A8243" t="s">
        <v>262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 x14ac:dyDescent="0.25">
      <c r="A8244" t="s">
        <v>262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 x14ac:dyDescent="0.25">
      <c r="A8245" t="s">
        <v>262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 x14ac:dyDescent="0.25">
      <c r="A8246" t="s">
        <v>262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 x14ac:dyDescent="0.25">
      <c r="A8247" t="s">
        <v>262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 x14ac:dyDescent="0.25">
      <c r="A8248" t="s">
        <v>262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 x14ac:dyDescent="0.25">
      <c r="A8249" t="s">
        <v>262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 x14ac:dyDescent="0.25">
      <c r="A8250" t="s">
        <v>262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 x14ac:dyDescent="0.25">
      <c r="A8251" t="s">
        <v>262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 x14ac:dyDescent="0.25">
      <c r="A8252" t="s">
        <v>262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 x14ac:dyDescent="0.25">
      <c r="A8253" t="s">
        <v>262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 x14ac:dyDescent="0.25">
      <c r="A8254" t="s">
        <v>262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 x14ac:dyDescent="0.25">
      <c r="A8255" t="s">
        <v>262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 x14ac:dyDescent="0.25">
      <c r="A8256" t="s">
        <v>262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 x14ac:dyDescent="0.25">
      <c r="A8257" t="s">
        <v>262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 x14ac:dyDescent="0.25">
      <c r="A8258" t="s">
        <v>262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 x14ac:dyDescent="0.25">
      <c r="A8259" t="s">
        <v>262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 x14ac:dyDescent="0.25">
      <c r="A8260" t="s">
        <v>262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 x14ac:dyDescent="0.25">
      <c r="A8261" t="s">
        <v>262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 x14ac:dyDescent="0.25">
      <c r="A8262" t="s">
        <v>262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</row>
    <row r="8263" spans="1:41" x14ac:dyDescent="0.25">
      <c r="A8263" t="s">
        <v>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 x14ac:dyDescent="0.25">
      <c r="A8264" t="s">
        <v>262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 x14ac:dyDescent="0.25">
      <c r="A8265" t="s">
        <v>262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 x14ac:dyDescent="0.25">
      <c r="A8266" t="s">
        <v>262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 x14ac:dyDescent="0.25">
      <c r="A8267" t="s">
        <v>262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 x14ac:dyDescent="0.25">
      <c r="A8268" t="s">
        <v>262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 x14ac:dyDescent="0.25">
      <c r="A8269" t="s">
        <v>262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 x14ac:dyDescent="0.25">
      <c r="A8270" t="s">
        <v>262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 x14ac:dyDescent="0.25">
      <c r="A8271" t="s">
        <v>262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 x14ac:dyDescent="0.25">
      <c r="A8272" t="s">
        <v>262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 x14ac:dyDescent="0.25">
      <c r="A8273" t="s">
        <v>262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 x14ac:dyDescent="0.25">
      <c r="A8274" t="s">
        <v>262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 x14ac:dyDescent="0.25">
      <c r="A8275" t="s">
        <v>262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 x14ac:dyDescent="0.25">
      <c r="A8276" t="s">
        <v>262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 x14ac:dyDescent="0.25">
      <c r="A8277" t="s">
        <v>262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 x14ac:dyDescent="0.25">
      <c r="A8278" t="s">
        <v>262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 x14ac:dyDescent="0.25">
      <c r="A8279" t="s">
        <v>262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 x14ac:dyDescent="0.25">
      <c r="A8280" t="s">
        <v>262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 x14ac:dyDescent="0.25">
      <c r="A8281" t="s">
        <v>262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 x14ac:dyDescent="0.25">
      <c r="A8282" t="s">
        <v>262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 x14ac:dyDescent="0.25">
      <c r="A8283" t="s">
        <v>262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 x14ac:dyDescent="0.25">
      <c r="A8284" t="s">
        <v>262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 x14ac:dyDescent="0.25">
      <c r="A8285" t="s">
        <v>262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 x14ac:dyDescent="0.25">
      <c r="A8286" t="s">
        <v>262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 x14ac:dyDescent="0.25">
      <c r="A8287" t="s">
        <v>262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 x14ac:dyDescent="0.25">
      <c r="A8288" t="s">
        <v>262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 x14ac:dyDescent="0.25">
      <c r="A8289" t="s">
        <v>262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 x14ac:dyDescent="0.25">
      <c r="A8290" t="s">
        <v>262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 x14ac:dyDescent="0.25">
      <c r="A8291" t="s">
        <v>262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 x14ac:dyDescent="0.25">
      <c r="A8292" t="s">
        <v>262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 x14ac:dyDescent="0.25">
      <c r="A8293" t="s">
        <v>262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 x14ac:dyDescent="0.25">
      <c r="A8294" t="s">
        <v>262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 x14ac:dyDescent="0.25">
      <c r="A8295" t="s">
        <v>262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</row>
    <row r="8296" spans="1:41" x14ac:dyDescent="0.25">
      <c r="A8296" t="s">
        <v>262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 x14ac:dyDescent="0.25">
      <c r="A8297" t="s">
        <v>262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 x14ac:dyDescent="0.25">
      <c r="A8298" t="s">
        <v>262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 x14ac:dyDescent="0.25">
      <c r="A8299" t="s">
        <v>262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 x14ac:dyDescent="0.25">
      <c r="A8300" t="s">
        <v>262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 x14ac:dyDescent="0.25">
      <c r="A8301" t="s">
        <v>262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 x14ac:dyDescent="0.25">
      <c r="A8302" t="s">
        <v>262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 x14ac:dyDescent="0.25">
      <c r="A8303" t="s">
        <v>262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 x14ac:dyDescent="0.25">
      <c r="A8304" t="s">
        <v>262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 x14ac:dyDescent="0.25">
      <c r="A8305" t="s">
        <v>262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 x14ac:dyDescent="0.25">
      <c r="A8306" t="s">
        <v>262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 x14ac:dyDescent="0.25">
      <c r="A8307" t="s">
        <v>262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 x14ac:dyDescent="0.25">
      <c r="A8308" t="s">
        <v>262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 x14ac:dyDescent="0.25">
      <c r="A8309" t="s">
        <v>262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</row>
    <row r="8310" spans="1:41" x14ac:dyDescent="0.25">
      <c r="A8310" t="s">
        <v>262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 x14ac:dyDescent="0.25">
      <c r="A8311" t="s">
        <v>262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 x14ac:dyDescent="0.25">
      <c r="A8312" t="s">
        <v>262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 x14ac:dyDescent="0.25">
      <c r="A8313" t="s">
        <v>262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 x14ac:dyDescent="0.25">
      <c r="A8314" t="s">
        <v>262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 x14ac:dyDescent="0.25">
      <c r="A8315" t="s">
        <v>262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 x14ac:dyDescent="0.25">
      <c r="A8316" t="s">
        <v>262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 x14ac:dyDescent="0.25">
      <c r="A8317" t="s">
        <v>262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 x14ac:dyDescent="0.25">
      <c r="A8318" t="s">
        <v>262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 x14ac:dyDescent="0.25">
      <c r="A8319" t="s">
        <v>262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 x14ac:dyDescent="0.25">
      <c r="A8320" t="s">
        <v>262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 x14ac:dyDescent="0.25">
      <c r="A8321" t="s">
        <v>262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 x14ac:dyDescent="0.25">
      <c r="A8322" t="s">
        <v>262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 x14ac:dyDescent="0.25">
      <c r="A8323" t="s">
        <v>262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 x14ac:dyDescent="0.25">
      <c r="A8324" t="s">
        <v>262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 x14ac:dyDescent="0.25">
      <c r="A8325" t="s">
        <v>262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 x14ac:dyDescent="0.25">
      <c r="A8326" t="s">
        <v>262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 x14ac:dyDescent="0.25">
      <c r="A8327" t="s">
        <v>262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 x14ac:dyDescent="0.25">
      <c r="A8328" t="s">
        <v>262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 x14ac:dyDescent="0.25">
      <c r="A8329" t="s">
        <v>262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 x14ac:dyDescent="0.25">
      <c r="A8330" t="s">
        <v>262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</row>
    <row r="8331" spans="1:41" x14ac:dyDescent="0.25">
      <c r="A8331" t="s">
        <v>262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 x14ac:dyDescent="0.25">
      <c r="A8332" t="s">
        <v>262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 x14ac:dyDescent="0.25">
      <c r="A8333" t="s">
        <v>262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</row>
    <row r="8334" spans="1:41" x14ac:dyDescent="0.25">
      <c r="A8334" t="s">
        <v>262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 x14ac:dyDescent="0.25">
      <c r="A8335" t="s">
        <v>262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 x14ac:dyDescent="0.25">
      <c r="A8336" t="s">
        <v>262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 x14ac:dyDescent="0.25">
      <c r="A8337" t="s">
        <v>262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</row>
    <row r="8338" spans="1:41" x14ac:dyDescent="0.25">
      <c r="A8338" t="s">
        <v>262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 x14ac:dyDescent="0.25">
      <c r="A8339" t="s">
        <v>262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 x14ac:dyDescent="0.25">
      <c r="A8340" t="s">
        <v>262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 x14ac:dyDescent="0.25">
      <c r="A8341" t="s">
        <v>262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 x14ac:dyDescent="0.25">
      <c r="A8342" t="s">
        <v>262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 x14ac:dyDescent="0.25">
      <c r="A8343" t="s">
        <v>262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 x14ac:dyDescent="0.25">
      <c r="A8344" t="s">
        <v>262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 x14ac:dyDescent="0.25">
      <c r="A8345" t="s">
        <v>262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 x14ac:dyDescent="0.25">
      <c r="A8346" t="s">
        <v>262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 x14ac:dyDescent="0.25">
      <c r="A8347" t="s">
        <v>262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 x14ac:dyDescent="0.25">
      <c r="A8348" t="s">
        <v>262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 x14ac:dyDescent="0.25">
      <c r="A8349" t="s">
        <v>262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 x14ac:dyDescent="0.25">
      <c r="A8350" t="s">
        <v>262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 x14ac:dyDescent="0.25">
      <c r="A8351" t="s">
        <v>262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 x14ac:dyDescent="0.25">
      <c r="A8352" t="s">
        <v>262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 x14ac:dyDescent="0.25">
      <c r="A8353" t="s">
        <v>262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 x14ac:dyDescent="0.25">
      <c r="A8354" t="s">
        <v>262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 x14ac:dyDescent="0.25">
      <c r="A8355" t="s">
        <v>262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 x14ac:dyDescent="0.25">
      <c r="A8356" t="s">
        <v>262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 x14ac:dyDescent="0.25">
      <c r="A8357" t="s">
        <v>262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 x14ac:dyDescent="0.25">
      <c r="A8358" t="s">
        <v>262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 x14ac:dyDescent="0.25">
      <c r="A8359" t="s">
        <v>262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 x14ac:dyDescent="0.25">
      <c r="A8360" t="s">
        <v>262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 x14ac:dyDescent="0.25">
      <c r="A8361" t="s">
        <v>262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 x14ac:dyDescent="0.25">
      <c r="A8362" t="s">
        <v>262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 x14ac:dyDescent="0.25">
      <c r="A8363" t="s">
        <v>262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 x14ac:dyDescent="0.25">
      <c r="A8364" t="s">
        <v>262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 x14ac:dyDescent="0.25">
      <c r="A8365" t="s">
        <v>262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 x14ac:dyDescent="0.25">
      <c r="A8366" t="s">
        <v>262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 x14ac:dyDescent="0.25">
      <c r="A8367" t="s">
        <v>262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 x14ac:dyDescent="0.25">
      <c r="A8368" t="s">
        <v>262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 x14ac:dyDescent="0.25">
      <c r="A8369" t="s">
        <v>262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 x14ac:dyDescent="0.25">
      <c r="A8370" t="s">
        <v>262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 x14ac:dyDescent="0.25">
      <c r="A8371" t="s">
        <v>262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 x14ac:dyDescent="0.25">
      <c r="A8372" t="s">
        <v>262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 x14ac:dyDescent="0.25">
      <c r="A8373" t="s">
        <v>262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 x14ac:dyDescent="0.25">
      <c r="A8374" t="s">
        <v>262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 x14ac:dyDescent="0.25">
      <c r="A8375" t="s">
        <v>262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 x14ac:dyDescent="0.25">
      <c r="A8376" t="s">
        <v>262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 x14ac:dyDescent="0.25">
      <c r="A8377" t="s">
        <v>262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 x14ac:dyDescent="0.25">
      <c r="A8378" t="s">
        <v>262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 x14ac:dyDescent="0.25">
      <c r="A8379" t="s">
        <v>262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 x14ac:dyDescent="0.25">
      <c r="A8380" t="s">
        <v>262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 x14ac:dyDescent="0.25">
      <c r="A8381" t="s">
        <v>262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 x14ac:dyDescent="0.25">
      <c r="A8382" t="s">
        <v>262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 x14ac:dyDescent="0.25">
      <c r="A8383" t="s">
        <v>262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 x14ac:dyDescent="0.25">
      <c r="A8384" t="s">
        <v>262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 x14ac:dyDescent="0.25">
      <c r="A8385" t="s">
        <v>262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</row>
    <row r="8386" spans="1:41" x14ac:dyDescent="0.25">
      <c r="A8386" t="s">
        <v>262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 x14ac:dyDescent="0.25">
      <c r="A8387" t="s">
        <v>262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 x14ac:dyDescent="0.25">
      <c r="A8388" t="s">
        <v>262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 x14ac:dyDescent="0.25">
      <c r="A8389" t="s">
        <v>262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 x14ac:dyDescent="0.25">
      <c r="A8390" t="s">
        <v>262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 x14ac:dyDescent="0.25">
      <c r="A8391" t="s">
        <v>262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 x14ac:dyDescent="0.25">
      <c r="A8392" t="s">
        <v>262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 x14ac:dyDescent="0.25">
      <c r="A8393" t="s">
        <v>262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 x14ac:dyDescent="0.25">
      <c r="A8394" t="s">
        <v>262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 x14ac:dyDescent="0.25">
      <c r="A8395" t="s">
        <v>262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 x14ac:dyDescent="0.25">
      <c r="A8396" t="s">
        <v>262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 x14ac:dyDescent="0.25">
      <c r="A8397" t="s">
        <v>262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 x14ac:dyDescent="0.25">
      <c r="A8398" t="s">
        <v>262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 x14ac:dyDescent="0.25">
      <c r="A8399" t="s">
        <v>262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 x14ac:dyDescent="0.25">
      <c r="A8400" t="s">
        <v>262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 x14ac:dyDescent="0.25">
      <c r="A8401" t="s">
        <v>262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 x14ac:dyDescent="0.25">
      <c r="A8402" t="s">
        <v>262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 x14ac:dyDescent="0.25">
      <c r="A8403" t="s">
        <v>262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 x14ac:dyDescent="0.25">
      <c r="A8404" t="s">
        <v>262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 x14ac:dyDescent="0.25">
      <c r="A8405" t="s">
        <v>262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 x14ac:dyDescent="0.25">
      <c r="A8406" t="s">
        <v>262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 x14ac:dyDescent="0.25">
      <c r="A8407" t="s">
        <v>262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 x14ac:dyDescent="0.25">
      <c r="A8408" t="s">
        <v>262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 x14ac:dyDescent="0.25">
      <c r="A8409" t="s">
        <v>262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 x14ac:dyDescent="0.25">
      <c r="A8410" t="s">
        <v>262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 x14ac:dyDescent="0.25">
      <c r="A8411" t="s">
        <v>262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 x14ac:dyDescent="0.25">
      <c r="A8412" t="s">
        <v>262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 x14ac:dyDescent="0.25">
      <c r="A8413" t="s">
        <v>262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 x14ac:dyDescent="0.25">
      <c r="A8414" t="s">
        <v>262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 x14ac:dyDescent="0.25">
      <c r="A8415" t="s">
        <v>262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</row>
    <row r="8416" spans="1:41" x14ac:dyDescent="0.25">
      <c r="A8416" t="s">
        <v>262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 x14ac:dyDescent="0.25">
      <c r="A8417" t="s">
        <v>262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 x14ac:dyDescent="0.25">
      <c r="A8418" t="s">
        <v>262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 x14ac:dyDescent="0.25">
      <c r="A8419" t="s">
        <v>262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 x14ac:dyDescent="0.25">
      <c r="A8420" t="s">
        <v>262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 x14ac:dyDescent="0.25">
      <c r="A8421" t="s">
        <v>262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 x14ac:dyDescent="0.25">
      <c r="A8422" t="s">
        <v>262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 x14ac:dyDescent="0.25">
      <c r="A8423" t="s">
        <v>262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 x14ac:dyDescent="0.25">
      <c r="A8424" t="s">
        <v>262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 x14ac:dyDescent="0.25">
      <c r="A8425" t="s">
        <v>262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 x14ac:dyDescent="0.25">
      <c r="A8426" t="s">
        <v>262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 x14ac:dyDescent="0.25">
      <c r="A8427" t="s">
        <v>262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</row>
    <row r="8428" spans="1:41" x14ac:dyDescent="0.25">
      <c r="A8428" t="s">
        <v>262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 x14ac:dyDescent="0.25">
      <c r="A8429" t="s">
        <v>262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 x14ac:dyDescent="0.25">
      <c r="A8430" t="s">
        <v>262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 x14ac:dyDescent="0.25">
      <c r="A8431" t="s">
        <v>262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 x14ac:dyDescent="0.25">
      <c r="A8432" t="s">
        <v>262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 x14ac:dyDescent="0.25">
      <c r="A8433" t="s">
        <v>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 x14ac:dyDescent="0.25">
      <c r="A8434" t="s">
        <v>262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 x14ac:dyDescent="0.25">
      <c r="A8435" t="s">
        <v>262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 x14ac:dyDescent="0.25">
      <c r="A8436" t="s">
        <v>262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 x14ac:dyDescent="0.25">
      <c r="A8437" t="s">
        <v>262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 x14ac:dyDescent="0.25">
      <c r="A8438" t="s">
        <v>262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 x14ac:dyDescent="0.25">
      <c r="A8439" t="s">
        <v>262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 x14ac:dyDescent="0.25">
      <c r="A8440" t="s">
        <v>262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 x14ac:dyDescent="0.25">
      <c r="A8441" t="s">
        <v>262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 x14ac:dyDescent="0.25">
      <c r="A8442" t="s">
        <v>262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 x14ac:dyDescent="0.25">
      <c r="A8443" t="s">
        <v>262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 x14ac:dyDescent="0.25">
      <c r="A8444" t="s">
        <v>262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 x14ac:dyDescent="0.25">
      <c r="A8445" t="s">
        <v>262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 x14ac:dyDescent="0.25">
      <c r="A8446" t="s">
        <v>262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 x14ac:dyDescent="0.25">
      <c r="A8447" t="s">
        <v>262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 x14ac:dyDescent="0.25">
      <c r="A8448" t="s">
        <v>262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 x14ac:dyDescent="0.25">
      <c r="A8449" t="s">
        <v>262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 x14ac:dyDescent="0.25">
      <c r="A8450" t="s">
        <v>262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 x14ac:dyDescent="0.25">
      <c r="A8451" t="s">
        <v>262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 x14ac:dyDescent="0.25">
      <c r="A8452" t="s">
        <v>262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 x14ac:dyDescent="0.25">
      <c r="A8453" t="s">
        <v>262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</row>
    <row r="8454" spans="1:41" x14ac:dyDescent="0.25">
      <c r="A8454" t="s">
        <v>262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 x14ac:dyDescent="0.25">
      <c r="A8455" t="s">
        <v>262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 x14ac:dyDescent="0.25">
      <c r="A8456" t="s">
        <v>262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 x14ac:dyDescent="0.25">
      <c r="A8457" t="s">
        <v>262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 x14ac:dyDescent="0.25">
      <c r="A8458" t="s">
        <v>262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 x14ac:dyDescent="0.25">
      <c r="A8459" t="s">
        <v>262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 x14ac:dyDescent="0.25">
      <c r="A8460" t="s">
        <v>262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 x14ac:dyDescent="0.25">
      <c r="A8461" t="s">
        <v>262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 x14ac:dyDescent="0.25">
      <c r="A8462" t="s">
        <v>262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 x14ac:dyDescent="0.25">
      <c r="A8463" t="s">
        <v>262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 x14ac:dyDescent="0.25">
      <c r="A8464" t="s">
        <v>262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 x14ac:dyDescent="0.25">
      <c r="A8465" t="s">
        <v>262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 x14ac:dyDescent="0.25">
      <c r="A8466" t="s">
        <v>262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 x14ac:dyDescent="0.25">
      <c r="A8467" t="s">
        <v>262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 x14ac:dyDescent="0.25">
      <c r="A8468" t="s">
        <v>262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 x14ac:dyDescent="0.25">
      <c r="A8469" t="s">
        <v>262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 x14ac:dyDescent="0.25">
      <c r="A8470" t="s">
        <v>262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 x14ac:dyDescent="0.25">
      <c r="A8471" t="s">
        <v>262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 x14ac:dyDescent="0.25">
      <c r="A8472" t="s">
        <v>262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 x14ac:dyDescent="0.25">
      <c r="A8473" t="s">
        <v>262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 x14ac:dyDescent="0.25">
      <c r="A8474" t="s">
        <v>262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 x14ac:dyDescent="0.25">
      <c r="A8475" t="s">
        <v>262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 x14ac:dyDescent="0.25">
      <c r="A8476" t="s">
        <v>262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 x14ac:dyDescent="0.25">
      <c r="A8477" t="s">
        <v>262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 x14ac:dyDescent="0.25">
      <c r="A8478" t="s">
        <v>262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 x14ac:dyDescent="0.25">
      <c r="A8479" t="s">
        <v>262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 x14ac:dyDescent="0.25">
      <c r="A8480" t="s">
        <v>262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 x14ac:dyDescent="0.25">
      <c r="A8481" t="s">
        <v>262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 x14ac:dyDescent="0.25">
      <c r="A8482" t="s">
        <v>262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 x14ac:dyDescent="0.25">
      <c r="A8483" t="s">
        <v>262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 x14ac:dyDescent="0.25">
      <c r="A8484" t="s">
        <v>262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 x14ac:dyDescent="0.25">
      <c r="A8485" t="s">
        <v>262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 x14ac:dyDescent="0.25">
      <c r="A8486" t="s">
        <v>262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 x14ac:dyDescent="0.25">
      <c r="A8487" t="s">
        <v>262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 x14ac:dyDescent="0.25">
      <c r="A8488" t="s">
        <v>262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 x14ac:dyDescent="0.25">
      <c r="A8489" t="s">
        <v>262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 x14ac:dyDescent="0.25">
      <c r="A8490" t="s">
        <v>262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 x14ac:dyDescent="0.25">
      <c r="A8491" t="s">
        <v>262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 x14ac:dyDescent="0.25">
      <c r="A8492" t="s">
        <v>262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 x14ac:dyDescent="0.25">
      <c r="A8493" t="s">
        <v>262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</row>
    <row r="8494" spans="1:41" x14ac:dyDescent="0.25">
      <c r="A8494" t="s">
        <v>262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 x14ac:dyDescent="0.25">
      <c r="A8495" t="s">
        <v>262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 x14ac:dyDescent="0.25">
      <c r="A8496" t="s">
        <v>262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 x14ac:dyDescent="0.25">
      <c r="A8497" t="s">
        <v>262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</row>
    <row r="8498" spans="1:41" x14ac:dyDescent="0.25">
      <c r="A8498" t="s">
        <v>262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 x14ac:dyDescent="0.25">
      <c r="A8499" t="s">
        <v>262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 x14ac:dyDescent="0.25">
      <c r="A8500" t="s">
        <v>262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 x14ac:dyDescent="0.25">
      <c r="A8501" t="s">
        <v>262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</row>
    <row r="8502" spans="1:41" x14ac:dyDescent="0.25">
      <c r="A8502" t="s">
        <v>262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 x14ac:dyDescent="0.25">
      <c r="A8503" t="s">
        <v>262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 x14ac:dyDescent="0.25">
      <c r="A8504" t="s">
        <v>262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 x14ac:dyDescent="0.25">
      <c r="A8505" t="s">
        <v>262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 x14ac:dyDescent="0.25">
      <c r="A8506" t="s">
        <v>262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 x14ac:dyDescent="0.25">
      <c r="A8507" t="s">
        <v>262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 x14ac:dyDescent="0.25">
      <c r="A8508" t="s">
        <v>262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 x14ac:dyDescent="0.25">
      <c r="A8509" t="s">
        <v>262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 x14ac:dyDescent="0.25">
      <c r="A8510" t="s">
        <v>262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 x14ac:dyDescent="0.25">
      <c r="A8511" t="s">
        <v>262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 x14ac:dyDescent="0.25">
      <c r="A8512" t="s">
        <v>262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 x14ac:dyDescent="0.25">
      <c r="A8513" t="s">
        <v>262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 x14ac:dyDescent="0.25">
      <c r="A8514" t="s">
        <v>262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 x14ac:dyDescent="0.25">
      <c r="A8515" t="s">
        <v>262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 x14ac:dyDescent="0.25">
      <c r="A8516" t="s">
        <v>262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 x14ac:dyDescent="0.25">
      <c r="A8517" t="s">
        <v>262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 x14ac:dyDescent="0.25">
      <c r="A8518" t="s">
        <v>262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 x14ac:dyDescent="0.25">
      <c r="A8519" t="s">
        <v>262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 x14ac:dyDescent="0.25">
      <c r="A8520" t="s">
        <v>262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 x14ac:dyDescent="0.25">
      <c r="A8521" t="s">
        <v>262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 x14ac:dyDescent="0.25">
      <c r="A8522" t="s">
        <v>262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 x14ac:dyDescent="0.25">
      <c r="A8523" t="s">
        <v>262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 x14ac:dyDescent="0.25">
      <c r="A8524" t="s">
        <v>262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 x14ac:dyDescent="0.25">
      <c r="A8525" t="s">
        <v>262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 x14ac:dyDescent="0.25">
      <c r="A8526" t="s">
        <v>262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 x14ac:dyDescent="0.25">
      <c r="A8527" t="s">
        <v>262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 x14ac:dyDescent="0.25">
      <c r="A8528" t="s">
        <v>262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 x14ac:dyDescent="0.25">
      <c r="A8529" t="s">
        <v>262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 x14ac:dyDescent="0.25">
      <c r="A8530" t="s">
        <v>262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 x14ac:dyDescent="0.25">
      <c r="A8531" t="s">
        <v>262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 x14ac:dyDescent="0.25">
      <c r="A8532" t="s">
        <v>262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 x14ac:dyDescent="0.25">
      <c r="A8533" t="s">
        <v>262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 x14ac:dyDescent="0.25">
      <c r="A8534" t="s">
        <v>262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 x14ac:dyDescent="0.25">
      <c r="A8535" t="s">
        <v>262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 x14ac:dyDescent="0.25">
      <c r="A8536" t="s">
        <v>262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 x14ac:dyDescent="0.25">
      <c r="A8537" t="s">
        <v>262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 x14ac:dyDescent="0.25">
      <c r="A8538" t="s">
        <v>262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 x14ac:dyDescent="0.25">
      <c r="A8539" t="s">
        <v>262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 x14ac:dyDescent="0.25">
      <c r="A8540" t="s">
        <v>262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 x14ac:dyDescent="0.25">
      <c r="A8541" t="s">
        <v>262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 x14ac:dyDescent="0.25">
      <c r="A8542" t="s">
        <v>262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 x14ac:dyDescent="0.25">
      <c r="A8543" t="s">
        <v>262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 x14ac:dyDescent="0.25">
      <c r="A8544" t="s">
        <v>262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 x14ac:dyDescent="0.25">
      <c r="A8545" t="s">
        <v>262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 x14ac:dyDescent="0.25">
      <c r="A8546" t="s">
        <v>262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 x14ac:dyDescent="0.25">
      <c r="A8547" t="s">
        <v>262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 x14ac:dyDescent="0.25">
      <c r="A8548" t="s">
        <v>262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 x14ac:dyDescent="0.25">
      <c r="A8549" t="s">
        <v>262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 x14ac:dyDescent="0.25">
      <c r="A8550" t="s">
        <v>262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 x14ac:dyDescent="0.25">
      <c r="A8551" t="s">
        <v>262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 x14ac:dyDescent="0.25">
      <c r="A8552" t="s">
        <v>262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 x14ac:dyDescent="0.25">
      <c r="A8553" t="s">
        <v>262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 x14ac:dyDescent="0.25">
      <c r="A8554" t="s">
        <v>262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 x14ac:dyDescent="0.25">
      <c r="A8555" t="s">
        <v>262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 x14ac:dyDescent="0.25">
      <c r="A8556" t="s">
        <v>262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 x14ac:dyDescent="0.25">
      <c r="A8557" t="s">
        <v>262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 x14ac:dyDescent="0.25">
      <c r="A8558" t="s">
        <v>262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 x14ac:dyDescent="0.25">
      <c r="A8559" t="s">
        <v>262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 x14ac:dyDescent="0.25">
      <c r="A8560" t="s">
        <v>262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 x14ac:dyDescent="0.25">
      <c r="A8561" t="s">
        <v>262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 x14ac:dyDescent="0.25">
      <c r="A8562" t="s">
        <v>262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 x14ac:dyDescent="0.25">
      <c r="A8563" t="s">
        <v>262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 x14ac:dyDescent="0.25">
      <c r="A8564" t="s">
        <v>262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 x14ac:dyDescent="0.25">
      <c r="A8565" t="s">
        <v>262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 x14ac:dyDescent="0.25">
      <c r="A8566" t="s">
        <v>262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 x14ac:dyDescent="0.25">
      <c r="A8567" t="s">
        <v>262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 x14ac:dyDescent="0.25">
      <c r="A8568" t="s">
        <v>262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 x14ac:dyDescent="0.25">
      <c r="A8569" t="s">
        <v>262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 x14ac:dyDescent="0.25">
      <c r="A8570" t="s">
        <v>262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 x14ac:dyDescent="0.25">
      <c r="A8571" t="s">
        <v>262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 x14ac:dyDescent="0.25">
      <c r="A8572" t="s">
        <v>262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 x14ac:dyDescent="0.25">
      <c r="A8573" t="s">
        <v>262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 x14ac:dyDescent="0.25">
      <c r="A8574" t="s">
        <v>262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 x14ac:dyDescent="0.25">
      <c r="A8575" t="s">
        <v>262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 x14ac:dyDescent="0.25">
      <c r="A8576" t="s">
        <v>262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 x14ac:dyDescent="0.25">
      <c r="A8577" t="s">
        <v>262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 x14ac:dyDescent="0.25">
      <c r="A8578" t="s">
        <v>262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 x14ac:dyDescent="0.25">
      <c r="A8579" t="s">
        <v>262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 x14ac:dyDescent="0.25">
      <c r="A8580" t="s">
        <v>262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 x14ac:dyDescent="0.25">
      <c r="A8581" t="s">
        <v>262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 x14ac:dyDescent="0.25">
      <c r="A8582" t="s">
        <v>262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 x14ac:dyDescent="0.25">
      <c r="A8583" t="s">
        <v>262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 x14ac:dyDescent="0.25">
      <c r="A8584" t="s">
        <v>262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 x14ac:dyDescent="0.25">
      <c r="A8585" t="s">
        <v>262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 x14ac:dyDescent="0.25">
      <c r="A8586" t="s">
        <v>262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 x14ac:dyDescent="0.25">
      <c r="A8587" t="s">
        <v>262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 x14ac:dyDescent="0.25">
      <c r="A8588" t="s">
        <v>262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 x14ac:dyDescent="0.25">
      <c r="A8589" t="s">
        <v>262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 x14ac:dyDescent="0.25">
      <c r="A8590" t="s">
        <v>262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 x14ac:dyDescent="0.25">
      <c r="A8591" t="s">
        <v>262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 x14ac:dyDescent="0.25">
      <c r="A8592" t="s">
        <v>262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 x14ac:dyDescent="0.25">
      <c r="A8593" t="s">
        <v>262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 x14ac:dyDescent="0.25">
      <c r="A8594" t="s">
        <v>262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 x14ac:dyDescent="0.25">
      <c r="A8595" t="s">
        <v>262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 x14ac:dyDescent="0.25">
      <c r="A8596" t="s">
        <v>262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 x14ac:dyDescent="0.25">
      <c r="A8597" t="s">
        <v>262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 x14ac:dyDescent="0.25">
      <c r="A8598" t="s">
        <v>262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 x14ac:dyDescent="0.25">
      <c r="A8599" t="s">
        <v>262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 x14ac:dyDescent="0.25">
      <c r="A8600" t="s">
        <v>262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 x14ac:dyDescent="0.25">
      <c r="A8601" t="s">
        <v>262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 x14ac:dyDescent="0.25">
      <c r="A8602" t="s">
        <v>262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 x14ac:dyDescent="0.25">
      <c r="A8603" t="s">
        <v>262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 x14ac:dyDescent="0.25">
      <c r="A8604" t="s">
        <v>262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 x14ac:dyDescent="0.25">
      <c r="A8605" t="s">
        <v>262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 x14ac:dyDescent="0.25">
      <c r="A8606" t="s">
        <v>262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 x14ac:dyDescent="0.25">
      <c r="A8607" t="s">
        <v>262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 x14ac:dyDescent="0.25">
      <c r="A8608" t="s">
        <v>262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 x14ac:dyDescent="0.25">
      <c r="A8609" t="s">
        <v>262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 x14ac:dyDescent="0.25">
      <c r="A8610" t="s">
        <v>262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 x14ac:dyDescent="0.25">
      <c r="A8611" t="s">
        <v>262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 x14ac:dyDescent="0.25">
      <c r="A8612" t="s">
        <v>262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 x14ac:dyDescent="0.25">
      <c r="A8613" t="s">
        <v>262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 x14ac:dyDescent="0.25">
      <c r="A8614" t="s">
        <v>262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 x14ac:dyDescent="0.25">
      <c r="A8615" t="s">
        <v>262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 x14ac:dyDescent="0.25">
      <c r="A8616" t="s">
        <v>262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</row>
    <row r="8617" spans="1:41" x14ac:dyDescent="0.25">
      <c r="A8617" t="s">
        <v>262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 x14ac:dyDescent="0.25">
      <c r="A8618" t="s">
        <v>262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 x14ac:dyDescent="0.25">
      <c r="A8619" t="s">
        <v>262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 x14ac:dyDescent="0.25">
      <c r="A8620" t="s">
        <v>262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 x14ac:dyDescent="0.25">
      <c r="A8621" t="s">
        <v>262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 x14ac:dyDescent="0.25">
      <c r="A8622" t="s">
        <v>262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 x14ac:dyDescent="0.25">
      <c r="A8623" t="s">
        <v>262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</row>
    <row r="8624" spans="1:41" x14ac:dyDescent="0.25">
      <c r="A8624" t="s">
        <v>262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 x14ac:dyDescent="0.25">
      <c r="A8625" t="s">
        <v>262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</row>
    <row r="8626" spans="1:41" x14ac:dyDescent="0.25">
      <c r="A8626" t="s">
        <v>262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 x14ac:dyDescent="0.25">
      <c r="A8627" t="s">
        <v>262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 x14ac:dyDescent="0.25">
      <c r="A8628" t="s">
        <v>262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 x14ac:dyDescent="0.25">
      <c r="A8629" t="s">
        <v>262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 x14ac:dyDescent="0.25">
      <c r="A8630" t="s">
        <v>262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 x14ac:dyDescent="0.25">
      <c r="A8631" t="s">
        <v>262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 x14ac:dyDescent="0.25">
      <c r="A8632" t="s">
        <v>262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 x14ac:dyDescent="0.25">
      <c r="A8633" t="s">
        <v>262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 x14ac:dyDescent="0.25">
      <c r="A8634" t="s">
        <v>262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 x14ac:dyDescent="0.25">
      <c r="A8635" t="s">
        <v>262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 x14ac:dyDescent="0.25">
      <c r="A8636" t="s">
        <v>262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 x14ac:dyDescent="0.25">
      <c r="A8637" t="s">
        <v>262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 x14ac:dyDescent="0.25">
      <c r="A8638" t="s">
        <v>262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 x14ac:dyDescent="0.25">
      <c r="A8639" t="s">
        <v>262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 x14ac:dyDescent="0.25">
      <c r="A8640" t="s">
        <v>262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 x14ac:dyDescent="0.25">
      <c r="A8641" t="s">
        <v>262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 x14ac:dyDescent="0.25">
      <c r="A8642" t="s">
        <v>262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 x14ac:dyDescent="0.25">
      <c r="A8643" t="s">
        <v>262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 x14ac:dyDescent="0.25">
      <c r="A8644" t="s">
        <v>262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 x14ac:dyDescent="0.25">
      <c r="A8645" t="s">
        <v>262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 x14ac:dyDescent="0.25">
      <c r="A8646" t="s">
        <v>262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 x14ac:dyDescent="0.25">
      <c r="A8647" t="s">
        <v>262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 x14ac:dyDescent="0.25">
      <c r="A8648" t="s">
        <v>262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 x14ac:dyDescent="0.25">
      <c r="A8649" t="s">
        <v>262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 x14ac:dyDescent="0.25">
      <c r="A8650" t="s">
        <v>262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 x14ac:dyDescent="0.25">
      <c r="A8651" t="s">
        <v>262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 x14ac:dyDescent="0.25">
      <c r="A8652" t="s">
        <v>262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 x14ac:dyDescent="0.25">
      <c r="A8653" t="s">
        <v>262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 x14ac:dyDescent="0.25">
      <c r="A8654" t="s">
        <v>262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</row>
    <row r="8655" spans="1:41" x14ac:dyDescent="0.25">
      <c r="A8655" t="s">
        <v>262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 x14ac:dyDescent="0.25">
      <c r="A8656" t="s">
        <v>262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 x14ac:dyDescent="0.25">
      <c r="A8657" t="s">
        <v>262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</row>
    <row r="8658" spans="1:41" x14ac:dyDescent="0.25">
      <c r="A8658" t="s">
        <v>262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 x14ac:dyDescent="0.25">
      <c r="A8659" t="s">
        <v>262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 x14ac:dyDescent="0.25">
      <c r="A8660" t="s">
        <v>262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 x14ac:dyDescent="0.25">
      <c r="A8661" t="s">
        <v>262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 x14ac:dyDescent="0.25">
      <c r="A8662" t="s">
        <v>262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 x14ac:dyDescent="0.25">
      <c r="A8663" t="s">
        <v>262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 x14ac:dyDescent="0.25">
      <c r="A8664" t="s">
        <v>262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 x14ac:dyDescent="0.25">
      <c r="A8665" t="s">
        <v>262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 x14ac:dyDescent="0.25">
      <c r="A8666" t="s">
        <v>262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 x14ac:dyDescent="0.25">
      <c r="A8667" t="s">
        <v>262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 x14ac:dyDescent="0.25">
      <c r="A8668" t="s">
        <v>262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 x14ac:dyDescent="0.25">
      <c r="A8669" t="s">
        <v>262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 x14ac:dyDescent="0.25">
      <c r="A8670" t="s">
        <v>262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 x14ac:dyDescent="0.25">
      <c r="A8671" t="s">
        <v>262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 x14ac:dyDescent="0.25">
      <c r="A8672" t="s">
        <v>262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 x14ac:dyDescent="0.25">
      <c r="A8673" t="s">
        <v>262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 x14ac:dyDescent="0.25">
      <c r="A8674" t="s">
        <v>262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 x14ac:dyDescent="0.25">
      <c r="A8675" t="s">
        <v>262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 x14ac:dyDescent="0.25">
      <c r="A8676" t="s">
        <v>262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 x14ac:dyDescent="0.25">
      <c r="A8677" t="s">
        <v>262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 x14ac:dyDescent="0.25">
      <c r="A8678" t="s">
        <v>262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 x14ac:dyDescent="0.25">
      <c r="A8679" t="s">
        <v>262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 x14ac:dyDescent="0.25">
      <c r="A8680" t="s">
        <v>262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 x14ac:dyDescent="0.25">
      <c r="A8681" t="s">
        <v>262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 x14ac:dyDescent="0.25">
      <c r="A8682" t="s">
        <v>262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 x14ac:dyDescent="0.25">
      <c r="A8683" t="s">
        <v>262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 x14ac:dyDescent="0.25">
      <c r="A8684" t="s">
        <v>262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 x14ac:dyDescent="0.25">
      <c r="A8685" t="s">
        <v>262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 x14ac:dyDescent="0.25">
      <c r="A8686" t="s">
        <v>262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</row>
    <row r="8687" spans="1:41" x14ac:dyDescent="0.25">
      <c r="A8687" t="s">
        <v>262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 x14ac:dyDescent="0.25">
      <c r="A8688" t="s">
        <v>262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 x14ac:dyDescent="0.25">
      <c r="A8689" t="s">
        <v>262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 x14ac:dyDescent="0.25">
      <c r="A8690" t="s">
        <v>262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 x14ac:dyDescent="0.25">
      <c r="A8691" t="s">
        <v>262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 x14ac:dyDescent="0.25">
      <c r="A8692" t="s">
        <v>262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 x14ac:dyDescent="0.25">
      <c r="A8693" t="s">
        <v>262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</row>
    <row r="8694" spans="1:41" x14ac:dyDescent="0.25">
      <c r="A8694" t="s">
        <v>262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 x14ac:dyDescent="0.25">
      <c r="A8695" t="s">
        <v>262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 x14ac:dyDescent="0.25">
      <c r="A8696" t="s">
        <v>262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 x14ac:dyDescent="0.25">
      <c r="A8697" t="s">
        <v>262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 x14ac:dyDescent="0.25">
      <c r="A8698" t="s">
        <v>262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 x14ac:dyDescent="0.25">
      <c r="A8699" t="s">
        <v>262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 x14ac:dyDescent="0.25">
      <c r="A8700" t="s">
        <v>262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</row>
    <row r="8701" spans="1:41" x14ac:dyDescent="0.25">
      <c r="A8701" t="s">
        <v>262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 x14ac:dyDescent="0.25">
      <c r="A8702" t="s">
        <v>262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 x14ac:dyDescent="0.25">
      <c r="A8703" t="s">
        <v>262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 x14ac:dyDescent="0.25">
      <c r="A8704" t="s">
        <v>262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 x14ac:dyDescent="0.25">
      <c r="A8705" t="s">
        <v>262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 x14ac:dyDescent="0.25">
      <c r="A8706" t="s">
        <v>262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 x14ac:dyDescent="0.25">
      <c r="A8707" t="s">
        <v>262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 x14ac:dyDescent="0.25">
      <c r="A8708" t="s">
        <v>262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 x14ac:dyDescent="0.25">
      <c r="A8709" t="s">
        <v>262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 x14ac:dyDescent="0.25">
      <c r="A8710" t="s">
        <v>262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</row>
    <row r="8711" spans="1:41" x14ac:dyDescent="0.25">
      <c r="A8711" t="s">
        <v>262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 x14ac:dyDescent="0.25">
      <c r="A8712" t="s">
        <v>262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 x14ac:dyDescent="0.25">
      <c r="A8713" t="s">
        <v>262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 x14ac:dyDescent="0.25">
      <c r="A8714" t="s">
        <v>262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 x14ac:dyDescent="0.25">
      <c r="A8715" t="s">
        <v>262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 x14ac:dyDescent="0.25">
      <c r="A8716" t="s">
        <v>262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 x14ac:dyDescent="0.25">
      <c r="A8717" t="s">
        <v>262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 x14ac:dyDescent="0.25">
      <c r="A8718" t="s">
        <v>262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 x14ac:dyDescent="0.25">
      <c r="A8719" t="s">
        <v>262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 x14ac:dyDescent="0.25">
      <c r="A8720" t="s">
        <v>262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</row>
    <row r="8721" spans="1:41" x14ac:dyDescent="0.25">
      <c r="A8721" t="s">
        <v>262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 x14ac:dyDescent="0.25">
      <c r="A8722" t="s">
        <v>262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 x14ac:dyDescent="0.25">
      <c r="A8723" t="s">
        <v>262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 x14ac:dyDescent="0.25">
      <c r="A8724" t="s">
        <v>262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 x14ac:dyDescent="0.25">
      <c r="A8725" t="s">
        <v>262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 x14ac:dyDescent="0.25">
      <c r="A8726" t="s">
        <v>262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 x14ac:dyDescent="0.25">
      <c r="A8727" t="s">
        <v>262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 x14ac:dyDescent="0.25">
      <c r="A8728" t="s">
        <v>262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 x14ac:dyDescent="0.25">
      <c r="A8729" t="s">
        <v>262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 x14ac:dyDescent="0.25">
      <c r="A8730" t="s">
        <v>262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 x14ac:dyDescent="0.25">
      <c r="A8731" t="s">
        <v>262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 x14ac:dyDescent="0.25">
      <c r="A8732" t="s">
        <v>262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 x14ac:dyDescent="0.25">
      <c r="A8733" t="s">
        <v>262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 x14ac:dyDescent="0.25">
      <c r="A8734" t="s">
        <v>262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 x14ac:dyDescent="0.25">
      <c r="A8735" t="s">
        <v>262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 x14ac:dyDescent="0.25">
      <c r="A8736" t="s">
        <v>262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</row>
    <row r="8737" spans="1:41" x14ac:dyDescent="0.25">
      <c r="A8737" t="s">
        <v>262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 x14ac:dyDescent="0.25">
      <c r="A8738" t="s">
        <v>262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 x14ac:dyDescent="0.25">
      <c r="A8739" t="s">
        <v>262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 x14ac:dyDescent="0.25">
      <c r="A8740" t="s">
        <v>262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 x14ac:dyDescent="0.25">
      <c r="A8741" t="s">
        <v>262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 x14ac:dyDescent="0.25">
      <c r="A8742" t="s">
        <v>262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 x14ac:dyDescent="0.25">
      <c r="A8743" t="s">
        <v>262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 x14ac:dyDescent="0.25">
      <c r="A8744" t="s">
        <v>262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 x14ac:dyDescent="0.25">
      <c r="A8745" t="s">
        <v>262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 x14ac:dyDescent="0.25">
      <c r="A8746" t="s">
        <v>262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 x14ac:dyDescent="0.25">
      <c r="A8747" t="s">
        <v>262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 x14ac:dyDescent="0.25">
      <c r="A8748" t="s">
        <v>262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 x14ac:dyDescent="0.25">
      <c r="A8749" t="s">
        <v>262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 x14ac:dyDescent="0.25">
      <c r="A8750" t="s">
        <v>262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 x14ac:dyDescent="0.25">
      <c r="A8751" t="s">
        <v>262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 x14ac:dyDescent="0.25">
      <c r="A8752" t="s">
        <v>262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 x14ac:dyDescent="0.25">
      <c r="A8753" t="s">
        <v>262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 x14ac:dyDescent="0.25">
      <c r="A8754" t="s">
        <v>262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 x14ac:dyDescent="0.25">
      <c r="A8755" t="s">
        <v>262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 x14ac:dyDescent="0.25">
      <c r="A8756" t="s">
        <v>262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 x14ac:dyDescent="0.25">
      <c r="A8757" t="s">
        <v>262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 x14ac:dyDescent="0.25">
      <c r="A8758" t="s">
        <v>262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 x14ac:dyDescent="0.25">
      <c r="A8759" t="s">
        <v>262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 x14ac:dyDescent="0.25">
      <c r="A8760" t="s">
        <v>262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 x14ac:dyDescent="0.25">
      <c r="A8761" t="s">
        <v>262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 x14ac:dyDescent="0.25">
      <c r="A8762" t="s">
        <v>262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 x14ac:dyDescent="0.25">
      <c r="A8763" t="s">
        <v>262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 x14ac:dyDescent="0.25">
      <c r="A8764" t="s">
        <v>262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 x14ac:dyDescent="0.25">
      <c r="A8765" t="s">
        <v>262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</row>
    <row r="8766" spans="1:41" x14ac:dyDescent="0.25">
      <c r="A8766" t="s">
        <v>262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 x14ac:dyDescent="0.25">
      <c r="A8767" t="s">
        <v>262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 x14ac:dyDescent="0.25">
      <c r="A8768" t="s">
        <v>262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 x14ac:dyDescent="0.25">
      <c r="A8769" t="s">
        <v>262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 x14ac:dyDescent="0.25">
      <c r="A8770" t="s">
        <v>262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 x14ac:dyDescent="0.25">
      <c r="A8771" t="s">
        <v>262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 x14ac:dyDescent="0.25">
      <c r="A8772" t="s">
        <v>262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</row>
    <row r="8773" spans="1:41" x14ac:dyDescent="0.25">
      <c r="A8773" t="s">
        <v>262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 x14ac:dyDescent="0.25">
      <c r="A8774" t="s">
        <v>262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 x14ac:dyDescent="0.25">
      <c r="A8775" t="s">
        <v>262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 x14ac:dyDescent="0.25">
      <c r="A8776" t="s">
        <v>262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 x14ac:dyDescent="0.25">
      <c r="A8777" t="s">
        <v>262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 x14ac:dyDescent="0.25">
      <c r="A8778" t="s">
        <v>262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 x14ac:dyDescent="0.25">
      <c r="A8779" t="s">
        <v>262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 x14ac:dyDescent="0.25">
      <c r="A8780" t="s">
        <v>262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 x14ac:dyDescent="0.25">
      <c r="A8781" t="s">
        <v>262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 x14ac:dyDescent="0.25">
      <c r="A8782" t="s">
        <v>262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 x14ac:dyDescent="0.25">
      <c r="A8783" t="s">
        <v>262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 x14ac:dyDescent="0.25">
      <c r="A8784" t="s">
        <v>262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 x14ac:dyDescent="0.25">
      <c r="A8785" t="s">
        <v>262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 x14ac:dyDescent="0.25">
      <c r="A8786" t="s">
        <v>262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 x14ac:dyDescent="0.25">
      <c r="A8787" t="s">
        <v>262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 x14ac:dyDescent="0.25">
      <c r="A8788" t="s">
        <v>262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 x14ac:dyDescent="0.25">
      <c r="A8789" t="s">
        <v>262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 x14ac:dyDescent="0.25">
      <c r="A8790" t="s">
        <v>262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 x14ac:dyDescent="0.25">
      <c r="A8791" t="s">
        <v>262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 x14ac:dyDescent="0.25">
      <c r="A8792" t="s">
        <v>262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 x14ac:dyDescent="0.25">
      <c r="A8793" t="s">
        <v>262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 x14ac:dyDescent="0.25">
      <c r="A8794" t="s">
        <v>262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 x14ac:dyDescent="0.25">
      <c r="A8795" t="s">
        <v>262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 x14ac:dyDescent="0.25">
      <c r="A8796" t="s">
        <v>262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</row>
    <row r="8797" spans="1:41" x14ac:dyDescent="0.25">
      <c r="A8797" t="s">
        <v>262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 x14ac:dyDescent="0.25">
      <c r="A8798" t="s">
        <v>262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 x14ac:dyDescent="0.25">
      <c r="A8799" t="s">
        <v>262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 x14ac:dyDescent="0.25">
      <c r="A8800" t="s">
        <v>262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 x14ac:dyDescent="0.25">
      <c r="A8801" t="s">
        <v>262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 x14ac:dyDescent="0.25">
      <c r="A8802" t="s">
        <v>262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 x14ac:dyDescent="0.25">
      <c r="A8803" t="s">
        <v>262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 x14ac:dyDescent="0.25">
      <c r="A8804" t="s">
        <v>262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 x14ac:dyDescent="0.25">
      <c r="A8805" t="s">
        <v>262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 x14ac:dyDescent="0.25">
      <c r="A8806" t="s">
        <v>262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 x14ac:dyDescent="0.25">
      <c r="A8807" t="s">
        <v>262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 x14ac:dyDescent="0.25">
      <c r="A8808" t="s">
        <v>262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 x14ac:dyDescent="0.25">
      <c r="A8809" t="s">
        <v>262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 x14ac:dyDescent="0.25">
      <c r="A8810" t="s">
        <v>262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 x14ac:dyDescent="0.25">
      <c r="A8811" t="s">
        <v>262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 x14ac:dyDescent="0.25">
      <c r="A8812" t="s">
        <v>262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 x14ac:dyDescent="0.25">
      <c r="A8813" t="s">
        <v>262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 x14ac:dyDescent="0.25">
      <c r="A8814" t="s">
        <v>262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 x14ac:dyDescent="0.25">
      <c r="A8815" t="s">
        <v>262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 x14ac:dyDescent="0.25">
      <c r="A8816" t="s">
        <v>262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 x14ac:dyDescent="0.25">
      <c r="A8817" t="s">
        <v>262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</row>
    <row r="8818" spans="1:41" x14ac:dyDescent="0.25">
      <c r="A8818" t="s">
        <v>262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 x14ac:dyDescent="0.25">
      <c r="A8819" t="s">
        <v>262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 x14ac:dyDescent="0.25">
      <c r="A8820" t="s">
        <v>262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 x14ac:dyDescent="0.25">
      <c r="A8821" t="s">
        <v>262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 x14ac:dyDescent="0.25">
      <c r="A8822" t="s">
        <v>262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 x14ac:dyDescent="0.25">
      <c r="A8823" t="s">
        <v>262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 x14ac:dyDescent="0.25">
      <c r="A8824" t="s">
        <v>262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 x14ac:dyDescent="0.25">
      <c r="A8825" t="s">
        <v>262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 x14ac:dyDescent="0.25">
      <c r="A8826" t="s">
        <v>262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 x14ac:dyDescent="0.25">
      <c r="A8827" t="s">
        <v>262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 x14ac:dyDescent="0.25">
      <c r="A8828" t="s">
        <v>262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 x14ac:dyDescent="0.25">
      <c r="A8829" t="s">
        <v>262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 x14ac:dyDescent="0.25">
      <c r="A8830" t="s">
        <v>262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 x14ac:dyDescent="0.25">
      <c r="A8831" t="s">
        <v>262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 x14ac:dyDescent="0.25">
      <c r="A8832" t="s">
        <v>262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 x14ac:dyDescent="0.25">
      <c r="A8833" t="s">
        <v>262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 x14ac:dyDescent="0.25">
      <c r="A8834" t="s">
        <v>262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 x14ac:dyDescent="0.25">
      <c r="A8835" t="s">
        <v>262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 x14ac:dyDescent="0.25">
      <c r="A8836" t="s">
        <v>262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 x14ac:dyDescent="0.25">
      <c r="A8837" t="s">
        <v>262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 x14ac:dyDescent="0.25">
      <c r="A8838" t="s">
        <v>262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</row>
    <row r="8839" spans="1:41" x14ac:dyDescent="0.25">
      <c r="A8839" t="s">
        <v>262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 x14ac:dyDescent="0.25">
      <c r="A8840" t="s">
        <v>262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 x14ac:dyDescent="0.25">
      <c r="A8841" t="s">
        <v>262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 x14ac:dyDescent="0.25">
      <c r="A8842" t="s">
        <v>262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 x14ac:dyDescent="0.25">
      <c r="A8843" t="s">
        <v>262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 x14ac:dyDescent="0.25">
      <c r="A8844" t="s">
        <v>262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 x14ac:dyDescent="0.25">
      <c r="A8845" t="s">
        <v>262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 x14ac:dyDescent="0.25">
      <c r="A8846" t="s">
        <v>262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 x14ac:dyDescent="0.25">
      <c r="A8847" t="s">
        <v>262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 x14ac:dyDescent="0.25">
      <c r="A8848" t="s">
        <v>262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 x14ac:dyDescent="0.25">
      <c r="A8849" t="s">
        <v>262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 x14ac:dyDescent="0.25">
      <c r="A8850" t="s">
        <v>262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 x14ac:dyDescent="0.25">
      <c r="A8851" t="s">
        <v>262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 x14ac:dyDescent="0.25">
      <c r="A8852" t="s">
        <v>262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 x14ac:dyDescent="0.25">
      <c r="A8853" t="s">
        <v>262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 x14ac:dyDescent="0.25">
      <c r="A8854" t="s">
        <v>262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 x14ac:dyDescent="0.25">
      <c r="A8855" t="s">
        <v>262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 x14ac:dyDescent="0.25">
      <c r="A8856" t="s">
        <v>262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 x14ac:dyDescent="0.25">
      <c r="A8857" t="s">
        <v>262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 x14ac:dyDescent="0.25">
      <c r="A8858" t="s">
        <v>262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 x14ac:dyDescent="0.25">
      <c r="A8859" t="s">
        <v>262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 x14ac:dyDescent="0.25">
      <c r="A8860" t="s">
        <v>262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 x14ac:dyDescent="0.25">
      <c r="A8861" t="s">
        <v>262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 x14ac:dyDescent="0.25">
      <c r="A8862" t="s">
        <v>262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 x14ac:dyDescent="0.25">
      <c r="A8863" t="s">
        <v>262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 x14ac:dyDescent="0.25">
      <c r="A8864" t="s">
        <v>262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 x14ac:dyDescent="0.25">
      <c r="A8865" t="s">
        <v>262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 x14ac:dyDescent="0.25">
      <c r="A8866" t="s">
        <v>262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 x14ac:dyDescent="0.25">
      <c r="A8867" t="s">
        <v>262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 x14ac:dyDescent="0.25">
      <c r="A8868" t="s">
        <v>262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 x14ac:dyDescent="0.25">
      <c r="A8869" t="s">
        <v>262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 x14ac:dyDescent="0.25">
      <c r="A8870" t="s">
        <v>262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 x14ac:dyDescent="0.25">
      <c r="A8871" t="s">
        <v>262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 x14ac:dyDescent="0.25">
      <c r="A8872" t="s">
        <v>262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 x14ac:dyDescent="0.25">
      <c r="A8873" t="s">
        <v>262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 x14ac:dyDescent="0.25">
      <c r="A8874" t="s">
        <v>262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 x14ac:dyDescent="0.25">
      <c r="A8875" t="s">
        <v>262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 x14ac:dyDescent="0.25">
      <c r="A8876" t="s">
        <v>262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 x14ac:dyDescent="0.25">
      <c r="A8877" t="s">
        <v>262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 x14ac:dyDescent="0.25">
      <c r="A8878" t="s">
        <v>262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 x14ac:dyDescent="0.25">
      <c r="A8879" t="s">
        <v>262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 x14ac:dyDescent="0.25">
      <c r="A8880" t="s">
        <v>262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</row>
    <row r="8881" spans="1:41" x14ac:dyDescent="0.25">
      <c r="A8881" t="s">
        <v>262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 x14ac:dyDescent="0.25">
      <c r="A8882" t="s">
        <v>262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</row>
    <row r="8883" spans="1:41" x14ac:dyDescent="0.25">
      <c r="A8883" t="s">
        <v>262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 x14ac:dyDescent="0.25">
      <c r="A8884" t="s">
        <v>262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 x14ac:dyDescent="0.25">
      <c r="A8885" t="s">
        <v>262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 x14ac:dyDescent="0.25">
      <c r="A8886" t="s">
        <v>262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 x14ac:dyDescent="0.25">
      <c r="A8887" t="s">
        <v>262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 x14ac:dyDescent="0.25">
      <c r="A8888" t="s">
        <v>262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 x14ac:dyDescent="0.25">
      <c r="A8889" t="s">
        <v>262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 x14ac:dyDescent="0.25">
      <c r="A8890" t="s">
        <v>262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 x14ac:dyDescent="0.25">
      <c r="A8891" t="s">
        <v>262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 x14ac:dyDescent="0.25">
      <c r="A8892" t="s">
        <v>262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 x14ac:dyDescent="0.25">
      <c r="A8893" t="s">
        <v>262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 x14ac:dyDescent="0.25">
      <c r="A8894" t="s">
        <v>262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 x14ac:dyDescent="0.25">
      <c r="A8895" t="s">
        <v>262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 x14ac:dyDescent="0.25">
      <c r="A8896" t="s">
        <v>262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 x14ac:dyDescent="0.25">
      <c r="A8897" t="s">
        <v>262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 x14ac:dyDescent="0.25">
      <c r="A8898" t="s">
        <v>262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 x14ac:dyDescent="0.25">
      <c r="A8899" t="s">
        <v>262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 x14ac:dyDescent="0.25">
      <c r="A8900" t="s">
        <v>262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 x14ac:dyDescent="0.25">
      <c r="A8901" t="s">
        <v>262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 x14ac:dyDescent="0.25">
      <c r="A8902" t="s">
        <v>262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 x14ac:dyDescent="0.25">
      <c r="A8903" t="s">
        <v>262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 x14ac:dyDescent="0.25">
      <c r="A8904" t="s">
        <v>262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 x14ac:dyDescent="0.25">
      <c r="A8905" t="s">
        <v>262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 x14ac:dyDescent="0.25">
      <c r="A8906" t="s">
        <v>262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 x14ac:dyDescent="0.25">
      <c r="A8907" t="s">
        <v>262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 x14ac:dyDescent="0.25">
      <c r="A8908" t="s">
        <v>262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 x14ac:dyDescent="0.25">
      <c r="A8909" t="s">
        <v>262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 x14ac:dyDescent="0.25">
      <c r="A8910" t="s">
        <v>262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 x14ac:dyDescent="0.25">
      <c r="A8911" t="s">
        <v>262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 x14ac:dyDescent="0.25">
      <c r="A8912" t="s">
        <v>262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 x14ac:dyDescent="0.25">
      <c r="A8913" t="s">
        <v>262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 x14ac:dyDescent="0.25">
      <c r="A8914" t="s">
        <v>262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 x14ac:dyDescent="0.25">
      <c r="A8915" t="s">
        <v>262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 x14ac:dyDescent="0.25">
      <c r="A8916" t="s">
        <v>262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 x14ac:dyDescent="0.25">
      <c r="A8917" t="s">
        <v>262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 x14ac:dyDescent="0.25">
      <c r="A8918" t="s">
        <v>262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 x14ac:dyDescent="0.25">
      <c r="A8919" t="s">
        <v>262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 x14ac:dyDescent="0.25">
      <c r="A8920" t="s">
        <v>262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 x14ac:dyDescent="0.25">
      <c r="A8921" t="s">
        <v>262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 x14ac:dyDescent="0.25">
      <c r="A8922" t="s">
        <v>262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 x14ac:dyDescent="0.25">
      <c r="A8923" t="s">
        <v>262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 x14ac:dyDescent="0.25">
      <c r="A8924" t="s">
        <v>262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 x14ac:dyDescent="0.25">
      <c r="A8925" t="s">
        <v>262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 x14ac:dyDescent="0.25">
      <c r="A8926" t="s">
        <v>262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 x14ac:dyDescent="0.25">
      <c r="A8927" t="s">
        <v>262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 x14ac:dyDescent="0.25">
      <c r="A8928" t="s">
        <v>262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 x14ac:dyDescent="0.25">
      <c r="A8929" t="s">
        <v>262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 x14ac:dyDescent="0.25">
      <c r="A8930" t="s">
        <v>262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 x14ac:dyDescent="0.25">
      <c r="A8931" t="s">
        <v>262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 x14ac:dyDescent="0.25">
      <c r="A8932" t="s">
        <v>262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 x14ac:dyDescent="0.25">
      <c r="A8933" t="s">
        <v>262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 x14ac:dyDescent="0.25">
      <c r="A8934" t="s">
        <v>262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 x14ac:dyDescent="0.25">
      <c r="A8935" t="s">
        <v>262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 x14ac:dyDescent="0.25">
      <c r="A8936" t="s">
        <v>262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 x14ac:dyDescent="0.25">
      <c r="A8937" t="s">
        <v>262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 x14ac:dyDescent="0.25">
      <c r="A8938" t="s">
        <v>262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 x14ac:dyDescent="0.25">
      <c r="A8939" t="s">
        <v>262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 x14ac:dyDescent="0.25">
      <c r="A8940" t="s">
        <v>262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 x14ac:dyDescent="0.25">
      <c r="A8941" t="s">
        <v>262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 x14ac:dyDescent="0.25">
      <c r="A8942" t="s">
        <v>262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 x14ac:dyDescent="0.25">
      <c r="A8943" t="s">
        <v>262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 x14ac:dyDescent="0.25">
      <c r="A8944" t="s">
        <v>262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 x14ac:dyDescent="0.25">
      <c r="A8945" t="s">
        <v>262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 x14ac:dyDescent="0.25">
      <c r="A8946" t="s">
        <v>262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 x14ac:dyDescent="0.25">
      <c r="A8947" t="s">
        <v>262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 x14ac:dyDescent="0.25">
      <c r="A8948" t="s">
        <v>262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 x14ac:dyDescent="0.25">
      <c r="A8949" t="s">
        <v>262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 x14ac:dyDescent="0.25">
      <c r="A8950" t="s">
        <v>262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 x14ac:dyDescent="0.25">
      <c r="A8951" t="s">
        <v>262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</row>
    <row r="8952" spans="1:41" x14ac:dyDescent="0.25">
      <c r="A8952" t="s">
        <v>262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 x14ac:dyDescent="0.25">
      <c r="A8953" t="s">
        <v>262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 x14ac:dyDescent="0.25">
      <c r="A8954" t="s">
        <v>262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 x14ac:dyDescent="0.25">
      <c r="A8955" t="s">
        <v>262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 x14ac:dyDescent="0.25">
      <c r="A8956" t="s">
        <v>262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 x14ac:dyDescent="0.25">
      <c r="A8957" t="s">
        <v>262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 x14ac:dyDescent="0.25">
      <c r="A8958" t="s">
        <v>262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 x14ac:dyDescent="0.25">
      <c r="A8959" t="s">
        <v>262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 x14ac:dyDescent="0.25">
      <c r="A8960" t="s">
        <v>262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</row>
    <row r="8961" spans="1:41" x14ac:dyDescent="0.25">
      <c r="A8961" t="s">
        <v>262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 x14ac:dyDescent="0.25">
      <c r="A8962" t="s">
        <v>262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 x14ac:dyDescent="0.25">
      <c r="A8963" t="s">
        <v>262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 x14ac:dyDescent="0.25">
      <c r="A8964" t="s">
        <v>262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 x14ac:dyDescent="0.25">
      <c r="A8965" t="s">
        <v>262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 x14ac:dyDescent="0.25">
      <c r="A8966" t="s">
        <v>262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 x14ac:dyDescent="0.25">
      <c r="A8967" t="s">
        <v>262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 x14ac:dyDescent="0.25">
      <c r="A8968" t="s">
        <v>262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 x14ac:dyDescent="0.25">
      <c r="A8969" t="s">
        <v>262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 x14ac:dyDescent="0.25">
      <c r="A8970" t="s">
        <v>262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 x14ac:dyDescent="0.25">
      <c r="A8971" t="s">
        <v>262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 x14ac:dyDescent="0.25">
      <c r="A8972" t="s">
        <v>262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 x14ac:dyDescent="0.25">
      <c r="A8973" t="s">
        <v>262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 x14ac:dyDescent="0.25">
      <c r="A8974" t="s">
        <v>262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 x14ac:dyDescent="0.25">
      <c r="A8975" t="s">
        <v>262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 x14ac:dyDescent="0.25">
      <c r="A8976" t="s">
        <v>262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 x14ac:dyDescent="0.25">
      <c r="A8977" t="s">
        <v>262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 x14ac:dyDescent="0.25">
      <c r="A8978" t="s">
        <v>262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 x14ac:dyDescent="0.25">
      <c r="A8979" t="s">
        <v>262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 x14ac:dyDescent="0.25">
      <c r="A8980" t="s">
        <v>262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 x14ac:dyDescent="0.25">
      <c r="A8981" t="s">
        <v>262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 x14ac:dyDescent="0.25">
      <c r="A8982" t="s">
        <v>262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 x14ac:dyDescent="0.25">
      <c r="A8983" t="s">
        <v>262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 x14ac:dyDescent="0.25">
      <c r="A8984" t="s">
        <v>262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 x14ac:dyDescent="0.25">
      <c r="A8985" t="s">
        <v>262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 x14ac:dyDescent="0.25">
      <c r="A8986" t="s">
        <v>262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 x14ac:dyDescent="0.25">
      <c r="A8987" t="s">
        <v>262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 x14ac:dyDescent="0.25">
      <c r="A8988" t="s">
        <v>262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 x14ac:dyDescent="0.25">
      <c r="A8989" t="s">
        <v>262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 x14ac:dyDescent="0.25">
      <c r="A8990" t="s">
        <v>262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 x14ac:dyDescent="0.25">
      <c r="A8991" t="s">
        <v>262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 x14ac:dyDescent="0.25">
      <c r="A8992" t="s">
        <v>262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 x14ac:dyDescent="0.25">
      <c r="A8993" t="s">
        <v>262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 x14ac:dyDescent="0.25">
      <c r="A8994" t="s">
        <v>262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 x14ac:dyDescent="0.25">
      <c r="A8995" t="s">
        <v>262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 x14ac:dyDescent="0.25">
      <c r="A8996" t="s">
        <v>262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 x14ac:dyDescent="0.25">
      <c r="A8997" t="s">
        <v>262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 x14ac:dyDescent="0.25">
      <c r="A8998" t="s">
        <v>262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 x14ac:dyDescent="0.25">
      <c r="A8999" t="s">
        <v>262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 x14ac:dyDescent="0.25">
      <c r="A9000" t="s">
        <v>262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 x14ac:dyDescent="0.25">
      <c r="A9001" t="s">
        <v>262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 x14ac:dyDescent="0.25">
      <c r="A9002" t="s">
        <v>262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 x14ac:dyDescent="0.25">
      <c r="A9003" t="s">
        <v>262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 x14ac:dyDescent="0.25">
      <c r="A9004" t="s">
        <v>262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 x14ac:dyDescent="0.25">
      <c r="A9005" t="s">
        <v>262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 x14ac:dyDescent="0.25">
      <c r="A9006" t="s">
        <v>262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 x14ac:dyDescent="0.25">
      <c r="A9007" t="s">
        <v>262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 x14ac:dyDescent="0.25">
      <c r="A9008" t="s">
        <v>262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 x14ac:dyDescent="0.25">
      <c r="A9009" t="s">
        <v>262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 x14ac:dyDescent="0.25">
      <c r="A9010" t="s">
        <v>262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 x14ac:dyDescent="0.25">
      <c r="A9011" t="s">
        <v>262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 x14ac:dyDescent="0.25">
      <c r="A9012" t="s">
        <v>262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 x14ac:dyDescent="0.25">
      <c r="A9013" t="s">
        <v>262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 x14ac:dyDescent="0.25">
      <c r="A9014" t="s">
        <v>262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 x14ac:dyDescent="0.25">
      <c r="A9015" t="s">
        <v>262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 x14ac:dyDescent="0.25">
      <c r="A9016" t="s">
        <v>262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 x14ac:dyDescent="0.25">
      <c r="A9017" t="s">
        <v>262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 x14ac:dyDescent="0.25">
      <c r="A9018" t="s">
        <v>262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 x14ac:dyDescent="0.25">
      <c r="A9019" t="s">
        <v>262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 x14ac:dyDescent="0.25">
      <c r="A9020" t="s">
        <v>262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 x14ac:dyDescent="0.25">
      <c r="A9021" t="s">
        <v>262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 x14ac:dyDescent="0.25">
      <c r="A9022" t="s">
        <v>262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 x14ac:dyDescent="0.25">
      <c r="A9023" t="s">
        <v>262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 x14ac:dyDescent="0.25">
      <c r="A9024" t="s">
        <v>262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 x14ac:dyDescent="0.25">
      <c r="A9025" t="s">
        <v>262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 x14ac:dyDescent="0.25">
      <c r="A9026" t="s">
        <v>262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 x14ac:dyDescent="0.25">
      <c r="A9027" t="s">
        <v>262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 x14ac:dyDescent="0.25">
      <c r="A9028" t="s">
        <v>262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 x14ac:dyDescent="0.25">
      <c r="A9029" t="s">
        <v>262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 x14ac:dyDescent="0.25">
      <c r="A9030" t="s">
        <v>262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 x14ac:dyDescent="0.25">
      <c r="A9031" t="s">
        <v>262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 x14ac:dyDescent="0.25">
      <c r="A9032" t="s">
        <v>262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 x14ac:dyDescent="0.25">
      <c r="A9033" t="s">
        <v>262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 x14ac:dyDescent="0.25">
      <c r="A9034" t="s">
        <v>262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 x14ac:dyDescent="0.25">
      <c r="A9035" t="s">
        <v>262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 x14ac:dyDescent="0.25">
      <c r="A9036" t="s">
        <v>262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 x14ac:dyDescent="0.25">
      <c r="A9037" t="s">
        <v>262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 x14ac:dyDescent="0.25">
      <c r="A9038" t="s">
        <v>262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 x14ac:dyDescent="0.25">
      <c r="A9039" t="s">
        <v>262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 x14ac:dyDescent="0.25">
      <c r="A9040" t="s">
        <v>262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 x14ac:dyDescent="0.25">
      <c r="A9041" t="s">
        <v>262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 x14ac:dyDescent="0.25">
      <c r="A9042" t="s">
        <v>262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 x14ac:dyDescent="0.25">
      <c r="A9043" t="s">
        <v>262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 x14ac:dyDescent="0.25">
      <c r="A9044" t="s">
        <v>262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 x14ac:dyDescent="0.25">
      <c r="A9045" t="s">
        <v>262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 x14ac:dyDescent="0.25">
      <c r="A9046" t="s">
        <v>262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 x14ac:dyDescent="0.25">
      <c r="A9047" t="s">
        <v>262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 x14ac:dyDescent="0.25">
      <c r="A9048" t="s">
        <v>262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 x14ac:dyDescent="0.25">
      <c r="A9049" t="s">
        <v>262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 x14ac:dyDescent="0.25">
      <c r="A9050" t="s">
        <v>262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 x14ac:dyDescent="0.25">
      <c r="A9051" t="s">
        <v>262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 x14ac:dyDescent="0.25">
      <c r="A9052" t="s">
        <v>262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 x14ac:dyDescent="0.25">
      <c r="A9053" t="s">
        <v>262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 x14ac:dyDescent="0.25">
      <c r="A9054" t="s">
        <v>262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 x14ac:dyDescent="0.25">
      <c r="A9055" t="s">
        <v>262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 x14ac:dyDescent="0.25">
      <c r="A9056" t="s">
        <v>262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 x14ac:dyDescent="0.25">
      <c r="A9057" t="s">
        <v>262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 x14ac:dyDescent="0.25">
      <c r="A9058" t="s">
        <v>262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 x14ac:dyDescent="0.25">
      <c r="A9059" t="s">
        <v>262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 x14ac:dyDescent="0.25">
      <c r="A9060" t="s">
        <v>262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 x14ac:dyDescent="0.25">
      <c r="A9061" t="s">
        <v>262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 x14ac:dyDescent="0.25">
      <c r="A9062" t="s">
        <v>262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 x14ac:dyDescent="0.25">
      <c r="A9063" t="s">
        <v>262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 x14ac:dyDescent="0.25">
      <c r="A9064" t="s">
        <v>262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 x14ac:dyDescent="0.25">
      <c r="A9065" t="s">
        <v>262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 x14ac:dyDescent="0.25">
      <c r="A9066" t="s">
        <v>262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 x14ac:dyDescent="0.25">
      <c r="A9067" t="s">
        <v>262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 x14ac:dyDescent="0.25">
      <c r="A9068" t="s">
        <v>262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 x14ac:dyDescent="0.25">
      <c r="A9069" t="s">
        <v>262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 x14ac:dyDescent="0.25">
      <c r="A9070" t="s">
        <v>262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 x14ac:dyDescent="0.25">
      <c r="A9071" t="s">
        <v>262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 x14ac:dyDescent="0.25">
      <c r="A9072" t="s">
        <v>262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 x14ac:dyDescent="0.25">
      <c r="A9073" t="s">
        <v>262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 x14ac:dyDescent="0.25">
      <c r="A9074" t="s">
        <v>262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 x14ac:dyDescent="0.25">
      <c r="A9075" t="s">
        <v>262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 x14ac:dyDescent="0.25">
      <c r="A9076" t="s">
        <v>262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 x14ac:dyDescent="0.25">
      <c r="A9077" t="s">
        <v>262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 x14ac:dyDescent="0.25">
      <c r="A9078" t="s">
        <v>262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 x14ac:dyDescent="0.25">
      <c r="A9079" t="s">
        <v>262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 x14ac:dyDescent="0.25">
      <c r="A9080" t="s">
        <v>262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 x14ac:dyDescent="0.25">
      <c r="A9081" t="s">
        <v>262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 x14ac:dyDescent="0.25">
      <c r="A9082" t="s">
        <v>262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 x14ac:dyDescent="0.25">
      <c r="A9083" t="s">
        <v>262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 x14ac:dyDescent="0.25">
      <c r="A9084" t="s">
        <v>262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 x14ac:dyDescent="0.25">
      <c r="A9085" t="s">
        <v>262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 x14ac:dyDescent="0.25">
      <c r="A9086" t="s">
        <v>262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 x14ac:dyDescent="0.25">
      <c r="A9087" t="s">
        <v>262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 x14ac:dyDescent="0.25">
      <c r="A9088" t="s">
        <v>262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 x14ac:dyDescent="0.25">
      <c r="A9089" t="s">
        <v>262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 x14ac:dyDescent="0.25">
      <c r="A9090" t="s">
        <v>262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 x14ac:dyDescent="0.25">
      <c r="A9091" t="s">
        <v>262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 x14ac:dyDescent="0.25">
      <c r="A9092" t="s">
        <v>262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 x14ac:dyDescent="0.25">
      <c r="A9093" t="s">
        <v>262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 x14ac:dyDescent="0.25">
      <c r="A9094" t="s">
        <v>262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 x14ac:dyDescent="0.25">
      <c r="A9095" t="s">
        <v>262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 x14ac:dyDescent="0.25">
      <c r="A9096" t="s">
        <v>262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 x14ac:dyDescent="0.25">
      <c r="A9097" t="s">
        <v>262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 x14ac:dyDescent="0.25">
      <c r="A9098" t="s">
        <v>262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 x14ac:dyDescent="0.25">
      <c r="A9099" t="s">
        <v>262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 x14ac:dyDescent="0.25">
      <c r="A9100" t="s">
        <v>262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 x14ac:dyDescent="0.25">
      <c r="A9101" t="s">
        <v>262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 x14ac:dyDescent="0.25">
      <c r="A9102" t="s">
        <v>262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 x14ac:dyDescent="0.25">
      <c r="A9103" t="s">
        <v>262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 x14ac:dyDescent="0.25">
      <c r="A9104" t="s">
        <v>262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 x14ac:dyDescent="0.25">
      <c r="A9105" t="s">
        <v>262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 x14ac:dyDescent="0.25">
      <c r="A9106" t="s">
        <v>262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 x14ac:dyDescent="0.25">
      <c r="A9107" t="s">
        <v>262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 x14ac:dyDescent="0.25">
      <c r="A9108" t="s">
        <v>262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 x14ac:dyDescent="0.25">
      <c r="A9109" t="s">
        <v>262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 x14ac:dyDescent="0.25">
      <c r="A9110" t="s">
        <v>262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 x14ac:dyDescent="0.25">
      <c r="A9111" t="s">
        <v>262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 x14ac:dyDescent="0.25">
      <c r="A9112" t="s">
        <v>262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 x14ac:dyDescent="0.25">
      <c r="A9113" t="s">
        <v>262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 x14ac:dyDescent="0.25">
      <c r="A9114" t="s">
        <v>262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 x14ac:dyDescent="0.25">
      <c r="A9115" t="s">
        <v>262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</row>
    <row r="9116" spans="1:41" x14ac:dyDescent="0.25">
      <c r="A9116" t="s">
        <v>262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 x14ac:dyDescent="0.25">
      <c r="A9117" t="s">
        <v>262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 x14ac:dyDescent="0.25">
      <c r="A9118" t="s">
        <v>262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 x14ac:dyDescent="0.25">
      <c r="A9119" t="s">
        <v>262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 x14ac:dyDescent="0.25">
      <c r="A9120" t="s">
        <v>262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 x14ac:dyDescent="0.25">
      <c r="A9121" t="s">
        <v>262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 x14ac:dyDescent="0.25">
      <c r="A9122" t="s">
        <v>262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 x14ac:dyDescent="0.25">
      <c r="A9123" t="s">
        <v>262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 x14ac:dyDescent="0.25">
      <c r="A9124" t="s">
        <v>262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 x14ac:dyDescent="0.25">
      <c r="A9125" t="s">
        <v>262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 x14ac:dyDescent="0.25">
      <c r="A9126" t="s">
        <v>262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 x14ac:dyDescent="0.25">
      <c r="A9127" t="s">
        <v>262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 x14ac:dyDescent="0.25">
      <c r="A9128" t="s">
        <v>262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 x14ac:dyDescent="0.25">
      <c r="A9129" t="s">
        <v>262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 x14ac:dyDescent="0.25">
      <c r="A9130" t="s">
        <v>262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 x14ac:dyDescent="0.25">
      <c r="A9131" t="s">
        <v>262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</row>
    <row r="9132" spans="1:41" x14ac:dyDescent="0.25">
      <c r="A9132" t="s">
        <v>262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 x14ac:dyDescent="0.25">
      <c r="A9133" t="s">
        <v>262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 x14ac:dyDescent="0.25">
      <c r="A9134" t="s">
        <v>262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 x14ac:dyDescent="0.25">
      <c r="A9135" t="s">
        <v>262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 x14ac:dyDescent="0.25">
      <c r="A9136" t="s">
        <v>262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 x14ac:dyDescent="0.25">
      <c r="A9137" t="s">
        <v>262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 x14ac:dyDescent="0.25">
      <c r="A9138" t="s">
        <v>262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 x14ac:dyDescent="0.25">
      <c r="A9139" t="s">
        <v>262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 x14ac:dyDescent="0.25">
      <c r="A9140" t="s">
        <v>262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 x14ac:dyDescent="0.25">
      <c r="A9141" t="s">
        <v>262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 x14ac:dyDescent="0.25">
      <c r="A9142" t="s">
        <v>262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 x14ac:dyDescent="0.25">
      <c r="A9143" t="s">
        <v>262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 x14ac:dyDescent="0.25">
      <c r="A9144" t="s">
        <v>262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 x14ac:dyDescent="0.25">
      <c r="A9145" t="s">
        <v>262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 x14ac:dyDescent="0.25">
      <c r="A9146" t="s">
        <v>262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 x14ac:dyDescent="0.25">
      <c r="A9147" t="s">
        <v>262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 x14ac:dyDescent="0.25">
      <c r="A9148" t="s">
        <v>262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 x14ac:dyDescent="0.25">
      <c r="A9149" t="s">
        <v>262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 x14ac:dyDescent="0.25">
      <c r="A9150" t="s">
        <v>262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 x14ac:dyDescent="0.25">
      <c r="A9151" t="s">
        <v>262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 x14ac:dyDescent="0.25">
      <c r="A9152" t="s">
        <v>262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 x14ac:dyDescent="0.25">
      <c r="A9153" t="s">
        <v>262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 x14ac:dyDescent="0.25">
      <c r="A9154" t="s">
        <v>262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 x14ac:dyDescent="0.25">
      <c r="A9155" t="s">
        <v>262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 x14ac:dyDescent="0.25">
      <c r="A9156" t="s">
        <v>262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 x14ac:dyDescent="0.25">
      <c r="A9157" t="s">
        <v>262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 x14ac:dyDescent="0.25">
      <c r="A9158" t="s">
        <v>262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 x14ac:dyDescent="0.25">
      <c r="A9159" t="s">
        <v>262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 x14ac:dyDescent="0.25">
      <c r="A9160" t="s">
        <v>262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 x14ac:dyDescent="0.25">
      <c r="A9161" t="s">
        <v>262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 x14ac:dyDescent="0.25">
      <c r="A9162" t="s">
        <v>262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 x14ac:dyDescent="0.25">
      <c r="A9163" t="s">
        <v>262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 x14ac:dyDescent="0.25">
      <c r="A9164" t="s">
        <v>262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 x14ac:dyDescent="0.25">
      <c r="A9165" t="s">
        <v>262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 x14ac:dyDescent="0.25">
      <c r="A9166" t="s">
        <v>262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 x14ac:dyDescent="0.25">
      <c r="A9167" t="s">
        <v>262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 x14ac:dyDescent="0.25">
      <c r="A9168" t="s">
        <v>262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 x14ac:dyDescent="0.25">
      <c r="A9169" t="s">
        <v>262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</row>
    <row r="9170" spans="1:41" x14ac:dyDescent="0.25">
      <c r="A9170" t="s">
        <v>262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 x14ac:dyDescent="0.25">
      <c r="A9171" t="s">
        <v>262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 x14ac:dyDescent="0.25">
      <c r="A9172" t="s">
        <v>262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 x14ac:dyDescent="0.25">
      <c r="A9173" t="s">
        <v>262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 x14ac:dyDescent="0.25">
      <c r="A9174" t="s">
        <v>262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 x14ac:dyDescent="0.25">
      <c r="A9175" t="s">
        <v>262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 x14ac:dyDescent="0.25">
      <c r="A9176" t="s">
        <v>262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 x14ac:dyDescent="0.25">
      <c r="A9177" t="s">
        <v>262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 x14ac:dyDescent="0.25">
      <c r="A9178" t="s">
        <v>262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 x14ac:dyDescent="0.25">
      <c r="A9179" t="s">
        <v>262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 x14ac:dyDescent="0.25">
      <c r="A9180" t="s">
        <v>262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 x14ac:dyDescent="0.25">
      <c r="A9181" t="s">
        <v>262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 x14ac:dyDescent="0.25">
      <c r="A9182" t="s">
        <v>262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 x14ac:dyDescent="0.25">
      <c r="A9183" t="s">
        <v>262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 x14ac:dyDescent="0.25">
      <c r="A9184" t="s">
        <v>262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 x14ac:dyDescent="0.25">
      <c r="A9185" t="s">
        <v>262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 x14ac:dyDescent="0.25">
      <c r="A9186" t="s">
        <v>262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 x14ac:dyDescent="0.25">
      <c r="A9187" t="s">
        <v>262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 x14ac:dyDescent="0.25">
      <c r="A9188" t="s">
        <v>262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 x14ac:dyDescent="0.25">
      <c r="A9189" t="s">
        <v>262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 x14ac:dyDescent="0.25">
      <c r="A9190" t="s">
        <v>262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 x14ac:dyDescent="0.25">
      <c r="A9191" t="s">
        <v>262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 x14ac:dyDescent="0.25">
      <c r="A9192" t="s">
        <v>262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 x14ac:dyDescent="0.25">
      <c r="A9193" t="s">
        <v>262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 x14ac:dyDescent="0.25">
      <c r="A9194" t="s">
        <v>262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 x14ac:dyDescent="0.25">
      <c r="A9195" t="s">
        <v>262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 x14ac:dyDescent="0.25">
      <c r="A9196" t="s">
        <v>262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 x14ac:dyDescent="0.25">
      <c r="A9197" t="s">
        <v>262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 x14ac:dyDescent="0.25">
      <c r="A9198" t="s">
        <v>262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</row>
    <row r="9199" spans="1:41" x14ac:dyDescent="0.25">
      <c r="A9199" t="s">
        <v>262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</row>
    <row r="9200" spans="1:41" x14ac:dyDescent="0.25">
      <c r="A9200" t="s">
        <v>262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</row>
    <row r="9201" spans="1:41" x14ac:dyDescent="0.25">
      <c r="A9201" t="s">
        <v>262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 x14ac:dyDescent="0.25">
      <c r="A9202" t="s">
        <v>262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 x14ac:dyDescent="0.25">
      <c r="A9203" t="s">
        <v>262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 x14ac:dyDescent="0.25">
      <c r="A9204" t="s">
        <v>262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 x14ac:dyDescent="0.25">
      <c r="A9205" t="s">
        <v>262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 x14ac:dyDescent="0.25">
      <c r="A9206" t="s">
        <v>262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 x14ac:dyDescent="0.25">
      <c r="A9207" t="s">
        <v>262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 x14ac:dyDescent="0.25">
      <c r="A9208" t="s">
        <v>262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 x14ac:dyDescent="0.25">
      <c r="A9209" t="s">
        <v>262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 x14ac:dyDescent="0.25">
      <c r="A9210" t="s">
        <v>262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 x14ac:dyDescent="0.25">
      <c r="A9211" t="s">
        <v>262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 x14ac:dyDescent="0.25">
      <c r="A9212" t="s">
        <v>262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 x14ac:dyDescent="0.25">
      <c r="A9213" t="s">
        <v>262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 x14ac:dyDescent="0.25">
      <c r="A9214" t="s">
        <v>262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 x14ac:dyDescent="0.25">
      <c r="A9215" t="s">
        <v>262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 x14ac:dyDescent="0.25">
      <c r="A9216" t="s">
        <v>262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 x14ac:dyDescent="0.25">
      <c r="A9217" t="s">
        <v>262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 x14ac:dyDescent="0.25">
      <c r="A9218" t="s">
        <v>262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 x14ac:dyDescent="0.25">
      <c r="A9219" t="s">
        <v>262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 x14ac:dyDescent="0.25">
      <c r="A9220" t="s">
        <v>262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</row>
    <row r="9221" spans="1:41" x14ac:dyDescent="0.25">
      <c r="A9221" t="s">
        <v>262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 x14ac:dyDescent="0.25">
      <c r="A9222" t="s">
        <v>262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</row>
    <row r="9223" spans="1:41" x14ac:dyDescent="0.25">
      <c r="A9223" t="s">
        <v>262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 x14ac:dyDescent="0.25">
      <c r="A9224" t="s">
        <v>262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 x14ac:dyDescent="0.25">
      <c r="A9225" t="s">
        <v>262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 x14ac:dyDescent="0.25">
      <c r="A9226" t="s">
        <v>262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 x14ac:dyDescent="0.25">
      <c r="A9227" t="s">
        <v>262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 x14ac:dyDescent="0.25">
      <c r="A9228" t="s">
        <v>262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 x14ac:dyDescent="0.25">
      <c r="A9229" t="s">
        <v>262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 x14ac:dyDescent="0.25">
      <c r="A9230" t="s">
        <v>262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 x14ac:dyDescent="0.25">
      <c r="A9231" t="s">
        <v>262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 x14ac:dyDescent="0.25">
      <c r="A9232" t="s">
        <v>262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 x14ac:dyDescent="0.25">
      <c r="A9233" t="s">
        <v>262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 x14ac:dyDescent="0.25">
      <c r="A9234" t="s">
        <v>262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 x14ac:dyDescent="0.25">
      <c r="A9235" t="s">
        <v>262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 x14ac:dyDescent="0.25">
      <c r="A9236" t="s">
        <v>262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 x14ac:dyDescent="0.25">
      <c r="A9237" t="s">
        <v>262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 x14ac:dyDescent="0.25">
      <c r="A9238" t="s">
        <v>262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 x14ac:dyDescent="0.25">
      <c r="A9239" t="s">
        <v>262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 x14ac:dyDescent="0.25">
      <c r="A9240" t="s">
        <v>262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 x14ac:dyDescent="0.25">
      <c r="A9241" t="s">
        <v>262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 x14ac:dyDescent="0.25">
      <c r="A9242" t="s">
        <v>262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 x14ac:dyDescent="0.25">
      <c r="A9243" t="s">
        <v>262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 x14ac:dyDescent="0.25">
      <c r="A9244" t="s">
        <v>262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 x14ac:dyDescent="0.25">
      <c r="A9245" t="s">
        <v>262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 x14ac:dyDescent="0.25">
      <c r="A9246" t="s">
        <v>262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 x14ac:dyDescent="0.25">
      <c r="A9247" t="s">
        <v>262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 x14ac:dyDescent="0.25">
      <c r="A9248" t="s">
        <v>262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 x14ac:dyDescent="0.25">
      <c r="A9249" t="s">
        <v>262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 x14ac:dyDescent="0.25">
      <c r="A9250" t="s">
        <v>262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 x14ac:dyDescent="0.25">
      <c r="A9251" t="s">
        <v>262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 x14ac:dyDescent="0.25">
      <c r="A9252" t="s">
        <v>262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 x14ac:dyDescent="0.25">
      <c r="A9253" t="s">
        <v>262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 x14ac:dyDescent="0.25">
      <c r="A9254" t="s">
        <v>262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 x14ac:dyDescent="0.25">
      <c r="A9255" t="s">
        <v>262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 x14ac:dyDescent="0.25">
      <c r="A9256" t="s">
        <v>262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 x14ac:dyDescent="0.25">
      <c r="A9257" t="s">
        <v>262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 x14ac:dyDescent="0.25">
      <c r="A9258" t="s">
        <v>262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 x14ac:dyDescent="0.25">
      <c r="A9259" t="s">
        <v>262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 x14ac:dyDescent="0.25">
      <c r="A9260" t="s">
        <v>262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 x14ac:dyDescent="0.25">
      <c r="A9261" t="s">
        <v>262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 x14ac:dyDescent="0.25">
      <c r="A9262" t="s">
        <v>262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 x14ac:dyDescent="0.25">
      <c r="A9263" t="s">
        <v>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 x14ac:dyDescent="0.25">
      <c r="A9264" t="s">
        <v>262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 x14ac:dyDescent="0.25">
      <c r="A9265" t="s">
        <v>262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 x14ac:dyDescent="0.25">
      <c r="A9266" t="s">
        <v>262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 x14ac:dyDescent="0.25">
      <c r="A9267" t="s">
        <v>262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 x14ac:dyDescent="0.25">
      <c r="A9268" t="s">
        <v>262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 x14ac:dyDescent="0.25">
      <c r="A9269" t="s">
        <v>262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 x14ac:dyDescent="0.25">
      <c r="A9270" t="s">
        <v>262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 x14ac:dyDescent="0.25">
      <c r="A9271" t="s">
        <v>262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 x14ac:dyDescent="0.25">
      <c r="A9272" t="s">
        <v>262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 x14ac:dyDescent="0.25">
      <c r="A9273" t="s">
        <v>262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</row>
    <row r="9274" spans="1:41" x14ac:dyDescent="0.25">
      <c r="A9274" t="s">
        <v>262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 x14ac:dyDescent="0.25">
      <c r="A9275" t="s">
        <v>262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 x14ac:dyDescent="0.25">
      <c r="A9276" t="s">
        <v>262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 x14ac:dyDescent="0.25">
      <c r="A9277" t="s">
        <v>262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 x14ac:dyDescent="0.25">
      <c r="A9278" t="s">
        <v>262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 x14ac:dyDescent="0.25">
      <c r="A9279" t="s">
        <v>262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 x14ac:dyDescent="0.25">
      <c r="A9280" t="s">
        <v>262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 x14ac:dyDescent="0.25">
      <c r="A9281" t="s">
        <v>262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 x14ac:dyDescent="0.25">
      <c r="A9282" t="s">
        <v>262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 x14ac:dyDescent="0.25">
      <c r="A9283" t="s">
        <v>262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 x14ac:dyDescent="0.25">
      <c r="A9284" t="s">
        <v>262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 x14ac:dyDescent="0.25">
      <c r="A9285" t="s">
        <v>262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 x14ac:dyDescent="0.25">
      <c r="A9286" t="s">
        <v>262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 x14ac:dyDescent="0.25">
      <c r="A9287" t="s">
        <v>262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 x14ac:dyDescent="0.25">
      <c r="A9288" t="s">
        <v>262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 x14ac:dyDescent="0.25">
      <c r="A9289" t="s">
        <v>262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 x14ac:dyDescent="0.25">
      <c r="A9290" t="s">
        <v>262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 x14ac:dyDescent="0.25">
      <c r="A9291" t="s">
        <v>262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 x14ac:dyDescent="0.25">
      <c r="A9292" t="s">
        <v>262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 x14ac:dyDescent="0.25">
      <c r="A9293" t="s">
        <v>262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 x14ac:dyDescent="0.25">
      <c r="A9294" t="s">
        <v>262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 x14ac:dyDescent="0.25">
      <c r="A9295" t="s">
        <v>262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 x14ac:dyDescent="0.25">
      <c r="A9296" t="s">
        <v>262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 x14ac:dyDescent="0.25">
      <c r="A9297" t="s">
        <v>262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 x14ac:dyDescent="0.25">
      <c r="A9298" t="s">
        <v>262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 x14ac:dyDescent="0.25">
      <c r="A9299" t="s">
        <v>262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 x14ac:dyDescent="0.25">
      <c r="A9300" t="s">
        <v>262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 x14ac:dyDescent="0.25">
      <c r="A9301" t="s">
        <v>262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 x14ac:dyDescent="0.25">
      <c r="A9302" t="s">
        <v>262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 x14ac:dyDescent="0.25">
      <c r="A9303" t="s">
        <v>262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 x14ac:dyDescent="0.25">
      <c r="A9304" t="s">
        <v>262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 x14ac:dyDescent="0.25">
      <c r="A9305" t="s">
        <v>262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 x14ac:dyDescent="0.25">
      <c r="A9306" t="s">
        <v>262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 x14ac:dyDescent="0.25">
      <c r="A9307" t="s">
        <v>262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 x14ac:dyDescent="0.25">
      <c r="A9308" t="s">
        <v>262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 x14ac:dyDescent="0.25">
      <c r="A9309" t="s">
        <v>262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 x14ac:dyDescent="0.25">
      <c r="A9310" t="s">
        <v>262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 x14ac:dyDescent="0.25">
      <c r="A9311" t="s">
        <v>262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 x14ac:dyDescent="0.25">
      <c r="A9312" t="s">
        <v>262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 x14ac:dyDescent="0.25">
      <c r="A9313" t="s">
        <v>262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 x14ac:dyDescent="0.25">
      <c r="A9314" t="s">
        <v>262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 x14ac:dyDescent="0.25">
      <c r="A9315" t="s">
        <v>262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 x14ac:dyDescent="0.25">
      <c r="A9316" t="s">
        <v>262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 x14ac:dyDescent="0.25">
      <c r="A9317" t="s">
        <v>262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 x14ac:dyDescent="0.25">
      <c r="A9318" t="s">
        <v>262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 x14ac:dyDescent="0.25">
      <c r="A9319" t="s">
        <v>262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 x14ac:dyDescent="0.25">
      <c r="A9320" t="s">
        <v>262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 x14ac:dyDescent="0.25">
      <c r="A9321" t="s">
        <v>262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 x14ac:dyDescent="0.25">
      <c r="A9322" t="s">
        <v>262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 x14ac:dyDescent="0.25">
      <c r="A9323" t="s">
        <v>262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 x14ac:dyDescent="0.25">
      <c r="A9324" t="s">
        <v>262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 x14ac:dyDescent="0.25">
      <c r="A9325" t="s">
        <v>262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 x14ac:dyDescent="0.25">
      <c r="A9326" t="s">
        <v>262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 x14ac:dyDescent="0.25">
      <c r="A9327" t="s">
        <v>262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 x14ac:dyDescent="0.25">
      <c r="A9328" t="s">
        <v>262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 x14ac:dyDescent="0.25">
      <c r="A9329" t="s">
        <v>262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 x14ac:dyDescent="0.25">
      <c r="A9330" t="s">
        <v>262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 x14ac:dyDescent="0.25">
      <c r="A9331" t="s">
        <v>262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 x14ac:dyDescent="0.25">
      <c r="A9332" t="s">
        <v>262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 x14ac:dyDescent="0.25">
      <c r="A9333" t="s">
        <v>262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 x14ac:dyDescent="0.25">
      <c r="A9334" t="s">
        <v>262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 x14ac:dyDescent="0.25">
      <c r="A9335" t="s">
        <v>262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 x14ac:dyDescent="0.25">
      <c r="A9336" t="s">
        <v>262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</row>
    <row r="9337" spans="1:41" x14ac:dyDescent="0.25">
      <c r="A9337" t="s">
        <v>262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 x14ac:dyDescent="0.25">
      <c r="A9338" t="s">
        <v>262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 x14ac:dyDescent="0.25">
      <c r="A9339" t="s">
        <v>262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 x14ac:dyDescent="0.25">
      <c r="A9340" t="s">
        <v>262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 x14ac:dyDescent="0.25">
      <c r="A9341" t="s">
        <v>262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 x14ac:dyDescent="0.25">
      <c r="A9342" t="s">
        <v>262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 x14ac:dyDescent="0.25">
      <c r="A9343" t="s">
        <v>262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 x14ac:dyDescent="0.25">
      <c r="A9344" t="s">
        <v>262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 x14ac:dyDescent="0.25">
      <c r="A9345" t="s">
        <v>262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 x14ac:dyDescent="0.25">
      <c r="A9346" t="s">
        <v>262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 x14ac:dyDescent="0.25">
      <c r="A9347" t="s">
        <v>262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 x14ac:dyDescent="0.25">
      <c r="A9348" t="s">
        <v>262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 x14ac:dyDescent="0.25">
      <c r="A9349" t="s">
        <v>262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</row>
    <row r="9350" spans="1:41" x14ac:dyDescent="0.25">
      <c r="A9350" t="s">
        <v>262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 x14ac:dyDescent="0.25">
      <c r="A9351" t="s">
        <v>262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 x14ac:dyDescent="0.25">
      <c r="A9352" t="s">
        <v>262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 x14ac:dyDescent="0.25">
      <c r="A9353" t="s">
        <v>262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 x14ac:dyDescent="0.25">
      <c r="A9354" t="s">
        <v>262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 x14ac:dyDescent="0.25">
      <c r="A9355" t="s">
        <v>262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 x14ac:dyDescent="0.25">
      <c r="A9356" t="s">
        <v>262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 x14ac:dyDescent="0.25">
      <c r="A9357" t="s">
        <v>262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 x14ac:dyDescent="0.25">
      <c r="A9358" t="s">
        <v>262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 x14ac:dyDescent="0.25">
      <c r="A9359" t="s">
        <v>262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 x14ac:dyDescent="0.25">
      <c r="A9360" t="s">
        <v>262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 x14ac:dyDescent="0.25">
      <c r="A9361" t="s">
        <v>262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 x14ac:dyDescent="0.25">
      <c r="A9362" t="s">
        <v>262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 x14ac:dyDescent="0.25">
      <c r="A9363" t="s">
        <v>262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 x14ac:dyDescent="0.25">
      <c r="A9364" t="s">
        <v>262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 x14ac:dyDescent="0.25">
      <c r="A9365" t="s">
        <v>262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 x14ac:dyDescent="0.25">
      <c r="A9366" t="s">
        <v>262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 x14ac:dyDescent="0.25">
      <c r="A9367" t="s">
        <v>262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 x14ac:dyDescent="0.25">
      <c r="A9368" t="s">
        <v>262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 x14ac:dyDescent="0.25">
      <c r="A9369" t="s">
        <v>262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 x14ac:dyDescent="0.25">
      <c r="A9370" t="s">
        <v>262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 x14ac:dyDescent="0.25">
      <c r="A9371" t="s">
        <v>262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 x14ac:dyDescent="0.25">
      <c r="A9372" t="s">
        <v>262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 x14ac:dyDescent="0.25">
      <c r="A9373" t="s">
        <v>262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 x14ac:dyDescent="0.25">
      <c r="A9374" t="s">
        <v>262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 x14ac:dyDescent="0.25">
      <c r="A9375" t="s">
        <v>262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 x14ac:dyDescent="0.25">
      <c r="A9376" t="s">
        <v>262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 x14ac:dyDescent="0.25">
      <c r="A9377" t="s">
        <v>262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 x14ac:dyDescent="0.25">
      <c r="A9378" t="s">
        <v>262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 x14ac:dyDescent="0.25">
      <c r="A9379" t="s">
        <v>262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 x14ac:dyDescent="0.25">
      <c r="A9380" t="s">
        <v>262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 x14ac:dyDescent="0.25">
      <c r="A9381" t="s">
        <v>262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 x14ac:dyDescent="0.25">
      <c r="A9382" t="s">
        <v>262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 x14ac:dyDescent="0.25">
      <c r="A9383" t="s">
        <v>262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 x14ac:dyDescent="0.25">
      <c r="A9384" t="s">
        <v>262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 x14ac:dyDescent="0.25">
      <c r="A9385" t="s">
        <v>262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 x14ac:dyDescent="0.25">
      <c r="A9386" t="s">
        <v>262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 x14ac:dyDescent="0.25">
      <c r="A9387" t="s">
        <v>262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 x14ac:dyDescent="0.25">
      <c r="A9388" t="s">
        <v>262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 x14ac:dyDescent="0.25">
      <c r="A9389" t="s">
        <v>262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 x14ac:dyDescent="0.25">
      <c r="A9390" t="s">
        <v>262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 x14ac:dyDescent="0.25">
      <c r="A9391" t="s">
        <v>262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 x14ac:dyDescent="0.25">
      <c r="A9392" t="s">
        <v>262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 x14ac:dyDescent="0.25">
      <c r="A9393" t="s">
        <v>262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 x14ac:dyDescent="0.25">
      <c r="A9394" t="s">
        <v>262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 x14ac:dyDescent="0.25">
      <c r="A9395" t="s">
        <v>262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 x14ac:dyDescent="0.25">
      <c r="A9396" t="s">
        <v>262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 x14ac:dyDescent="0.25">
      <c r="A9397" t="s">
        <v>262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 x14ac:dyDescent="0.25">
      <c r="A9398" t="s">
        <v>262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 x14ac:dyDescent="0.25">
      <c r="A9399" t="s">
        <v>262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 x14ac:dyDescent="0.25">
      <c r="A9400" t="s">
        <v>262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 x14ac:dyDescent="0.25">
      <c r="A9401" t="s">
        <v>262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 x14ac:dyDescent="0.25">
      <c r="A9402" t="s">
        <v>262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 x14ac:dyDescent="0.25">
      <c r="A9403" t="s">
        <v>262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 x14ac:dyDescent="0.25">
      <c r="A9404" t="s">
        <v>262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 x14ac:dyDescent="0.25">
      <c r="A9405" t="s">
        <v>262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 x14ac:dyDescent="0.25">
      <c r="A9406" t="s">
        <v>262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 x14ac:dyDescent="0.25">
      <c r="A9407" t="s">
        <v>262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 x14ac:dyDescent="0.25">
      <c r="A9408" t="s">
        <v>262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 x14ac:dyDescent="0.25">
      <c r="A9409" t="s">
        <v>262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 x14ac:dyDescent="0.25">
      <c r="A9410" t="s">
        <v>262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</row>
    <row r="9411" spans="1:41" x14ac:dyDescent="0.25">
      <c r="A9411" t="s">
        <v>262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 x14ac:dyDescent="0.25">
      <c r="A9412" t="s">
        <v>262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 x14ac:dyDescent="0.25">
      <c r="A9413" t="s">
        <v>262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 x14ac:dyDescent="0.25">
      <c r="A9414" t="s">
        <v>262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 x14ac:dyDescent="0.25">
      <c r="A9415" t="s">
        <v>262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 x14ac:dyDescent="0.25">
      <c r="A9416" t="s">
        <v>262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 x14ac:dyDescent="0.25">
      <c r="A9417" t="s">
        <v>262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 x14ac:dyDescent="0.25">
      <c r="A9418" t="s">
        <v>262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 x14ac:dyDescent="0.25">
      <c r="A9419" t="s">
        <v>262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 x14ac:dyDescent="0.25">
      <c r="A9420" t="s">
        <v>262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 x14ac:dyDescent="0.25">
      <c r="A9421" t="s">
        <v>262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 x14ac:dyDescent="0.25">
      <c r="A9422" t="s">
        <v>262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 x14ac:dyDescent="0.25">
      <c r="A9423" t="s">
        <v>262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 x14ac:dyDescent="0.25">
      <c r="A9424" t="s">
        <v>262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 x14ac:dyDescent="0.25">
      <c r="A9425" t="s">
        <v>262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 x14ac:dyDescent="0.25">
      <c r="A9426" t="s">
        <v>262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 x14ac:dyDescent="0.25">
      <c r="A9427" t="s">
        <v>262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 x14ac:dyDescent="0.25">
      <c r="A9428" t="s">
        <v>262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 x14ac:dyDescent="0.25">
      <c r="A9429" t="s">
        <v>262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 x14ac:dyDescent="0.25">
      <c r="A9430" t="s">
        <v>262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 x14ac:dyDescent="0.25">
      <c r="A9431" t="s">
        <v>262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 x14ac:dyDescent="0.25">
      <c r="A9432" t="s">
        <v>262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 x14ac:dyDescent="0.25">
      <c r="A9433" t="s">
        <v>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 x14ac:dyDescent="0.25">
      <c r="A9434" t="s">
        <v>262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 x14ac:dyDescent="0.25">
      <c r="A9435" t="s">
        <v>262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 x14ac:dyDescent="0.25">
      <c r="A9436" t="s">
        <v>262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 x14ac:dyDescent="0.25">
      <c r="A9437" t="s">
        <v>262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 x14ac:dyDescent="0.25">
      <c r="A9438" t="s">
        <v>262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 x14ac:dyDescent="0.25">
      <c r="A9439" t="s">
        <v>262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 x14ac:dyDescent="0.25">
      <c r="A9440" t="s">
        <v>262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 x14ac:dyDescent="0.25">
      <c r="A9441" t="s">
        <v>262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 x14ac:dyDescent="0.25">
      <c r="A9442" t="s">
        <v>262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 x14ac:dyDescent="0.25">
      <c r="A9443" t="s">
        <v>262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 x14ac:dyDescent="0.25">
      <c r="A9444" t="s">
        <v>262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 x14ac:dyDescent="0.25">
      <c r="A9445" t="s">
        <v>262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 x14ac:dyDescent="0.25">
      <c r="A9446" t="s">
        <v>262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 x14ac:dyDescent="0.25">
      <c r="A9447" t="s">
        <v>262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 x14ac:dyDescent="0.25">
      <c r="A9448" t="s">
        <v>262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 x14ac:dyDescent="0.25">
      <c r="A9449" t="s">
        <v>262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 x14ac:dyDescent="0.25">
      <c r="A9450" t="s">
        <v>262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 x14ac:dyDescent="0.25">
      <c r="A9451" t="s">
        <v>262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 x14ac:dyDescent="0.25">
      <c r="A9452" t="s">
        <v>262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 x14ac:dyDescent="0.25">
      <c r="A9453" t="s">
        <v>262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 x14ac:dyDescent="0.25">
      <c r="A9454" t="s">
        <v>262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 x14ac:dyDescent="0.25">
      <c r="A9455" t="s">
        <v>262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 x14ac:dyDescent="0.25">
      <c r="A9456" t="s">
        <v>262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 x14ac:dyDescent="0.25">
      <c r="A9457" t="s">
        <v>262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 x14ac:dyDescent="0.25">
      <c r="A9458" t="s">
        <v>262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 x14ac:dyDescent="0.25">
      <c r="A9459" t="s">
        <v>262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 x14ac:dyDescent="0.25">
      <c r="A9460" t="s">
        <v>262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 x14ac:dyDescent="0.25">
      <c r="A9461" t="s">
        <v>262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 x14ac:dyDescent="0.25">
      <c r="A9462" t="s">
        <v>262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 x14ac:dyDescent="0.25">
      <c r="A9463" t="s">
        <v>262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 x14ac:dyDescent="0.25">
      <c r="A9464" t="s">
        <v>262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 x14ac:dyDescent="0.25">
      <c r="A9465" t="s">
        <v>262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 x14ac:dyDescent="0.25">
      <c r="A9466" t="s">
        <v>262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 x14ac:dyDescent="0.25">
      <c r="A9467" t="s">
        <v>262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 x14ac:dyDescent="0.25">
      <c r="A9468" t="s">
        <v>262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 x14ac:dyDescent="0.25">
      <c r="A9469" t="s">
        <v>262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 x14ac:dyDescent="0.25">
      <c r="A9470" t="s">
        <v>262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 x14ac:dyDescent="0.25">
      <c r="A9471" t="s">
        <v>262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 x14ac:dyDescent="0.25">
      <c r="A9472" t="s">
        <v>262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 x14ac:dyDescent="0.25">
      <c r="A9473" t="s">
        <v>262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 x14ac:dyDescent="0.25">
      <c r="A9474" t="s">
        <v>262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 x14ac:dyDescent="0.25">
      <c r="A9475" t="s">
        <v>262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 x14ac:dyDescent="0.25">
      <c r="A9476" t="s">
        <v>262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</row>
    <row r="9477" spans="1:41" x14ac:dyDescent="0.25">
      <c r="A9477" t="s">
        <v>262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 x14ac:dyDescent="0.25">
      <c r="A9478" t="s">
        <v>262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 x14ac:dyDescent="0.25">
      <c r="A9479" t="s">
        <v>262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 x14ac:dyDescent="0.25">
      <c r="A9480" t="s">
        <v>262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 x14ac:dyDescent="0.25">
      <c r="A9481" t="s">
        <v>262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 x14ac:dyDescent="0.25">
      <c r="A9482" t="s">
        <v>262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 x14ac:dyDescent="0.25">
      <c r="A9483" t="s">
        <v>262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 x14ac:dyDescent="0.25">
      <c r="A9484" t="s">
        <v>262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 x14ac:dyDescent="0.25">
      <c r="A9485" t="s">
        <v>262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 x14ac:dyDescent="0.25">
      <c r="A9486" t="s">
        <v>262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 x14ac:dyDescent="0.25">
      <c r="A9487" t="s">
        <v>262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 x14ac:dyDescent="0.25">
      <c r="A9488" t="s">
        <v>262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 x14ac:dyDescent="0.25">
      <c r="A9489" t="s">
        <v>262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 x14ac:dyDescent="0.25">
      <c r="A9490" t="s">
        <v>262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</row>
    <row r="9491" spans="1:41" x14ac:dyDescent="0.25">
      <c r="A9491" t="s">
        <v>262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 x14ac:dyDescent="0.25">
      <c r="A9492" t="s">
        <v>262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 x14ac:dyDescent="0.25">
      <c r="A9493" t="s">
        <v>262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 x14ac:dyDescent="0.25">
      <c r="A9494" t="s">
        <v>262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 x14ac:dyDescent="0.25">
      <c r="A9495" t="s">
        <v>262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 x14ac:dyDescent="0.25">
      <c r="A9496" t="s">
        <v>262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 x14ac:dyDescent="0.25">
      <c r="A9497" t="s">
        <v>262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 x14ac:dyDescent="0.25">
      <c r="A9498" t="s">
        <v>262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 x14ac:dyDescent="0.25">
      <c r="A9499" t="s">
        <v>262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 x14ac:dyDescent="0.25">
      <c r="A9500" t="s">
        <v>262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 x14ac:dyDescent="0.25">
      <c r="A9501" t="s">
        <v>262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 x14ac:dyDescent="0.25">
      <c r="A9502" t="s">
        <v>262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 x14ac:dyDescent="0.25">
      <c r="A9503" t="s">
        <v>262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 x14ac:dyDescent="0.25">
      <c r="A9504" t="s">
        <v>262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 x14ac:dyDescent="0.25">
      <c r="A9505" t="s">
        <v>262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 x14ac:dyDescent="0.25">
      <c r="A9506" t="s">
        <v>262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 x14ac:dyDescent="0.25">
      <c r="A9507" t="s">
        <v>262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 x14ac:dyDescent="0.25">
      <c r="A9508" t="s">
        <v>262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 x14ac:dyDescent="0.25">
      <c r="A9509" t="s">
        <v>262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 x14ac:dyDescent="0.25">
      <c r="A9510" t="s">
        <v>262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 x14ac:dyDescent="0.25">
      <c r="A9511" t="s">
        <v>262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 x14ac:dyDescent="0.25">
      <c r="A9512" t="s">
        <v>262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 x14ac:dyDescent="0.25">
      <c r="A9513" t="s">
        <v>262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 x14ac:dyDescent="0.25">
      <c r="A9514" t="s">
        <v>262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 x14ac:dyDescent="0.25">
      <c r="A9515" t="s">
        <v>262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 x14ac:dyDescent="0.25">
      <c r="A9516" t="s">
        <v>262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 x14ac:dyDescent="0.25">
      <c r="A9517" t="s">
        <v>262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 x14ac:dyDescent="0.25">
      <c r="A9518" t="s">
        <v>262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 x14ac:dyDescent="0.25">
      <c r="A9519" t="s">
        <v>262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 x14ac:dyDescent="0.25">
      <c r="A9520" t="s">
        <v>262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 x14ac:dyDescent="0.25">
      <c r="A9521" t="s">
        <v>262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 x14ac:dyDescent="0.25">
      <c r="A9522" t="s">
        <v>262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 x14ac:dyDescent="0.25">
      <c r="A9523" t="s">
        <v>262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 x14ac:dyDescent="0.25">
      <c r="A9524" t="s">
        <v>262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 x14ac:dyDescent="0.25">
      <c r="A9525" t="s">
        <v>262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 x14ac:dyDescent="0.25">
      <c r="A9526" t="s">
        <v>262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 x14ac:dyDescent="0.25">
      <c r="A9527" t="s">
        <v>262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 x14ac:dyDescent="0.25">
      <c r="A9528" t="s">
        <v>262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 x14ac:dyDescent="0.25">
      <c r="A9529" t="s">
        <v>262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 x14ac:dyDescent="0.25">
      <c r="A9530" t="s">
        <v>262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 x14ac:dyDescent="0.25">
      <c r="A9531" t="s">
        <v>262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 x14ac:dyDescent="0.25">
      <c r="A9532" t="s">
        <v>262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 x14ac:dyDescent="0.25">
      <c r="A9533" t="s">
        <v>262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 x14ac:dyDescent="0.25">
      <c r="A9534" t="s">
        <v>262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 x14ac:dyDescent="0.25">
      <c r="A9535" t="s">
        <v>262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 x14ac:dyDescent="0.25">
      <c r="A9536" t="s">
        <v>262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 x14ac:dyDescent="0.25">
      <c r="A9537" t="s">
        <v>262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 x14ac:dyDescent="0.25">
      <c r="A9538" t="s">
        <v>262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 x14ac:dyDescent="0.25">
      <c r="A9539" t="s">
        <v>262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 x14ac:dyDescent="0.25">
      <c r="A9540" t="s">
        <v>262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 x14ac:dyDescent="0.25">
      <c r="A9541" t="s">
        <v>262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 x14ac:dyDescent="0.25">
      <c r="A9542" t="s">
        <v>262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 x14ac:dyDescent="0.25">
      <c r="A9543" t="s">
        <v>262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</row>
    <row r="9544" spans="1:41" x14ac:dyDescent="0.25">
      <c r="A9544" t="s">
        <v>262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 x14ac:dyDescent="0.25">
      <c r="A9545" t="s">
        <v>262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 x14ac:dyDescent="0.25">
      <c r="A9546" t="s">
        <v>262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 x14ac:dyDescent="0.25">
      <c r="A9547" t="s">
        <v>262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 x14ac:dyDescent="0.25">
      <c r="A9548" t="s">
        <v>262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 x14ac:dyDescent="0.25">
      <c r="A9549" t="s">
        <v>262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 x14ac:dyDescent="0.25">
      <c r="A9550" t="s">
        <v>262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 x14ac:dyDescent="0.25">
      <c r="A9551" t="s">
        <v>262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 x14ac:dyDescent="0.25">
      <c r="A9552" t="s">
        <v>262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 x14ac:dyDescent="0.25">
      <c r="A9553" t="s">
        <v>262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 x14ac:dyDescent="0.25">
      <c r="A9554" t="s">
        <v>262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 x14ac:dyDescent="0.25">
      <c r="A9555" t="s">
        <v>262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 x14ac:dyDescent="0.25">
      <c r="A9556" t="s">
        <v>262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 x14ac:dyDescent="0.25">
      <c r="A9557" t="s">
        <v>262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 x14ac:dyDescent="0.25">
      <c r="A9558" t="s">
        <v>262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 x14ac:dyDescent="0.25">
      <c r="A9559" t="s">
        <v>262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 x14ac:dyDescent="0.25">
      <c r="A9560" t="s">
        <v>262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 x14ac:dyDescent="0.25">
      <c r="A9561" t="s">
        <v>262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 x14ac:dyDescent="0.25">
      <c r="A9562" t="s">
        <v>262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 x14ac:dyDescent="0.25">
      <c r="A9563" t="s">
        <v>262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 x14ac:dyDescent="0.25">
      <c r="A9564" t="s">
        <v>262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 x14ac:dyDescent="0.25">
      <c r="A9565" t="s">
        <v>262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 x14ac:dyDescent="0.25">
      <c r="A9566" t="s">
        <v>262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 x14ac:dyDescent="0.25">
      <c r="A9567" t="s">
        <v>262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 x14ac:dyDescent="0.25">
      <c r="A9568" t="s">
        <v>262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 x14ac:dyDescent="0.25">
      <c r="A9569" t="s">
        <v>262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 x14ac:dyDescent="0.25">
      <c r="A9570" t="s">
        <v>262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 x14ac:dyDescent="0.25">
      <c r="A9571" t="s">
        <v>262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 x14ac:dyDescent="0.25">
      <c r="A9572" t="s">
        <v>262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 x14ac:dyDescent="0.25">
      <c r="A9573" t="s">
        <v>262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 x14ac:dyDescent="0.25">
      <c r="A9574" t="s">
        <v>262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 x14ac:dyDescent="0.25">
      <c r="A9575" t="s">
        <v>262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 x14ac:dyDescent="0.25">
      <c r="A9576" t="s">
        <v>262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 x14ac:dyDescent="0.25">
      <c r="A9577" t="s">
        <v>262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 x14ac:dyDescent="0.25">
      <c r="A9578" t="s">
        <v>262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 x14ac:dyDescent="0.25">
      <c r="A9579" t="s">
        <v>262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 x14ac:dyDescent="0.25">
      <c r="A9580" t="s">
        <v>262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 x14ac:dyDescent="0.25">
      <c r="A9581" t="s">
        <v>262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 x14ac:dyDescent="0.25">
      <c r="A9582" t="s">
        <v>262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 x14ac:dyDescent="0.25">
      <c r="A9583" t="s">
        <v>262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 x14ac:dyDescent="0.25">
      <c r="A9584" t="s">
        <v>262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 x14ac:dyDescent="0.25">
      <c r="A9585" t="s">
        <v>262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 x14ac:dyDescent="0.25">
      <c r="A9586" t="s">
        <v>262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 x14ac:dyDescent="0.25">
      <c r="A9587" t="s">
        <v>262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 x14ac:dyDescent="0.25">
      <c r="A9588" t="s">
        <v>262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 x14ac:dyDescent="0.25">
      <c r="A9589" t="s">
        <v>262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 x14ac:dyDescent="0.25">
      <c r="A9590" t="s">
        <v>262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 x14ac:dyDescent="0.25">
      <c r="A9591" t="s">
        <v>262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 x14ac:dyDescent="0.25">
      <c r="A9592" t="s">
        <v>262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 x14ac:dyDescent="0.25">
      <c r="A9593" t="s">
        <v>262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 x14ac:dyDescent="0.25">
      <c r="A9594" t="s">
        <v>262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 x14ac:dyDescent="0.25">
      <c r="A9595" t="s">
        <v>262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 x14ac:dyDescent="0.25">
      <c r="A9596" t="s">
        <v>262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 x14ac:dyDescent="0.25">
      <c r="A9597" t="s">
        <v>262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</row>
    <row r="9598" spans="1:41" x14ac:dyDescent="0.25">
      <c r="A9598" t="s">
        <v>262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</row>
    <row r="9599" spans="1:41" x14ac:dyDescent="0.25">
      <c r="A9599" t="s">
        <v>262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 x14ac:dyDescent="0.25">
      <c r="A9600" t="s">
        <v>262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</row>
    <row r="9601" spans="1:41" x14ac:dyDescent="0.25">
      <c r="A9601" t="s">
        <v>262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 x14ac:dyDescent="0.25">
      <c r="A9602" t="s">
        <v>262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</row>
    <row r="9603" spans="1:41" x14ac:dyDescent="0.25">
      <c r="A9603" t="s">
        <v>262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 x14ac:dyDescent="0.25">
      <c r="A9604" t="s">
        <v>262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 x14ac:dyDescent="0.25">
      <c r="A9605" t="s">
        <v>262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 x14ac:dyDescent="0.25">
      <c r="A9606" t="s">
        <v>262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 x14ac:dyDescent="0.25">
      <c r="A9607" t="s">
        <v>262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 x14ac:dyDescent="0.25">
      <c r="A9608" t="s">
        <v>262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 x14ac:dyDescent="0.25">
      <c r="A9609" t="s">
        <v>262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 x14ac:dyDescent="0.25">
      <c r="A9610" t="s">
        <v>262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 x14ac:dyDescent="0.25">
      <c r="A9611" t="s">
        <v>262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 x14ac:dyDescent="0.25">
      <c r="A9612" t="s">
        <v>262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 x14ac:dyDescent="0.25">
      <c r="A9613" t="s">
        <v>262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 x14ac:dyDescent="0.25">
      <c r="A9614" t="s">
        <v>262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 x14ac:dyDescent="0.25">
      <c r="A9615" t="s">
        <v>262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 x14ac:dyDescent="0.25">
      <c r="A9616" t="s">
        <v>262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 x14ac:dyDescent="0.25">
      <c r="A9617" t="s">
        <v>262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 x14ac:dyDescent="0.25">
      <c r="A9618" t="s">
        <v>262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 x14ac:dyDescent="0.25">
      <c r="A9619" t="s">
        <v>262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 x14ac:dyDescent="0.25">
      <c r="A9620" t="s">
        <v>262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 x14ac:dyDescent="0.25">
      <c r="A9621" t="s">
        <v>262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 x14ac:dyDescent="0.25">
      <c r="A9622" t="s">
        <v>262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 x14ac:dyDescent="0.25">
      <c r="A9623" t="s">
        <v>262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 x14ac:dyDescent="0.25">
      <c r="A9624" t="s">
        <v>262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 x14ac:dyDescent="0.25">
      <c r="A9625" t="s">
        <v>262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 x14ac:dyDescent="0.25">
      <c r="A9626" t="s">
        <v>262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 x14ac:dyDescent="0.25">
      <c r="A9627" t="s">
        <v>262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 x14ac:dyDescent="0.25">
      <c r="A9628" t="s">
        <v>262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 x14ac:dyDescent="0.25">
      <c r="A9629" t="s">
        <v>262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 x14ac:dyDescent="0.25">
      <c r="A9630" t="s">
        <v>262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 x14ac:dyDescent="0.25">
      <c r="A9631" t="s">
        <v>262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 x14ac:dyDescent="0.25">
      <c r="A9632" t="s">
        <v>262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 x14ac:dyDescent="0.25">
      <c r="A9633" t="s">
        <v>262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 x14ac:dyDescent="0.25">
      <c r="A9634" t="s">
        <v>262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 x14ac:dyDescent="0.25">
      <c r="A9635" t="s">
        <v>262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 x14ac:dyDescent="0.25">
      <c r="A9636" t="s">
        <v>262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 x14ac:dyDescent="0.25">
      <c r="A9637" t="s">
        <v>262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 x14ac:dyDescent="0.25">
      <c r="A9638" t="s">
        <v>262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 x14ac:dyDescent="0.25">
      <c r="A9639" t="s">
        <v>262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 x14ac:dyDescent="0.25">
      <c r="A9640" t="s">
        <v>262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 x14ac:dyDescent="0.25">
      <c r="A9641" t="s">
        <v>262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 x14ac:dyDescent="0.25">
      <c r="A9642" t="s">
        <v>262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 x14ac:dyDescent="0.25">
      <c r="A9643" t="s">
        <v>262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</row>
    <row r="9644" spans="1:41" x14ac:dyDescent="0.25">
      <c r="A9644" t="s">
        <v>262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 x14ac:dyDescent="0.25">
      <c r="A9645" t="s">
        <v>262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 x14ac:dyDescent="0.25">
      <c r="A9646" t="s">
        <v>262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 x14ac:dyDescent="0.25">
      <c r="A9647" t="s">
        <v>262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 x14ac:dyDescent="0.25">
      <c r="A9648" t="s">
        <v>262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 x14ac:dyDescent="0.25">
      <c r="A9649" t="s">
        <v>262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 x14ac:dyDescent="0.25">
      <c r="A9650" t="s">
        <v>262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 x14ac:dyDescent="0.25">
      <c r="A9651" t="s">
        <v>262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 x14ac:dyDescent="0.25">
      <c r="A9652" t="s">
        <v>262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 x14ac:dyDescent="0.25">
      <c r="A9653" t="s">
        <v>262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</row>
    <row r="9654" spans="1:41" x14ac:dyDescent="0.25">
      <c r="A9654" t="s">
        <v>262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 x14ac:dyDescent="0.25">
      <c r="A9655" t="s">
        <v>262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 x14ac:dyDescent="0.25">
      <c r="A9656" t="s">
        <v>262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 x14ac:dyDescent="0.25">
      <c r="A9657" t="s">
        <v>262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</row>
    <row r="9658" spans="1:41" x14ac:dyDescent="0.25">
      <c r="A9658" t="s">
        <v>262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 x14ac:dyDescent="0.25">
      <c r="A9659" t="s">
        <v>262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 x14ac:dyDescent="0.25">
      <c r="A9660" t="s">
        <v>262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 x14ac:dyDescent="0.25">
      <c r="A9661" t="s">
        <v>262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 x14ac:dyDescent="0.25">
      <c r="A9662" t="s">
        <v>262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 x14ac:dyDescent="0.25">
      <c r="A9663" t="s">
        <v>262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 x14ac:dyDescent="0.25">
      <c r="A9664" t="s">
        <v>262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 x14ac:dyDescent="0.25">
      <c r="A9665" t="s">
        <v>262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 x14ac:dyDescent="0.25">
      <c r="A9666" t="s">
        <v>262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 x14ac:dyDescent="0.25">
      <c r="A9667" t="s">
        <v>262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 x14ac:dyDescent="0.25">
      <c r="A9668" t="s">
        <v>262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 x14ac:dyDescent="0.25">
      <c r="A9669" t="s">
        <v>262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</row>
    <row r="9670" spans="1:41" x14ac:dyDescent="0.25">
      <c r="A9670" t="s">
        <v>262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 x14ac:dyDescent="0.25">
      <c r="A9671" t="s">
        <v>262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 x14ac:dyDescent="0.25">
      <c r="A9672" t="s">
        <v>262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 x14ac:dyDescent="0.25">
      <c r="A9673" t="s">
        <v>262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 x14ac:dyDescent="0.25">
      <c r="A9674" t="s">
        <v>262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 x14ac:dyDescent="0.25">
      <c r="A9675" t="s">
        <v>262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 x14ac:dyDescent="0.25">
      <c r="A9676" t="s">
        <v>262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 x14ac:dyDescent="0.25">
      <c r="A9677" t="s">
        <v>262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 x14ac:dyDescent="0.25">
      <c r="A9678" t="s">
        <v>262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 x14ac:dyDescent="0.25">
      <c r="A9679" t="s">
        <v>262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 x14ac:dyDescent="0.25">
      <c r="A9680" t="s">
        <v>262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 x14ac:dyDescent="0.25">
      <c r="A9681" t="s">
        <v>262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 x14ac:dyDescent="0.25">
      <c r="A9682" t="s">
        <v>262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 x14ac:dyDescent="0.25">
      <c r="A9683" t="s">
        <v>262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 x14ac:dyDescent="0.25">
      <c r="A9684" t="s">
        <v>262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 x14ac:dyDescent="0.25">
      <c r="A9685" t="s">
        <v>262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 x14ac:dyDescent="0.25">
      <c r="A9686" t="s">
        <v>262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 x14ac:dyDescent="0.25">
      <c r="A9687" t="s">
        <v>262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 x14ac:dyDescent="0.25">
      <c r="A9688" t="s">
        <v>262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 x14ac:dyDescent="0.25">
      <c r="A9689" t="s">
        <v>262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 x14ac:dyDescent="0.25">
      <c r="A9690" t="s">
        <v>262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 x14ac:dyDescent="0.25">
      <c r="A9691" t="s">
        <v>262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 x14ac:dyDescent="0.25">
      <c r="A9692" t="s">
        <v>262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 x14ac:dyDescent="0.25">
      <c r="A9693" t="s">
        <v>262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 x14ac:dyDescent="0.25">
      <c r="A9694" t="s">
        <v>262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 x14ac:dyDescent="0.25">
      <c r="A9695" t="s">
        <v>262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 x14ac:dyDescent="0.25">
      <c r="A9696" t="s">
        <v>262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 x14ac:dyDescent="0.25">
      <c r="A9697" t="s">
        <v>262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 x14ac:dyDescent="0.25">
      <c r="A9698" t="s">
        <v>262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 x14ac:dyDescent="0.25">
      <c r="A9699" t="s">
        <v>262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 x14ac:dyDescent="0.25">
      <c r="A9700" t="s">
        <v>262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 x14ac:dyDescent="0.25">
      <c r="A9701" t="s">
        <v>262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 x14ac:dyDescent="0.25">
      <c r="A9702" t="s">
        <v>262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 x14ac:dyDescent="0.25">
      <c r="A9703" t="s">
        <v>262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 x14ac:dyDescent="0.25">
      <c r="A9704" t="s">
        <v>262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 x14ac:dyDescent="0.25">
      <c r="A9705" t="s">
        <v>262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 x14ac:dyDescent="0.25">
      <c r="A9706" t="s">
        <v>262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 x14ac:dyDescent="0.25">
      <c r="A9707" t="s">
        <v>262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 x14ac:dyDescent="0.25">
      <c r="A9708" t="s">
        <v>262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 x14ac:dyDescent="0.25">
      <c r="A9709" t="s">
        <v>262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 x14ac:dyDescent="0.25">
      <c r="A9710" t="s">
        <v>262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 x14ac:dyDescent="0.25">
      <c r="A9711" t="s">
        <v>262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 x14ac:dyDescent="0.25">
      <c r="A9712" t="s">
        <v>262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 x14ac:dyDescent="0.25">
      <c r="A9713" t="s">
        <v>262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 x14ac:dyDescent="0.25">
      <c r="A9714" t="s">
        <v>262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 x14ac:dyDescent="0.25">
      <c r="A9715" t="s">
        <v>262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 x14ac:dyDescent="0.25">
      <c r="A9716" t="s">
        <v>262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 x14ac:dyDescent="0.25">
      <c r="A9717" t="s">
        <v>262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 x14ac:dyDescent="0.25">
      <c r="A9718" t="s">
        <v>262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 x14ac:dyDescent="0.25">
      <c r="A9719" t="s">
        <v>262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 x14ac:dyDescent="0.25">
      <c r="A9720" t="s">
        <v>262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 x14ac:dyDescent="0.25">
      <c r="A9721" t="s">
        <v>262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</row>
    <row r="9722" spans="1:41" x14ac:dyDescent="0.25">
      <c r="A9722" t="s">
        <v>262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 x14ac:dyDescent="0.25">
      <c r="A9723" t="s">
        <v>262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 x14ac:dyDescent="0.25">
      <c r="A9724" t="s">
        <v>262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 x14ac:dyDescent="0.25">
      <c r="A9725" t="s">
        <v>262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 x14ac:dyDescent="0.25">
      <c r="A9726" t="s">
        <v>262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 x14ac:dyDescent="0.25">
      <c r="A9727" t="s">
        <v>262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 x14ac:dyDescent="0.25">
      <c r="A9728" t="s">
        <v>262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 x14ac:dyDescent="0.25">
      <c r="A9729" t="s">
        <v>262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 x14ac:dyDescent="0.25">
      <c r="A9730" t="s">
        <v>262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 x14ac:dyDescent="0.25">
      <c r="A9731" t="s">
        <v>262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 x14ac:dyDescent="0.25">
      <c r="A9732" t="s">
        <v>262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 x14ac:dyDescent="0.25">
      <c r="A9733" t="s">
        <v>262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 x14ac:dyDescent="0.25">
      <c r="A9734" t="s">
        <v>262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 x14ac:dyDescent="0.25">
      <c r="A9735" t="s">
        <v>262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 x14ac:dyDescent="0.25">
      <c r="A9736" t="s">
        <v>262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 x14ac:dyDescent="0.25">
      <c r="A9737" t="s">
        <v>262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 x14ac:dyDescent="0.25">
      <c r="A9738" t="s">
        <v>262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 x14ac:dyDescent="0.25">
      <c r="A9739" t="s">
        <v>262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 x14ac:dyDescent="0.25">
      <c r="A9740" t="s">
        <v>262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 x14ac:dyDescent="0.25">
      <c r="A9741" t="s">
        <v>262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 x14ac:dyDescent="0.25">
      <c r="A9742" t="s">
        <v>262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 x14ac:dyDescent="0.25">
      <c r="A9743" t="s">
        <v>262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 x14ac:dyDescent="0.25">
      <c r="A9744" t="s">
        <v>262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 x14ac:dyDescent="0.25">
      <c r="A9745" t="s">
        <v>262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 x14ac:dyDescent="0.25">
      <c r="A9746" t="s">
        <v>262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 x14ac:dyDescent="0.25">
      <c r="A9747" t="s">
        <v>262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 x14ac:dyDescent="0.25">
      <c r="A9748" t="s">
        <v>262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 x14ac:dyDescent="0.25">
      <c r="A9749" t="s">
        <v>262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</row>
    <row r="9750" spans="1:41" x14ac:dyDescent="0.25">
      <c r="A9750" t="s">
        <v>262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 x14ac:dyDescent="0.25">
      <c r="A9751" t="s">
        <v>262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 x14ac:dyDescent="0.25">
      <c r="A9752" t="s">
        <v>262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 x14ac:dyDescent="0.25">
      <c r="A9753" t="s">
        <v>262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 x14ac:dyDescent="0.25">
      <c r="A9754" t="s">
        <v>262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 x14ac:dyDescent="0.25">
      <c r="A9755" t="s">
        <v>262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 x14ac:dyDescent="0.25">
      <c r="A9756" t="s">
        <v>262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 x14ac:dyDescent="0.25">
      <c r="A9757" t="s">
        <v>262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 x14ac:dyDescent="0.25">
      <c r="A9758" t="s">
        <v>262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 x14ac:dyDescent="0.25">
      <c r="A9759" t="s">
        <v>262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 x14ac:dyDescent="0.25">
      <c r="A9760" t="s">
        <v>262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 x14ac:dyDescent="0.25">
      <c r="A9761" t="s">
        <v>262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 x14ac:dyDescent="0.25">
      <c r="A9762" t="s">
        <v>262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 x14ac:dyDescent="0.25">
      <c r="A9763" t="s">
        <v>262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 x14ac:dyDescent="0.25">
      <c r="A9764" t="s">
        <v>262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 x14ac:dyDescent="0.25">
      <c r="A9765" t="s">
        <v>262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 x14ac:dyDescent="0.25">
      <c r="A9766" t="s">
        <v>262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 x14ac:dyDescent="0.25">
      <c r="A9767" t="s">
        <v>262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</row>
    <row r="9768" spans="1:41" x14ac:dyDescent="0.25">
      <c r="A9768" t="s">
        <v>262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 x14ac:dyDescent="0.25">
      <c r="A9769" t="s">
        <v>262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 x14ac:dyDescent="0.25">
      <c r="A9770" t="s">
        <v>262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</row>
    <row r="9771" spans="1:41" x14ac:dyDescent="0.25">
      <c r="A9771" t="s">
        <v>262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 x14ac:dyDescent="0.25">
      <c r="A9772" t="s">
        <v>262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 x14ac:dyDescent="0.25">
      <c r="A9773" t="s">
        <v>262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 x14ac:dyDescent="0.25">
      <c r="A9774" t="s">
        <v>262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 x14ac:dyDescent="0.25">
      <c r="A9775" t="s">
        <v>262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 x14ac:dyDescent="0.25">
      <c r="A9776" t="s">
        <v>262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 x14ac:dyDescent="0.25">
      <c r="A9777" t="s">
        <v>262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 x14ac:dyDescent="0.25">
      <c r="A9778" t="s">
        <v>262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 x14ac:dyDescent="0.25">
      <c r="A9779" t="s">
        <v>262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 x14ac:dyDescent="0.25">
      <c r="A9780" t="s">
        <v>262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 x14ac:dyDescent="0.25">
      <c r="A9781" t="s">
        <v>262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 x14ac:dyDescent="0.25">
      <c r="A9782" t="s">
        <v>262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 x14ac:dyDescent="0.25">
      <c r="A9783" t="s">
        <v>262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 x14ac:dyDescent="0.25">
      <c r="A9784" t="s">
        <v>262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 x14ac:dyDescent="0.25">
      <c r="A9785" t="s">
        <v>262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 x14ac:dyDescent="0.25">
      <c r="A9786" t="s">
        <v>262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 x14ac:dyDescent="0.25">
      <c r="A9787" t="s">
        <v>262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 x14ac:dyDescent="0.25">
      <c r="A9788" t="s">
        <v>262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 x14ac:dyDescent="0.25">
      <c r="A9789" t="s">
        <v>262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 x14ac:dyDescent="0.25">
      <c r="A9790" t="s">
        <v>262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 x14ac:dyDescent="0.25">
      <c r="A9791" t="s">
        <v>262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 x14ac:dyDescent="0.25">
      <c r="A9792" t="s">
        <v>262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 x14ac:dyDescent="0.25">
      <c r="A9793" t="s">
        <v>262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 x14ac:dyDescent="0.25">
      <c r="A9794" t="s">
        <v>262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 x14ac:dyDescent="0.25">
      <c r="A9795" t="s">
        <v>262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 x14ac:dyDescent="0.25">
      <c r="A9796" t="s">
        <v>262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 x14ac:dyDescent="0.25">
      <c r="A9797" t="s">
        <v>262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 x14ac:dyDescent="0.25">
      <c r="A9798" t="s">
        <v>262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 x14ac:dyDescent="0.25">
      <c r="A9799" t="s">
        <v>262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 x14ac:dyDescent="0.25">
      <c r="A9800" t="s">
        <v>262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 x14ac:dyDescent="0.25">
      <c r="A9801" t="s">
        <v>262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 x14ac:dyDescent="0.25">
      <c r="A9802" t="s">
        <v>262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 x14ac:dyDescent="0.25">
      <c r="A9803" t="s">
        <v>262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 x14ac:dyDescent="0.25">
      <c r="A9804" t="s">
        <v>262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</row>
    <row r="9805" spans="1:41" x14ac:dyDescent="0.25">
      <c r="A9805" t="s">
        <v>262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 x14ac:dyDescent="0.25">
      <c r="A9806" t="s">
        <v>262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 x14ac:dyDescent="0.25">
      <c r="A9807" t="s">
        <v>262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 x14ac:dyDescent="0.25">
      <c r="A9808" t="s">
        <v>262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</row>
    <row r="9809" spans="1:41" x14ac:dyDescent="0.25">
      <c r="A9809" t="s">
        <v>262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 x14ac:dyDescent="0.25">
      <c r="A9810" t="s">
        <v>262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 x14ac:dyDescent="0.25">
      <c r="A9811" t="s">
        <v>262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</row>
    <row r="9812" spans="1:41" x14ac:dyDescent="0.25">
      <c r="A9812" t="s">
        <v>262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 x14ac:dyDescent="0.25">
      <c r="A9813" t="s">
        <v>262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 x14ac:dyDescent="0.25">
      <c r="A9814" t="s">
        <v>262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 x14ac:dyDescent="0.25">
      <c r="A9815" t="s">
        <v>262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 x14ac:dyDescent="0.25">
      <c r="A9816" t="s">
        <v>262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 x14ac:dyDescent="0.25">
      <c r="A9817" t="s">
        <v>262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 x14ac:dyDescent="0.25">
      <c r="A9818" t="s">
        <v>262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 x14ac:dyDescent="0.25">
      <c r="A9819" t="s">
        <v>262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 x14ac:dyDescent="0.25">
      <c r="A9820" t="s">
        <v>262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 x14ac:dyDescent="0.25">
      <c r="A9821" t="s">
        <v>262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 x14ac:dyDescent="0.25">
      <c r="A9822" t="s">
        <v>262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 x14ac:dyDescent="0.25">
      <c r="A9823" t="s">
        <v>262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 x14ac:dyDescent="0.25">
      <c r="A9824" t="s">
        <v>262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 x14ac:dyDescent="0.25">
      <c r="A9825" t="s">
        <v>262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 x14ac:dyDescent="0.25">
      <c r="A9826" t="s">
        <v>262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 x14ac:dyDescent="0.25">
      <c r="A9827" t="s">
        <v>262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 x14ac:dyDescent="0.25">
      <c r="A9828" t="s">
        <v>262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 x14ac:dyDescent="0.25">
      <c r="A9829" t="s">
        <v>262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 x14ac:dyDescent="0.25">
      <c r="A9830" t="s">
        <v>262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 x14ac:dyDescent="0.25">
      <c r="A9831" t="s">
        <v>262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 x14ac:dyDescent="0.25">
      <c r="A9832" t="s">
        <v>262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</row>
    <row r="9833" spans="1:41" x14ac:dyDescent="0.25">
      <c r="A9833" t="s">
        <v>262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 x14ac:dyDescent="0.25">
      <c r="A9834" t="s">
        <v>262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 x14ac:dyDescent="0.25">
      <c r="A9835" t="s">
        <v>262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 x14ac:dyDescent="0.25">
      <c r="A9836" t="s">
        <v>262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 x14ac:dyDescent="0.25">
      <c r="A9837" t="s">
        <v>262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 x14ac:dyDescent="0.25">
      <c r="A9838" t="s">
        <v>262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 x14ac:dyDescent="0.25">
      <c r="A9839" t="s">
        <v>262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 x14ac:dyDescent="0.25">
      <c r="A9840" t="s">
        <v>262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 x14ac:dyDescent="0.25">
      <c r="A9841" t="s">
        <v>262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 x14ac:dyDescent="0.25">
      <c r="A9842" t="s">
        <v>262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</row>
    <row r="9843" spans="1:41" x14ac:dyDescent="0.25">
      <c r="A9843" t="s">
        <v>262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 x14ac:dyDescent="0.25">
      <c r="A9844" t="s">
        <v>262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 x14ac:dyDescent="0.25">
      <c r="A9845" t="s">
        <v>262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 x14ac:dyDescent="0.25">
      <c r="A9846" t="s">
        <v>262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 x14ac:dyDescent="0.25">
      <c r="A9847" t="s">
        <v>262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 x14ac:dyDescent="0.25">
      <c r="A9848" t="s">
        <v>262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 x14ac:dyDescent="0.25">
      <c r="A9849" t="s">
        <v>262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 x14ac:dyDescent="0.25">
      <c r="A9850" t="s">
        <v>262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 x14ac:dyDescent="0.25">
      <c r="A9851" t="s">
        <v>262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 x14ac:dyDescent="0.25">
      <c r="A9852" t="s">
        <v>262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 x14ac:dyDescent="0.25">
      <c r="A9853" t="s">
        <v>262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 x14ac:dyDescent="0.25">
      <c r="A9854" t="s">
        <v>262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 x14ac:dyDescent="0.25">
      <c r="A9855" t="s">
        <v>262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 x14ac:dyDescent="0.25">
      <c r="A9856" t="s">
        <v>262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 x14ac:dyDescent="0.25">
      <c r="A9857" t="s">
        <v>262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 x14ac:dyDescent="0.25">
      <c r="A9858" t="s">
        <v>262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 x14ac:dyDescent="0.25">
      <c r="A9859" t="s">
        <v>262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 x14ac:dyDescent="0.25">
      <c r="A9860" t="s">
        <v>262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 x14ac:dyDescent="0.25">
      <c r="A9861" t="s">
        <v>262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 x14ac:dyDescent="0.25">
      <c r="A9862" t="s">
        <v>262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 x14ac:dyDescent="0.25">
      <c r="A9863" t="s">
        <v>262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 x14ac:dyDescent="0.25">
      <c r="A9864" t="s">
        <v>262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 x14ac:dyDescent="0.25">
      <c r="A9865" t="s">
        <v>262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 x14ac:dyDescent="0.25">
      <c r="A9866" t="s">
        <v>262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 x14ac:dyDescent="0.25">
      <c r="A9867" t="s">
        <v>262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 x14ac:dyDescent="0.25">
      <c r="A9868" t="s">
        <v>262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 x14ac:dyDescent="0.25">
      <c r="A9869" t="s">
        <v>262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 x14ac:dyDescent="0.25">
      <c r="A9870" t="s">
        <v>262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 x14ac:dyDescent="0.25">
      <c r="A9871" t="s">
        <v>262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 x14ac:dyDescent="0.25">
      <c r="A9872" t="s">
        <v>262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 x14ac:dyDescent="0.25">
      <c r="A9873" t="s">
        <v>262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 x14ac:dyDescent="0.25">
      <c r="A9874" t="s">
        <v>262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 x14ac:dyDescent="0.25">
      <c r="A9875" t="s">
        <v>262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 x14ac:dyDescent="0.25">
      <c r="A9876" t="s">
        <v>262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 x14ac:dyDescent="0.25">
      <c r="A9877" t="s">
        <v>262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 x14ac:dyDescent="0.25">
      <c r="A9878" t="s">
        <v>262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 x14ac:dyDescent="0.25">
      <c r="A9879" t="s">
        <v>262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 x14ac:dyDescent="0.25">
      <c r="A9880" t="s">
        <v>262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 x14ac:dyDescent="0.25">
      <c r="A9881" t="s">
        <v>262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 x14ac:dyDescent="0.25">
      <c r="A9882" t="s">
        <v>262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</row>
    <row r="9883" spans="1:41" x14ac:dyDescent="0.25">
      <c r="A9883" t="s">
        <v>262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</row>
    <row r="9884" spans="1:41" x14ac:dyDescent="0.25">
      <c r="A9884" t="s">
        <v>262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 x14ac:dyDescent="0.25">
      <c r="A9885" t="s">
        <v>262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 x14ac:dyDescent="0.25">
      <c r="A9886" t="s">
        <v>262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 x14ac:dyDescent="0.25">
      <c r="A9887" t="s">
        <v>262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 x14ac:dyDescent="0.25">
      <c r="A9888" t="s">
        <v>262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</row>
    <row r="9889" spans="1:41" x14ac:dyDescent="0.25">
      <c r="A9889" t="s">
        <v>262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 x14ac:dyDescent="0.25">
      <c r="A9890" t="s">
        <v>262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 x14ac:dyDescent="0.25">
      <c r="A9891" t="s">
        <v>262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 x14ac:dyDescent="0.25">
      <c r="A9892" t="s">
        <v>262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 x14ac:dyDescent="0.25">
      <c r="A9893" t="s">
        <v>262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 x14ac:dyDescent="0.25">
      <c r="A9894" t="s">
        <v>262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 x14ac:dyDescent="0.25">
      <c r="A9895" t="s">
        <v>262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 x14ac:dyDescent="0.25">
      <c r="A9896" t="s">
        <v>262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 x14ac:dyDescent="0.25">
      <c r="A9897" t="s">
        <v>262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 x14ac:dyDescent="0.25">
      <c r="A9898" t="s">
        <v>262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 x14ac:dyDescent="0.25">
      <c r="A9899" t="s">
        <v>262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 x14ac:dyDescent="0.25">
      <c r="A9900" t="s">
        <v>262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 x14ac:dyDescent="0.25">
      <c r="A9901" t="s">
        <v>262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 x14ac:dyDescent="0.25">
      <c r="A9902" t="s">
        <v>262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 x14ac:dyDescent="0.25">
      <c r="A9903" t="s">
        <v>262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 x14ac:dyDescent="0.25">
      <c r="A9904" t="s">
        <v>262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 x14ac:dyDescent="0.25">
      <c r="A9905" t="s">
        <v>262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 x14ac:dyDescent="0.25">
      <c r="A9906" t="s">
        <v>262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 x14ac:dyDescent="0.25">
      <c r="A9907" t="s">
        <v>262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 x14ac:dyDescent="0.25">
      <c r="A9908" t="s">
        <v>262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 x14ac:dyDescent="0.25">
      <c r="A9909" t="s">
        <v>262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 x14ac:dyDescent="0.25">
      <c r="A9910" t="s">
        <v>262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 x14ac:dyDescent="0.25">
      <c r="A9911" t="s">
        <v>262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 x14ac:dyDescent="0.25">
      <c r="A9912" t="s">
        <v>262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 x14ac:dyDescent="0.25">
      <c r="A9913" t="s">
        <v>262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 x14ac:dyDescent="0.25">
      <c r="A9914" t="s">
        <v>262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 x14ac:dyDescent="0.25">
      <c r="A9915" t="s">
        <v>262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 x14ac:dyDescent="0.25">
      <c r="A9916" t="s">
        <v>262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 x14ac:dyDescent="0.25">
      <c r="A9917" t="s">
        <v>262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 x14ac:dyDescent="0.25">
      <c r="A9918" t="s">
        <v>262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 x14ac:dyDescent="0.25">
      <c r="A9919" t="s">
        <v>262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 x14ac:dyDescent="0.25">
      <c r="A9920" t="s">
        <v>262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 x14ac:dyDescent="0.25">
      <c r="A9921" t="s">
        <v>262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 x14ac:dyDescent="0.25">
      <c r="A9922" t="s">
        <v>262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 x14ac:dyDescent="0.25">
      <c r="A9923" t="s">
        <v>262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 x14ac:dyDescent="0.25">
      <c r="A9924" t="s">
        <v>262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 x14ac:dyDescent="0.25">
      <c r="A9925" t="s">
        <v>262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 x14ac:dyDescent="0.25">
      <c r="A9926" t="s">
        <v>262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 x14ac:dyDescent="0.25">
      <c r="A9927" t="s">
        <v>262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 x14ac:dyDescent="0.25">
      <c r="A9928" t="s">
        <v>262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 x14ac:dyDescent="0.25">
      <c r="A9929" t="s">
        <v>262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 x14ac:dyDescent="0.25">
      <c r="A9930" t="s">
        <v>262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 x14ac:dyDescent="0.25">
      <c r="A9931" t="s">
        <v>262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 x14ac:dyDescent="0.25">
      <c r="A9932" t="s">
        <v>262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 x14ac:dyDescent="0.25">
      <c r="A9933" t="s">
        <v>262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 x14ac:dyDescent="0.25">
      <c r="A9934" t="s">
        <v>262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 x14ac:dyDescent="0.25">
      <c r="A9935" t="s">
        <v>262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 x14ac:dyDescent="0.25">
      <c r="A9936" t="s">
        <v>262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 x14ac:dyDescent="0.25">
      <c r="A9937" t="s">
        <v>262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 x14ac:dyDescent="0.25">
      <c r="A9938" t="s">
        <v>262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</row>
    <row r="9939" spans="1:41" x14ac:dyDescent="0.25">
      <c r="A9939" t="s">
        <v>262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</row>
    <row r="9940" spans="1:41" x14ac:dyDescent="0.25">
      <c r="A9940" t="s">
        <v>262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 x14ac:dyDescent="0.25">
      <c r="A9941" t="s">
        <v>262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 x14ac:dyDescent="0.25">
      <c r="A9942" t="s">
        <v>262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 x14ac:dyDescent="0.25">
      <c r="A9943" t="s">
        <v>262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 x14ac:dyDescent="0.25">
      <c r="A9944" t="s">
        <v>262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 x14ac:dyDescent="0.25">
      <c r="A9945" t="s">
        <v>262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 x14ac:dyDescent="0.25">
      <c r="A9946" t="s">
        <v>262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 x14ac:dyDescent="0.25">
      <c r="A9947" t="s">
        <v>262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 x14ac:dyDescent="0.25">
      <c r="A9948" t="s">
        <v>262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 x14ac:dyDescent="0.25">
      <c r="A9949" t="s">
        <v>262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 x14ac:dyDescent="0.25">
      <c r="A9950" t="s">
        <v>262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 x14ac:dyDescent="0.25">
      <c r="A9951" t="s">
        <v>262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 x14ac:dyDescent="0.25">
      <c r="A9952" t="s">
        <v>262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</row>
    <row r="9953" spans="1:41" x14ac:dyDescent="0.25">
      <c r="A9953" t="s">
        <v>262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 x14ac:dyDescent="0.25">
      <c r="A9954" t="s">
        <v>262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 x14ac:dyDescent="0.25">
      <c r="A9955" t="s">
        <v>262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 x14ac:dyDescent="0.25">
      <c r="A9956" t="s">
        <v>262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 x14ac:dyDescent="0.25">
      <c r="A9957" t="s">
        <v>262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 x14ac:dyDescent="0.25">
      <c r="A9958" t="s">
        <v>262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 x14ac:dyDescent="0.25">
      <c r="A9959" t="s">
        <v>262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 x14ac:dyDescent="0.25">
      <c r="A9960" t="s">
        <v>262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 x14ac:dyDescent="0.25">
      <c r="A9961" t="s">
        <v>262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 x14ac:dyDescent="0.25">
      <c r="A9962" t="s">
        <v>262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 x14ac:dyDescent="0.25">
      <c r="A9963" t="s">
        <v>262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 x14ac:dyDescent="0.25">
      <c r="A9964" t="s">
        <v>262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 x14ac:dyDescent="0.25">
      <c r="A9965" t="s">
        <v>262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 x14ac:dyDescent="0.25">
      <c r="A9966" t="s">
        <v>262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 x14ac:dyDescent="0.25">
      <c r="A9967" t="s">
        <v>262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 x14ac:dyDescent="0.25">
      <c r="A9968" t="s">
        <v>262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 x14ac:dyDescent="0.25">
      <c r="A9969" t="s">
        <v>262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 x14ac:dyDescent="0.25">
      <c r="A9970" t="s">
        <v>262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 x14ac:dyDescent="0.25">
      <c r="A9971" t="s">
        <v>262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 x14ac:dyDescent="0.25">
      <c r="A9972" t="s">
        <v>262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 x14ac:dyDescent="0.25">
      <c r="A9973" t="s">
        <v>262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 x14ac:dyDescent="0.25">
      <c r="A9974" t="s">
        <v>262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</row>
    <row r="9975" spans="1:41" x14ac:dyDescent="0.25">
      <c r="A9975" t="s">
        <v>262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 x14ac:dyDescent="0.25">
      <c r="A9976" t="s">
        <v>262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 x14ac:dyDescent="0.25">
      <c r="A9977" t="s">
        <v>262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 x14ac:dyDescent="0.25">
      <c r="A9978" t="s">
        <v>262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 x14ac:dyDescent="0.25">
      <c r="A9979" t="s">
        <v>262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 x14ac:dyDescent="0.25">
      <c r="A9980" t="s">
        <v>262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 x14ac:dyDescent="0.25">
      <c r="A9981" t="s">
        <v>262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 x14ac:dyDescent="0.25">
      <c r="A9982" t="s">
        <v>262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 x14ac:dyDescent="0.25">
      <c r="A9983" t="s">
        <v>262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 x14ac:dyDescent="0.25">
      <c r="A9984" t="s">
        <v>262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 x14ac:dyDescent="0.25">
      <c r="A9985" t="s">
        <v>262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 x14ac:dyDescent="0.25">
      <c r="A9986" t="s">
        <v>262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 x14ac:dyDescent="0.25">
      <c r="A9987" t="s">
        <v>262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 x14ac:dyDescent="0.25">
      <c r="A9988" t="s">
        <v>262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 x14ac:dyDescent="0.25">
      <c r="A9989" t="s">
        <v>262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 x14ac:dyDescent="0.25">
      <c r="A9990" t="s">
        <v>262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 x14ac:dyDescent="0.25">
      <c r="A9991" t="s">
        <v>262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 x14ac:dyDescent="0.25">
      <c r="A9992" t="s">
        <v>262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 x14ac:dyDescent="0.25">
      <c r="A9993" t="s">
        <v>262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 x14ac:dyDescent="0.25">
      <c r="A9994" t="s">
        <v>262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 x14ac:dyDescent="0.25">
      <c r="A9995" t="s">
        <v>262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 x14ac:dyDescent="0.25">
      <c r="A9996" t="s">
        <v>262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 x14ac:dyDescent="0.25">
      <c r="A9997" t="s">
        <v>262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 x14ac:dyDescent="0.25">
      <c r="A9998" t="s">
        <v>262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 x14ac:dyDescent="0.25">
      <c r="A9999" t="s">
        <v>262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 x14ac:dyDescent="0.25">
      <c r="A10000" t="s">
        <v>262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 x14ac:dyDescent="0.25">
      <c r="A10001" t="s">
        <v>262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  <row r="10002" spans="1:41" x14ac:dyDescent="0.25">
      <c r="A10002" t="s">
        <v>262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0</v>
      </c>
      <c r="AO10002">
        <v>0</v>
      </c>
    </row>
    <row r="10003" spans="1:41" x14ac:dyDescent="0.25">
      <c r="A10003" t="s">
        <v>262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>
        <v>0</v>
      </c>
      <c r="AO10003">
        <v>0</v>
      </c>
    </row>
    <row r="10004" spans="1:41" x14ac:dyDescent="0.25">
      <c r="A10004" t="s">
        <v>262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0</v>
      </c>
      <c r="AL10004">
        <v>0</v>
      </c>
      <c r="AM10004">
        <v>0</v>
      </c>
      <c r="AN10004">
        <v>0</v>
      </c>
      <c r="AO10004">
        <v>0</v>
      </c>
    </row>
    <row r="10005" spans="1:41" x14ac:dyDescent="0.25">
      <c r="A10005" t="s">
        <v>262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0</v>
      </c>
      <c r="AL10005">
        <v>0</v>
      </c>
      <c r="AM10005">
        <v>0</v>
      </c>
      <c r="AN10005">
        <v>0</v>
      </c>
      <c r="AO10005">
        <v>0</v>
      </c>
    </row>
    <row r="10006" spans="1:41" x14ac:dyDescent="0.25">
      <c r="A10006" t="s">
        <v>262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  <c r="AN10006">
        <v>0</v>
      </c>
      <c r="AO10006">
        <v>0</v>
      </c>
    </row>
    <row r="10007" spans="1:41" x14ac:dyDescent="0.25">
      <c r="A10007" t="s">
        <v>262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  <c r="AN10007">
        <v>0</v>
      </c>
      <c r="AO10007">
        <v>0</v>
      </c>
    </row>
    <row r="10008" spans="1:41" x14ac:dyDescent="0.25">
      <c r="A10008" t="s">
        <v>262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0</v>
      </c>
      <c r="AL10008">
        <v>0</v>
      </c>
      <c r="AM10008">
        <v>0</v>
      </c>
      <c r="AN10008">
        <v>0</v>
      </c>
      <c r="AO10008">
        <v>0</v>
      </c>
    </row>
    <row r="10009" spans="1:41" x14ac:dyDescent="0.25">
      <c r="A10009" t="s">
        <v>262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0</v>
      </c>
      <c r="AN10009">
        <v>0</v>
      </c>
      <c r="AO10009">
        <v>0</v>
      </c>
    </row>
    <row r="10010" spans="1:41" x14ac:dyDescent="0.25">
      <c r="A10010" t="s">
        <v>262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  <c r="AM10010">
        <v>0</v>
      </c>
      <c r="AN10010">
        <v>0</v>
      </c>
      <c r="AO10010">
        <v>0</v>
      </c>
    </row>
    <row r="10011" spans="1:41" x14ac:dyDescent="0.25">
      <c r="A10011" t="s">
        <v>262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  <c r="AN10011">
        <v>0</v>
      </c>
      <c r="AO10011">
        <v>0</v>
      </c>
    </row>
    <row r="10012" spans="1:41" x14ac:dyDescent="0.25">
      <c r="A10012" t="s">
        <v>262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  <c r="AN10012">
        <v>0</v>
      </c>
      <c r="AO10012">
        <v>0</v>
      </c>
    </row>
    <row r="10013" spans="1:41" x14ac:dyDescent="0.25">
      <c r="A10013" t="s">
        <v>262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  <c r="AN10013">
        <v>0</v>
      </c>
      <c r="AO10013">
        <v>0</v>
      </c>
    </row>
    <row r="10014" spans="1:41" x14ac:dyDescent="0.25">
      <c r="A10014" t="s">
        <v>262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  <c r="AN10014">
        <v>0</v>
      </c>
      <c r="AO10014">
        <v>0</v>
      </c>
    </row>
    <row r="10015" spans="1:41" x14ac:dyDescent="0.25">
      <c r="A10015" t="s">
        <v>262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  <c r="AN10015">
        <v>0</v>
      </c>
      <c r="AO10015">
        <v>0</v>
      </c>
    </row>
    <row r="10016" spans="1:41" x14ac:dyDescent="0.25">
      <c r="A10016" t="s">
        <v>262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0</v>
      </c>
      <c r="AO10016">
        <v>0</v>
      </c>
    </row>
    <row r="10017" spans="1:41" x14ac:dyDescent="0.25">
      <c r="A10017" t="s">
        <v>262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0</v>
      </c>
      <c r="AM10017">
        <v>0</v>
      </c>
      <c r="AN10017">
        <v>0</v>
      </c>
      <c r="AO10017">
        <v>0</v>
      </c>
    </row>
    <row r="10018" spans="1:41" x14ac:dyDescent="0.25">
      <c r="A10018" t="s">
        <v>262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0</v>
      </c>
      <c r="AL10018">
        <v>0</v>
      </c>
      <c r="AM10018">
        <v>0</v>
      </c>
      <c r="AN10018">
        <v>0</v>
      </c>
      <c r="AO10018">
        <v>0</v>
      </c>
    </row>
    <row r="10019" spans="1:41" x14ac:dyDescent="0.25">
      <c r="A10019" t="s">
        <v>262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>
        <v>0</v>
      </c>
      <c r="AO10019">
        <v>0</v>
      </c>
    </row>
    <row r="10020" spans="1:41" x14ac:dyDescent="0.25">
      <c r="A10020" t="s">
        <v>262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>
        <v>0</v>
      </c>
      <c r="AO10020">
        <v>0</v>
      </c>
    </row>
    <row r="10021" spans="1:41" x14ac:dyDescent="0.25">
      <c r="A10021" t="s">
        <v>262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  <c r="AN10021">
        <v>0</v>
      </c>
      <c r="AO10021">
        <v>0</v>
      </c>
    </row>
    <row r="10022" spans="1:41" x14ac:dyDescent="0.25">
      <c r="A10022" t="s">
        <v>262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0</v>
      </c>
      <c r="AM10022">
        <v>0</v>
      </c>
      <c r="AN10022">
        <v>0</v>
      </c>
      <c r="AO10022">
        <v>0</v>
      </c>
    </row>
    <row r="10023" spans="1:41" x14ac:dyDescent="0.25">
      <c r="A10023" t="s">
        <v>262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0</v>
      </c>
      <c r="AL10023">
        <v>0</v>
      </c>
      <c r="AM10023">
        <v>0</v>
      </c>
      <c r="AN10023">
        <v>0</v>
      </c>
      <c r="AO10023">
        <v>0</v>
      </c>
    </row>
    <row r="10024" spans="1:41" x14ac:dyDescent="0.25">
      <c r="A10024" t="s">
        <v>262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  <c r="AN10024">
        <v>0</v>
      </c>
      <c r="AO10024">
        <v>0</v>
      </c>
    </row>
    <row r="10025" spans="1:41" x14ac:dyDescent="0.25">
      <c r="A10025" t="s">
        <v>262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0</v>
      </c>
      <c r="AN10025">
        <v>0</v>
      </c>
      <c r="AO10025">
        <v>0</v>
      </c>
    </row>
    <row r="10026" spans="1:41" x14ac:dyDescent="0.25">
      <c r="A10026" t="s">
        <v>262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>
        <v>0</v>
      </c>
      <c r="AO10026">
        <v>0</v>
      </c>
    </row>
    <row r="10027" spans="1:41" x14ac:dyDescent="0.25">
      <c r="A10027" t="s">
        <v>262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  <c r="AN10027">
        <v>0</v>
      </c>
      <c r="AO10027">
        <v>0</v>
      </c>
    </row>
    <row r="10028" spans="1:41" x14ac:dyDescent="0.25">
      <c r="A10028" t="s">
        <v>262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>
        <v>0</v>
      </c>
      <c r="AO10028">
        <v>0</v>
      </c>
    </row>
    <row r="10029" spans="1:41" x14ac:dyDescent="0.25">
      <c r="A10029" t="s">
        <v>262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0</v>
      </c>
      <c r="AO10029">
        <v>0</v>
      </c>
    </row>
    <row r="10030" spans="1:41" x14ac:dyDescent="0.25">
      <c r="A10030" t="s">
        <v>262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0</v>
      </c>
      <c r="AO10030">
        <v>0</v>
      </c>
    </row>
    <row r="10031" spans="1:41" x14ac:dyDescent="0.25">
      <c r="A10031" t="s">
        <v>262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  <c r="AO10031">
        <v>0</v>
      </c>
    </row>
    <row r="10032" spans="1:41" x14ac:dyDescent="0.25">
      <c r="A10032" t="s">
        <v>262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>
        <v>0</v>
      </c>
      <c r="AO10032">
        <v>0</v>
      </c>
    </row>
    <row r="10033" spans="1:41" x14ac:dyDescent="0.25">
      <c r="A10033" t="s">
        <v>262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  <c r="AO10033">
        <v>0</v>
      </c>
    </row>
    <row r="10034" spans="1:41" x14ac:dyDescent="0.25">
      <c r="A10034" t="s">
        <v>262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0</v>
      </c>
      <c r="AK10034">
        <v>0</v>
      </c>
      <c r="AL10034">
        <v>0</v>
      </c>
      <c r="AM10034">
        <v>0</v>
      </c>
      <c r="AN10034">
        <v>0</v>
      </c>
      <c r="AO10034">
        <v>0</v>
      </c>
    </row>
    <row r="10035" spans="1:41" x14ac:dyDescent="0.25">
      <c r="A10035" t="s">
        <v>262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0</v>
      </c>
      <c r="AK10035">
        <v>0</v>
      </c>
      <c r="AL10035">
        <v>0</v>
      </c>
      <c r="AM10035">
        <v>0</v>
      </c>
      <c r="AN10035">
        <v>0</v>
      </c>
      <c r="AO10035">
        <v>0</v>
      </c>
    </row>
    <row r="10036" spans="1:41" x14ac:dyDescent="0.25">
      <c r="A10036" t="s">
        <v>262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  <c r="AN10036">
        <v>0</v>
      </c>
      <c r="AO10036">
        <v>0</v>
      </c>
    </row>
    <row r="10037" spans="1:41" x14ac:dyDescent="0.25">
      <c r="A10037" t="s">
        <v>262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0</v>
      </c>
      <c r="AO10037">
        <v>0</v>
      </c>
    </row>
    <row r="10038" spans="1:41" x14ac:dyDescent="0.25">
      <c r="A10038" t="s">
        <v>262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  <c r="AN10038">
        <v>0</v>
      </c>
      <c r="AO10038">
        <v>0</v>
      </c>
    </row>
    <row r="10039" spans="1:41" x14ac:dyDescent="0.25">
      <c r="A10039" t="s">
        <v>262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>
        <v>0</v>
      </c>
      <c r="AN10039">
        <v>0</v>
      </c>
      <c r="AO10039">
        <v>0</v>
      </c>
    </row>
    <row r="10040" spans="1:41" x14ac:dyDescent="0.25">
      <c r="A10040" t="s">
        <v>262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0</v>
      </c>
      <c r="AM10040">
        <v>0</v>
      </c>
      <c r="AN10040">
        <v>0</v>
      </c>
      <c r="AO10040">
        <v>0</v>
      </c>
    </row>
    <row r="10041" spans="1:41" x14ac:dyDescent="0.25">
      <c r="A10041" t="s">
        <v>262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>
        <v>0</v>
      </c>
      <c r="AN10041">
        <v>0</v>
      </c>
      <c r="AO10041">
        <v>0</v>
      </c>
    </row>
    <row r="10042" spans="1:41" x14ac:dyDescent="0.25">
      <c r="A10042" t="s">
        <v>262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0</v>
      </c>
      <c r="AK10042">
        <v>0</v>
      </c>
      <c r="AL10042">
        <v>0</v>
      </c>
      <c r="AM10042">
        <v>0</v>
      </c>
      <c r="AN10042">
        <v>0</v>
      </c>
      <c r="AO10042">
        <v>0</v>
      </c>
    </row>
    <row r="10043" spans="1:41" x14ac:dyDescent="0.25">
      <c r="A10043" t="s">
        <v>262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0</v>
      </c>
      <c r="AK10043">
        <v>0</v>
      </c>
      <c r="AL10043">
        <v>0</v>
      </c>
      <c r="AM10043">
        <v>0</v>
      </c>
      <c r="AN10043">
        <v>0</v>
      </c>
      <c r="AO10043">
        <v>0</v>
      </c>
    </row>
    <row r="10044" spans="1:41" x14ac:dyDescent="0.25">
      <c r="A10044" t="s">
        <v>262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0</v>
      </c>
      <c r="AL10044">
        <v>0</v>
      </c>
      <c r="AM10044">
        <v>0</v>
      </c>
      <c r="AN10044">
        <v>0</v>
      </c>
      <c r="AO10044">
        <v>0</v>
      </c>
    </row>
    <row r="10045" spans="1:41" x14ac:dyDescent="0.25">
      <c r="A10045" t="s">
        <v>262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0</v>
      </c>
      <c r="AN10045">
        <v>0</v>
      </c>
      <c r="AO10045">
        <v>0</v>
      </c>
    </row>
    <row r="10046" spans="1:41" x14ac:dyDescent="0.25">
      <c r="A10046" t="s">
        <v>262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  <c r="AN10046">
        <v>0</v>
      </c>
      <c r="AO10046">
        <v>0</v>
      </c>
    </row>
    <row r="10047" spans="1:41" x14ac:dyDescent="0.25">
      <c r="A10047" t="s">
        <v>262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M10047">
        <v>0</v>
      </c>
      <c r="AN10047">
        <v>0</v>
      </c>
      <c r="AO10047">
        <v>0</v>
      </c>
    </row>
    <row r="10048" spans="1:41" x14ac:dyDescent="0.25">
      <c r="A10048" t="s">
        <v>262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0</v>
      </c>
      <c r="AL10048">
        <v>0</v>
      </c>
      <c r="AM10048">
        <v>0</v>
      </c>
      <c r="AN10048">
        <v>0</v>
      </c>
      <c r="AO10048">
        <v>0</v>
      </c>
    </row>
    <row r="10049" spans="1:41" x14ac:dyDescent="0.25">
      <c r="A10049" t="s">
        <v>262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>
        <v>0</v>
      </c>
      <c r="AO10049">
        <v>0</v>
      </c>
    </row>
    <row r="10050" spans="1:41" x14ac:dyDescent="0.25">
      <c r="A10050" t="s">
        <v>262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  <c r="AN10050">
        <v>0</v>
      </c>
      <c r="AO10050">
        <v>0</v>
      </c>
    </row>
    <row r="10051" spans="1:41" x14ac:dyDescent="0.25">
      <c r="A10051" t="s">
        <v>262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  <c r="AN10051">
        <v>0</v>
      </c>
      <c r="AO10051">
        <v>0</v>
      </c>
    </row>
    <row r="10052" spans="1:41" x14ac:dyDescent="0.25">
      <c r="A10052" t="s">
        <v>262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>
        <v>0</v>
      </c>
      <c r="AO10052">
        <v>0</v>
      </c>
    </row>
    <row r="10053" spans="1:41" x14ac:dyDescent="0.25">
      <c r="A10053" t="s">
        <v>262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0</v>
      </c>
      <c r="AM10053">
        <v>0</v>
      </c>
      <c r="AN10053">
        <v>0</v>
      </c>
      <c r="AO10053">
        <v>0</v>
      </c>
    </row>
    <row r="10054" spans="1:41" x14ac:dyDescent="0.25">
      <c r="A10054" t="s">
        <v>262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  <c r="AN10054">
        <v>0</v>
      </c>
      <c r="AO10054">
        <v>0</v>
      </c>
    </row>
    <row r="10055" spans="1:41" x14ac:dyDescent="0.25">
      <c r="A10055" t="s">
        <v>262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0</v>
      </c>
      <c r="AL10055">
        <v>0</v>
      </c>
      <c r="AM10055">
        <v>0</v>
      </c>
      <c r="AN10055">
        <v>0</v>
      </c>
      <c r="AO10055">
        <v>0</v>
      </c>
    </row>
    <row r="10056" spans="1:41" x14ac:dyDescent="0.25">
      <c r="A10056" t="s">
        <v>262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0</v>
      </c>
      <c r="AL10056">
        <v>0</v>
      </c>
      <c r="AM10056">
        <v>0</v>
      </c>
      <c r="AN10056">
        <v>0</v>
      </c>
      <c r="AO10056">
        <v>0</v>
      </c>
    </row>
    <row r="10057" spans="1:41" x14ac:dyDescent="0.25">
      <c r="A10057" t="s">
        <v>262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0</v>
      </c>
      <c r="AL10057">
        <v>0</v>
      </c>
      <c r="AM10057">
        <v>0</v>
      </c>
      <c r="AN10057">
        <v>0</v>
      </c>
      <c r="AO10057">
        <v>0</v>
      </c>
    </row>
    <row r="10058" spans="1:41" x14ac:dyDescent="0.25">
      <c r="A10058" t="s">
        <v>262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M10058">
        <v>0</v>
      </c>
      <c r="AN10058">
        <v>0</v>
      </c>
      <c r="AO10058">
        <v>0</v>
      </c>
    </row>
    <row r="10059" spans="1:41" x14ac:dyDescent="0.25">
      <c r="A10059" t="s">
        <v>262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0</v>
      </c>
      <c r="AL10059">
        <v>0</v>
      </c>
      <c r="AM10059">
        <v>0</v>
      </c>
      <c r="AN10059">
        <v>0</v>
      </c>
      <c r="AO10059">
        <v>0</v>
      </c>
    </row>
    <row r="10060" spans="1:41" x14ac:dyDescent="0.25">
      <c r="A10060" t="s">
        <v>262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>
        <v>0</v>
      </c>
      <c r="AN10060">
        <v>0</v>
      </c>
      <c r="AO10060">
        <v>0</v>
      </c>
    </row>
    <row r="10061" spans="1:41" x14ac:dyDescent="0.25">
      <c r="A10061" t="s">
        <v>262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0</v>
      </c>
      <c r="AM10061">
        <v>0</v>
      </c>
      <c r="AN10061">
        <v>0</v>
      </c>
      <c r="AO10061">
        <v>0</v>
      </c>
    </row>
    <row r="10062" spans="1:41" x14ac:dyDescent="0.25">
      <c r="A10062" t="s">
        <v>262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0</v>
      </c>
      <c r="AL10062">
        <v>0</v>
      </c>
      <c r="AM10062">
        <v>0</v>
      </c>
      <c r="AN10062">
        <v>0</v>
      </c>
      <c r="AO10062">
        <v>0</v>
      </c>
    </row>
    <row r="10063" spans="1:41" x14ac:dyDescent="0.25">
      <c r="A10063" t="s">
        <v>262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0</v>
      </c>
      <c r="AM10063">
        <v>0</v>
      </c>
      <c r="AN10063">
        <v>0</v>
      </c>
      <c r="AO10063">
        <v>0</v>
      </c>
    </row>
    <row r="10064" spans="1:41" x14ac:dyDescent="0.25">
      <c r="A10064" t="s">
        <v>262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  <c r="AN10064">
        <v>0</v>
      </c>
      <c r="AO10064">
        <v>0</v>
      </c>
    </row>
    <row r="10065" spans="1:41" x14ac:dyDescent="0.25">
      <c r="A10065" t="s">
        <v>262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0</v>
      </c>
      <c r="AO10065">
        <v>0</v>
      </c>
    </row>
    <row r="10066" spans="1:41" x14ac:dyDescent="0.25">
      <c r="A10066" t="s">
        <v>262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  <c r="AN10066">
        <v>0</v>
      </c>
      <c r="AO10066">
        <v>0</v>
      </c>
    </row>
    <row r="10067" spans="1:41" x14ac:dyDescent="0.25">
      <c r="A10067" t="s">
        <v>262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  <c r="AN10067">
        <v>0</v>
      </c>
      <c r="AO10067">
        <v>0</v>
      </c>
    </row>
    <row r="10068" spans="1:41" x14ac:dyDescent="0.25">
      <c r="A10068" t="s">
        <v>262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  <c r="AM10068">
        <v>0</v>
      </c>
      <c r="AN10068">
        <v>0</v>
      </c>
      <c r="AO10068">
        <v>0</v>
      </c>
    </row>
    <row r="10069" spans="1:41" x14ac:dyDescent="0.25">
      <c r="A10069" t="s">
        <v>262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  <c r="AN10069">
        <v>0</v>
      </c>
      <c r="AO10069">
        <v>0</v>
      </c>
    </row>
    <row r="10070" spans="1:41" x14ac:dyDescent="0.25">
      <c r="A10070" t="s">
        <v>262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0</v>
      </c>
      <c r="AL10070">
        <v>0</v>
      </c>
      <c r="AM10070">
        <v>0</v>
      </c>
      <c r="AN10070">
        <v>0</v>
      </c>
      <c r="AO10070">
        <v>0</v>
      </c>
    </row>
    <row r="10071" spans="1:41" x14ac:dyDescent="0.25">
      <c r="A10071" t="s">
        <v>262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0</v>
      </c>
      <c r="AL10071">
        <v>0</v>
      </c>
      <c r="AM10071">
        <v>0</v>
      </c>
      <c r="AN10071">
        <v>0</v>
      </c>
      <c r="AO10071">
        <v>0</v>
      </c>
    </row>
    <row r="10072" spans="1:41" x14ac:dyDescent="0.25">
      <c r="A10072" t="s">
        <v>262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0</v>
      </c>
      <c r="AL10072">
        <v>0</v>
      </c>
      <c r="AM10072">
        <v>0</v>
      </c>
      <c r="AN10072">
        <v>0</v>
      </c>
      <c r="AO10072">
        <v>0</v>
      </c>
    </row>
    <row r="10073" spans="1:41" x14ac:dyDescent="0.25">
      <c r="A10073" t="s">
        <v>262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  <c r="AN10073">
        <v>0</v>
      </c>
      <c r="AO10073">
        <v>0</v>
      </c>
    </row>
    <row r="10074" spans="1:41" x14ac:dyDescent="0.25">
      <c r="A10074" t="s">
        <v>262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0</v>
      </c>
      <c r="AL10074">
        <v>0</v>
      </c>
      <c r="AM10074">
        <v>0</v>
      </c>
      <c r="AN10074">
        <v>0</v>
      </c>
      <c r="AO10074">
        <v>0</v>
      </c>
    </row>
    <row r="10075" spans="1:41" x14ac:dyDescent="0.25">
      <c r="A10075" t="s">
        <v>262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  <c r="AN10075">
        <v>0</v>
      </c>
      <c r="AO10075">
        <v>0</v>
      </c>
    </row>
    <row r="10076" spans="1:41" x14ac:dyDescent="0.25">
      <c r="A10076" t="s">
        <v>262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0</v>
      </c>
      <c r="AL10076">
        <v>0</v>
      </c>
      <c r="AM10076">
        <v>0</v>
      </c>
      <c r="AN10076">
        <v>0</v>
      </c>
      <c r="AO10076">
        <v>0</v>
      </c>
    </row>
    <row r="10077" spans="1:41" x14ac:dyDescent="0.25">
      <c r="A10077" t="s">
        <v>262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0</v>
      </c>
      <c r="AL10077">
        <v>0</v>
      </c>
      <c r="AM10077">
        <v>0</v>
      </c>
      <c r="AN10077">
        <v>0</v>
      </c>
      <c r="AO10077">
        <v>0</v>
      </c>
    </row>
    <row r="10078" spans="1:41" x14ac:dyDescent="0.25">
      <c r="A10078" t="s">
        <v>262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  <c r="AM10078">
        <v>0</v>
      </c>
      <c r="AN10078">
        <v>0</v>
      </c>
      <c r="AO10078">
        <v>0</v>
      </c>
    </row>
    <row r="10079" spans="1:41" x14ac:dyDescent="0.25">
      <c r="A10079" t="s">
        <v>262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>
        <v>0</v>
      </c>
      <c r="AN10079">
        <v>0</v>
      </c>
      <c r="AO10079">
        <v>0</v>
      </c>
    </row>
    <row r="10080" spans="1:41" x14ac:dyDescent="0.25">
      <c r="A10080" t="s">
        <v>262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  <c r="AN10080">
        <v>0</v>
      </c>
      <c r="AO10080">
        <v>0</v>
      </c>
    </row>
    <row r="10081" spans="1:41" x14ac:dyDescent="0.25">
      <c r="A10081" t="s">
        <v>262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  <c r="AM10081">
        <v>0</v>
      </c>
      <c r="AN10081">
        <v>0</v>
      </c>
      <c r="AO10081">
        <v>0</v>
      </c>
    </row>
    <row r="10082" spans="1:41" x14ac:dyDescent="0.25">
      <c r="A10082" t="s">
        <v>262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  <c r="AM10082">
        <v>0</v>
      </c>
      <c r="AN10082">
        <v>0</v>
      </c>
      <c r="AO10082">
        <v>0</v>
      </c>
    </row>
    <row r="10083" spans="1:41" x14ac:dyDescent="0.25">
      <c r="A10083" t="s">
        <v>262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  <c r="AM10083">
        <v>0</v>
      </c>
      <c r="AN10083">
        <v>0</v>
      </c>
      <c r="AO10083">
        <v>0</v>
      </c>
    </row>
    <row r="10084" spans="1:41" x14ac:dyDescent="0.25">
      <c r="A10084" t="s">
        <v>262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0</v>
      </c>
      <c r="AN10084">
        <v>0</v>
      </c>
      <c r="AO10084">
        <v>0</v>
      </c>
    </row>
    <row r="10085" spans="1:41" x14ac:dyDescent="0.25">
      <c r="A10085" t="s">
        <v>262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  <c r="AM10085">
        <v>0</v>
      </c>
      <c r="AN10085">
        <v>0</v>
      </c>
      <c r="AO10085">
        <v>0</v>
      </c>
    </row>
    <row r="10086" spans="1:41" x14ac:dyDescent="0.25">
      <c r="A10086" t="s">
        <v>262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  <c r="AN10086">
        <v>0</v>
      </c>
      <c r="AO10086">
        <v>0</v>
      </c>
    </row>
    <row r="10087" spans="1:41" x14ac:dyDescent="0.25">
      <c r="A10087" t="s">
        <v>262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0</v>
      </c>
      <c r="AL10087">
        <v>0</v>
      </c>
      <c r="AM10087">
        <v>0</v>
      </c>
      <c r="AN10087">
        <v>0</v>
      </c>
      <c r="AO10087">
        <v>0</v>
      </c>
    </row>
    <row r="10088" spans="1:41" x14ac:dyDescent="0.25">
      <c r="A10088" t="s">
        <v>262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  <c r="AM10088">
        <v>0</v>
      </c>
      <c r="AN10088">
        <v>0</v>
      </c>
      <c r="AO10088">
        <v>0</v>
      </c>
    </row>
    <row r="10089" spans="1:41" x14ac:dyDescent="0.25">
      <c r="A10089" t="s">
        <v>262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0</v>
      </c>
      <c r="AL10089">
        <v>0</v>
      </c>
      <c r="AM10089">
        <v>0</v>
      </c>
      <c r="AN10089">
        <v>0</v>
      </c>
      <c r="AO10089">
        <v>0</v>
      </c>
    </row>
    <row r="10090" spans="1:41" x14ac:dyDescent="0.25">
      <c r="A10090" t="s">
        <v>262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0</v>
      </c>
      <c r="AM10090">
        <v>0</v>
      </c>
      <c r="AN10090">
        <v>0</v>
      </c>
      <c r="AO10090">
        <v>0</v>
      </c>
    </row>
    <row r="10091" spans="1:41" x14ac:dyDescent="0.25">
      <c r="A10091" t="s">
        <v>262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  <c r="AM10091">
        <v>0</v>
      </c>
      <c r="AN10091">
        <v>0</v>
      </c>
      <c r="AO10091">
        <v>0</v>
      </c>
    </row>
    <row r="10092" spans="1:41" x14ac:dyDescent="0.25">
      <c r="A10092" t="s">
        <v>262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0</v>
      </c>
      <c r="AN10092">
        <v>0</v>
      </c>
      <c r="AO10092">
        <v>0</v>
      </c>
    </row>
    <row r="10093" spans="1:41" x14ac:dyDescent="0.25">
      <c r="A10093" t="s">
        <v>262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0</v>
      </c>
      <c r="AL10093">
        <v>0</v>
      </c>
      <c r="AM10093">
        <v>0</v>
      </c>
      <c r="AN10093">
        <v>0</v>
      </c>
      <c r="AO10093">
        <v>0</v>
      </c>
    </row>
    <row r="10094" spans="1:41" x14ac:dyDescent="0.25">
      <c r="A10094" t="s">
        <v>262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0</v>
      </c>
      <c r="AN10094">
        <v>0</v>
      </c>
      <c r="AO10094">
        <v>0</v>
      </c>
    </row>
    <row r="10095" spans="1:41" x14ac:dyDescent="0.25">
      <c r="A10095" t="s">
        <v>262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  <c r="AN10095">
        <v>0</v>
      </c>
      <c r="AO10095">
        <v>0</v>
      </c>
    </row>
    <row r="10096" spans="1:41" x14ac:dyDescent="0.25">
      <c r="A10096" t="s">
        <v>262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0</v>
      </c>
      <c r="AO10096">
        <v>0</v>
      </c>
    </row>
    <row r="10097" spans="1:41" x14ac:dyDescent="0.25">
      <c r="A10097" t="s">
        <v>262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0</v>
      </c>
      <c r="AL10097">
        <v>0</v>
      </c>
      <c r="AM10097">
        <v>0</v>
      </c>
      <c r="AN10097">
        <v>0</v>
      </c>
      <c r="AO10097">
        <v>0</v>
      </c>
    </row>
    <row r="10098" spans="1:41" x14ac:dyDescent="0.25">
      <c r="A10098" t="s">
        <v>262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0</v>
      </c>
      <c r="AN10098">
        <v>0</v>
      </c>
      <c r="AO10098">
        <v>0</v>
      </c>
    </row>
    <row r="10099" spans="1:41" x14ac:dyDescent="0.25">
      <c r="A10099" t="s">
        <v>262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0</v>
      </c>
      <c r="AL10099">
        <v>0</v>
      </c>
      <c r="AM10099">
        <v>0</v>
      </c>
      <c r="AN10099">
        <v>0</v>
      </c>
      <c r="AO10099">
        <v>0</v>
      </c>
    </row>
    <row r="10100" spans="1:41" x14ac:dyDescent="0.25">
      <c r="A10100" t="s">
        <v>262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0</v>
      </c>
      <c r="AL10100">
        <v>0</v>
      </c>
      <c r="AM10100">
        <v>0</v>
      </c>
      <c r="AN10100">
        <v>0</v>
      </c>
      <c r="AO10100">
        <v>0</v>
      </c>
    </row>
    <row r="10101" spans="1:41" x14ac:dyDescent="0.25">
      <c r="A10101" t="s">
        <v>262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0</v>
      </c>
      <c r="AN10101">
        <v>0</v>
      </c>
      <c r="AO10101">
        <v>0</v>
      </c>
    </row>
    <row r="10102" spans="1:41" x14ac:dyDescent="0.25">
      <c r="A10102" t="s">
        <v>262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0</v>
      </c>
      <c r="AO10102">
        <v>0</v>
      </c>
    </row>
    <row r="10103" spans="1:41" x14ac:dyDescent="0.25">
      <c r="A10103" t="s">
        <v>262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  <c r="AN10103">
        <v>0</v>
      </c>
      <c r="AO10103">
        <v>0</v>
      </c>
    </row>
    <row r="10104" spans="1:41" x14ac:dyDescent="0.25">
      <c r="A10104" t="s">
        <v>262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>
        <v>0</v>
      </c>
      <c r="AO10104">
        <v>0</v>
      </c>
    </row>
    <row r="10105" spans="1:41" x14ac:dyDescent="0.25">
      <c r="A10105" t="s">
        <v>262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  <c r="AN10105">
        <v>0</v>
      </c>
      <c r="AO10105">
        <v>0</v>
      </c>
    </row>
    <row r="10106" spans="1:41" x14ac:dyDescent="0.25">
      <c r="A10106" t="s">
        <v>262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0</v>
      </c>
      <c r="AJ10106">
        <v>0</v>
      </c>
      <c r="AK10106">
        <v>0</v>
      </c>
      <c r="AL10106">
        <v>0</v>
      </c>
      <c r="AM10106">
        <v>0</v>
      </c>
      <c r="AN10106">
        <v>0</v>
      </c>
      <c r="AO10106">
        <v>0</v>
      </c>
    </row>
    <row r="10107" spans="1:41" x14ac:dyDescent="0.25">
      <c r="A10107" t="s">
        <v>262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  <c r="AM10107">
        <v>0</v>
      </c>
      <c r="AN10107">
        <v>0</v>
      </c>
      <c r="AO10107">
        <v>0</v>
      </c>
    </row>
    <row r="10108" spans="1:41" x14ac:dyDescent="0.25">
      <c r="A10108" t="s">
        <v>262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0</v>
      </c>
      <c r="AN10108">
        <v>0</v>
      </c>
      <c r="AO10108">
        <v>0</v>
      </c>
    </row>
    <row r="10109" spans="1:41" x14ac:dyDescent="0.25">
      <c r="A10109" t="s">
        <v>262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0</v>
      </c>
      <c r="AM10109">
        <v>0</v>
      </c>
      <c r="AN10109">
        <v>0</v>
      </c>
      <c r="AO10109">
        <v>0</v>
      </c>
    </row>
    <row r="10110" spans="1:41" x14ac:dyDescent="0.25">
      <c r="A10110" t="s">
        <v>262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0</v>
      </c>
      <c r="AJ10110">
        <v>0</v>
      </c>
      <c r="AK10110">
        <v>0</v>
      </c>
      <c r="AL10110">
        <v>0</v>
      </c>
      <c r="AM10110">
        <v>0</v>
      </c>
      <c r="AN10110">
        <v>0</v>
      </c>
      <c r="AO10110">
        <v>0</v>
      </c>
    </row>
    <row r="10111" spans="1:41" x14ac:dyDescent="0.25">
      <c r="A10111" t="s">
        <v>262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0</v>
      </c>
      <c r="AL10111">
        <v>0</v>
      </c>
      <c r="AM10111">
        <v>0</v>
      </c>
      <c r="AN10111">
        <v>0</v>
      </c>
      <c r="AO10111">
        <v>0</v>
      </c>
    </row>
    <row r="10112" spans="1:41" x14ac:dyDescent="0.25">
      <c r="A10112" t="s">
        <v>262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>
        <v>0</v>
      </c>
      <c r="AN10112">
        <v>0</v>
      </c>
      <c r="AO10112">
        <v>0</v>
      </c>
    </row>
    <row r="10113" spans="1:41" x14ac:dyDescent="0.25">
      <c r="A10113" t="s">
        <v>262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>
        <v>0</v>
      </c>
      <c r="AN10113">
        <v>0</v>
      </c>
      <c r="AO10113">
        <v>0</v>
      </c>
    </row>
    <row r="10114" spans="1:41" x14ac:dyDescent="0.25">
      <c r="A10114" t="s">
        <v>262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0</v>
      </c>
      <c r="AK10114">
        <v>0</v>
      </c>
      <c r="AL10114">
        <v>0</v>
      </c>
      <c r="AM10114">
        <v>0</v>
      </c>
      <c r="AN10114">
        <v>0</v>
      </c>
      <c r="AO10114">
        <v>0</v>
      </c>
    </row>
    <row r="10115" spans="1:41" x14ac:dyDescent="0.25">
      <c r="A10115" t="s">
        <v>262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>
        <v>0</v>
      </c>
      <c r="AN10115">
        <v>0</v>
      </c>
      <c r="AO10115">
        <v>0</v>
      </c>
    </row>
    <row r="10116" spans="1:41" x14ac:dyDescent="0.25">
      <c r="A10116" t="s">
        <v>262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0</v>
      </c>
      <c r="AK10116">
        <v>0</v>
      </c>
      <c r="AL10116">
        <v>0</v>
      </c>
      <c r="AM10116">
        <v>0</v>
      </c>
      <c r="AN10116">
        <v>0</v>
      </c>
      <c r="AO10116">
        <v>0</v>
      </c>
    </row>
    <row r="10117" spans="1:41" x14ac:dyDescent="0.25">
      <c r="A10117" t="s">
        <v>262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  <c r="AM10117">
        <v>0</v>
      </c>
      <c r="AN10117">
        <v>0</v>
      </c>
      <c r="AO10117">
        <v>0</v>
      </c>
    </row>
    <row r="10118" spans="1:41" x14ac:dyDescent="0.25">
      <c r="A10118" t="s">
        <v>262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  <c r="AM10118">
        <v>0</v>
      </c>
      <c r="AN10118">
        <v>0</v>
      </c>
      <c r="AO10118">
        <v>0</v>
      </c>
    </row>
    <row r="10119" spans="1:41" x14ac:dyDescent="0.25">
      <c r="A10119" t="s">
        <v>262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0</v>
      </c>
      <c r="AK10119">
        <v>0</v>
      </c>
      <c r="AL10119">
        <v>0</v>
      </c>
      <c r="AM10119">
        <v>0</v>
      </c>
      <c r="AN10119">
        <v>0</v>
      </c>
      <c r="AO10119">
        <v>0</v>
      </c>
    </row>
    <row r="10120" spans="1:41" x14ac:dyDescent="0.25">
      <c r="A10120" t="s">
        <v>262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0</v>
      </c>
      <c r="AK10120">
        <v>0</v>
      </c>
      <c r="AL10120">
        <v>0</v>
      </c>
      <c r="AM10120">
        <v>0</v>
      </c>
      <c r="AN10120">
        <v>0</v>
      </c>
      <c r="AO10120">
        <v>0</v>
      </c>
    </row>
    <row r="10121" spans="1:41" x14ac:dyDescent="0.25">
      <c r="A10121" t="s">
        <v>262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  <c r="AN10121">
        <v>0</v>
      </c>
      <c r="AO10121">
        <v>0</v>
      </c>
    </row>
    <row r="10122" spans="1:41" x14ac:dyDescent="0.25">
      <c r="A10122" t="s">
        <v>262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0</v>
      </c>
      <c r="AN10122">
        <v>0</v>
      </c>
      <c r="AO10122">
        <v>0</v>
      </c>
    </row>
    <row r="10123" spans="1:41" x14ac:dyDescent="0.25">
      <c r="A10123" t="s">
        <v>262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  <c r="AM10123">
        <v>0</v>
      </c>
      <c r="AN10123">
        <v>0</v>
      </c>
      <c r="AO10123">
        <v>0</v>
      </c>
    </row>
    <row r="10124" spans="1:41" x14ac:dyDescent="0.25">
      <c r="A10124" t="s">
        <v>262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0</v>
      </c>
      <c r="AL10124">
        <v>0</v>
      </c>
      <c r="AM10124">
        <v>0</v>
      </c>
      <c r="AN10124">
        <v>0</v>
      </c>
      <c r="AO10124">
        <v>0</v>
      </c>
    </row>
    <row r="10125" spans="1:41" x14ac:dyDescent="0.25">
      <c r="A10125" t="s">
        <v>262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>
        <v>0</v>
      </c>
      <c r="AN10125">
        <v>0</v>
      </c>
      <c r="AO10125">
        <v>0</v>
      </c>
    </row>
    <row r="10126" spans="1:41" x14ac:dyDescent="0.25">
      <c r="A10126" t="s">
        <v>262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0</v>
      </c>
      <c r="AL10126">
        <v>0</v>
      </c>
      <c r="AM10126">
        <v>0</v>
      </c>
      <c r="AN10126">
        <v>0</v>
      </c>
      <c r="AO10126">
        <v>0</v>
      </c>
    </row>
    <row r="10127" spans="1:41" x14ac:dyDescent="0.25">
      <c r="A10127" t="s">
        <v>262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0</v>
      </c>
      <c r="AL10127">
        <v>0</v>
      </c>
      <c r="AM10127">
        <v>0</v>
      </c>
      <c r="AN10127">
        <v>0</v>
      </c>
      <c r="AO10127">
        <v>0</v>
      </c>
    </row>
    <row r="10128" spans="1:41" x14ac:dyDescent="0.25">
      <c r="A10128" t="s">
        <v>262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0</v>
      </c>
      <c r="AL10128">
        <v>0</v>
      </c>
      <c r="AM10128">
        <v>0</v>
      </c>
      <c r="AN10128">
        <v>0</v>
      </c>
      <c r="AO10128">
        <v>0</v>
      </c>
    </row>
    <row r="10129" spans="1:41" x14ac:dyDescent="0.25">
      <c r="A10129" t="s">
        <v>262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  <c r="AM10129">
        <v>0</v>
      </c>
      <c r="AN10129">
        <v>0</v>
      </c>
      <c r="AO10129">
        <v>0</v>
      </c>
    </row>
    <row r="10130" spans="1:41" x14ac:dyDescent="0.25">
      <c r="A10130" t="s">
        <v>262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  <c r="AM10130">
        <v>0</v>
      </c>
      <c r="AN10130">
        <v>0</v>
      </c>
      <c r="AO10130">
        <v>0</v>
      </c>
    </row>
    <row r="10131" spans="1:41" x14ac:dyDescent="0.25">
      <c r="A10131" t="s">
        <v>262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0</v>
      </c>
      <c r="AL10131">
        <v>0</v>
      </c>
      <c r="AM10131">
        <v>0</v>
      </c>
      <c r="AN10131">
        <v>0</v>
      </c>
      <c r="AO10131">
        <v>0</v>
      </c>
    </row>
    <row r="10132" spans="1:41" x14ac:dyDescent="0.25">
      <c r="A10132" t="s">
        <v>262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0</v>
      </c>
      <c r="AL10132">
        <v>0</v>
      </c>
      <c r="AM10132">
        <v>0</v>
      </c>
      <c r="AN10132">
        <v>0</v>
      </c>
      <c r="AO10132">
        <v>0</v>
      </c>
    </row>
    <row r="10133" spans="1:41" x14ac:dyDescent="0.25">
      <c r="A10133" t="s">
        <v>262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0</v>
      </c>
      <c r="AL10133">
        <v>0</v>
      </c>
      <c r="AM10133">
        <v>0</v>
      </c>
      <c r="AN10133">
        <v>0</v>
      </c>
      <c r="AO10133">
        <v>0</v>
      </c>
    </row>
    <row r="10134" spans="1:41" x14ac:dyDescent="0.25">
      <c r="A10134" t="s">
        <v>262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  <c r="AM10134">
        <v>0</v>
      </c>
      <c r="AN10134">
        <v>0</v>
      </c>
      <c r="AO10134">
        <v>0</v>
      </c>
    </row>
    <row r="10135" spans="1:41" x14ac:dyDescent="0.25">
      <c r="A10135" t="s">
        <v>262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  <c r="AM10135">
        <v>0</v>
      </c>
      <c r="AN10135">
        <v>0</v>
      </c>
      <c r="AO10135">
        <v>0</v>
      </c>
    </row>
    <row r="10136" spans="1:41" x14ac:dyDescent="0.25">
      <c r="A10136" t="s">
        <v>262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0</v>
      </c>
      <c r="AL10136">
        <v>0</v>
      </c>
      <c r="AM10136">
        <v>0</v>
      </c>
      <c r="AN10136">
        <v>0</v>
      </c>
      <c r="AO10136">
        <v>0</v>
      </c>
    </row>
    <row r="10137" spans="1:41" x14ac:dyDescent="0.25">
      <c r="A10137" t="s">
        <v>262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0</v>
      </c>
      <c r="AN10137">
        <v>0</v>
      </c>
      <c r="AO10137">
        <v>0</v>
      </c>
    </row>
    <row r="10138" spans="1:41" x14ac:dyDescent="0.25">
      <c r="A10138" t="s">
        <v>262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0</v>
      </c>
      <c r="AL10138">
        <v>0</v>
      </c>
      <c r="AM10138">
        <v>0</v>
      </c>
      <c r="AN10138">
        <v>0</v>
      </c>
      <c r="AO10138">
        <v>0</v>
      </c>
    </row>
    <row r="10139" spans="1:41" x14ac:dyDescent="0.25">
      <c r="A10139" t="s">
        <v>262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0</v>
      </c>
      <c r="AL10139">
        <v>0</v>
      </c>
      <c r="AM10139">
        <v>0</v>
      </c>
      <c r="AN10139">
        <v>0</v>
      </c>
      <c r="AO10139">
        <v>0</v>
      </c>
    </row>
    <row r="10140" spans="1:41" x14ac:dyDescent="0.25">
      <c r="A10140" t="s">
        <v>262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0</v>
      </c>
      <c r="AL10140">
        <v>0</v>
      </c>
      <c r="AM10140">
        <v>0</v>
      </c>
      <c r="AN10140">
        <v>0</v>
      </c>
      <c r="AO10140">
        <v>0</v>
      </c>
    </row>
    <row r="10141" spans="1:41" x14ac:dyDescent="0.25">
      <c r="A10141" t="s">
        <v>262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  <c r="AM10141">
        <v>0</v>
      </c>
      <c r="AN10141">
        <v>0</v>
      </c>
      <c r="AO10141">
        <v>0</v>
      </c>
    </row>
    <row r="10142" spans="1:41" x14ac:dyDescent="0.25">
      <c r="A10142" t="s">
        <v>262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0</v>
      </c>
      <c r="AL10142">
        <v>0</v>
      </c>
      <c r="AM10142">
        <v>0</v>
      </c>
      <c r="AN10142">
        <v>0</v>
      </c>
      <c r="AO10142">
        <v>0</v>
      </c>
    </row>
    <row r="10143" spans="1:41" x14ac:dyDescent="0.25">
      <c r="A10143" t="s">
        <v>262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0</v>
      </c>
      <c r="AL10143">
        <v>0</v>
      </c>
      <c r="AM10143">
        <v>0</v>
      </c>
      <c r="AN10143">
        <v>0</v>
      </c>
      <c r="AO10143">
        <v>0</v>
      </c>
    </row>
    <row r="10144" spans="1:41" x14ac:dyDescent="0.25">
      <c r="A10144" t="s">
        <v>262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0</v>
      </c>
      <c r="AL10144">
        <v>0</v>
      </c>
      <c r="AM10144">
        <v>0</v>
      </c>
      <c r="AN10144">
        <v>0</v>
      </c>
      <c r="AO10144">
        <v>0</v>
      </c>
    </row>
    <row r="10145" spans="1:41" x14ac:dyDescent="0.25">
      <c r="A10145" t="s">
        <v>262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0</v>
      </c>
      <c r="AM10145">
        <v>0</v>
      </c>
      <c r="AN10145">
        <v>0</v>
      </c>
      <c r="AO10145">
        <v>0</v>
      </c>
    </row>
    <row r="10146" spans="1:41" x14ac:dyDescent="0.25">
      <c r="A10146" t="s">
        <v>262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0</v>
      </c>
      <c r="AN10146">
        <v>0</v>
      </c>
      <c r="AO10146">
        <v>0</v>
      </c>
    </row>
    <row r="10147" spans="1:41" x14ac:dyDescent="0.25">
      <c r="A10147" t="s">
        <v>262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0</v>
      </c>
      <c r="AL10147">
        <v>0</v>
      </c>
      <c r="AM10147">
        <v>0</v>
      </c>
      <c r="AN10147">
        <v>0</v>
      </c>
      <c r="AO10147">
        <v>0</v>
      </c>
    </row>
    <row r="10148" spans="1:41" x14ac:dyDescent="0.25">
      <c r="A10148" t="s">
        <v>262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0</v>
      </c>
      <c r="AL10148">
        <v>0</v>
      </c>
      <c r="AM10148">
        <v>0</v>
      </c>
      <c r="AN10148">
        <v>0</v>
      </c>
      <c r="AO10148">
        <v>0</v>
      </c>
    </row>
    <row r="10149" spans="1:41" x14ac:dyDescent="0.25">
      <c r="A10149" t="s">
        <v>262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0</v>
      </c>
      <c r="AL10149">
        <v>0</v>
      </c>
      <c r="AM10149">
        <v>0</v>
      </c>
      <c r="AN10149">
        <v>0</v>
      </c>
      <c r="AO10149">
        <v>0</v>
      </c>
    </row>
    <row r="10150" spans="1:41" x14ac:dyDescent="0.25">
      <c r="A10150" t="s">
        <v>262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0</v>
      </c>
      <c r="AL10150">
        <v>0</v>
      </c>
      <c r="AM10150">
        <v>0</v>
      </c>
      <c r="AN10150">
        <v>0</v>
      </c>
      <c r="AO10150">
        <v>0</v>
      </c>
    </row>
    <row r="10151" spans="1:41" x14ac:dyDescent="0.25">
      <c r="A10151" t="s">
        <v>262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0</v>
      </c>
      <c r="AL10151">
        <v>0</v>
      </c>
      <c r="AM10151">
        <v>0</v>
      </c>
      <c r="AN10151">
        <v>0</v>
      </c>
      <c r="AO10151">
        <v>0</v>
      </c>
    </row>
    <row r="10152" spans="1:41" x14ac:dyDescent="0.25">
      <c r="A10152" t="s">
        <v>262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  <c r="AM10152">
        <v>0</v>
      </c>
      <c r="AN10152">
        <v>0</v>
      </c>
      <c r="AO10152">
        <v>0</v>
      </c>
    </row>
    <row r="10153" spans="1:41" x14ac:dyDescent="0.25">
      <c r="A10153" t="s">
        <v>262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  <c r="AM10153">
        <v>0</v>
      </c>
      <c r="AN10153">
        <v>0</v>
      </c>
      <c r="AO10153">
        <v>0</v>
      </c>
    </row>
    <row r="10154" spans="1:41" x14ac:dyDescent="0.25">
      <c r="A10154" t="s">
        <v>262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0</v>
      </c>
      <c r="AN10154">
        <v>0</v>
      </c>
      <c r="AO10154">
        <v>0</v>
      </c>
    </row>
    <row r="10155" spans="1:41" x14ac:dyDescent="0.25">
      <c r="A10155" t="s">
        <v>262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>
        <v>0</v>
      </c>
      <c r="AN10155">
        <v>0</v>
      </c>
      <c r="AO10155">
        <v>0</v>
      </c>
    </row>
    <row r="10156" spans="1:41" x14ac:dyDescent="0.25">
      <c r="A10156" t="s">
        <v>262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  <c r="AM10156">
        <v>0</v>
      </c>
      <c r="AN10156">
        <v>0</v>
      </c>
      <c r="AO10156">
        <v>0</v>
      </c>
    </row>
    <row r="10157" spans="1:41" x14ac:dyDescent="0.25">
      <c r="A10157" t="s">
        <v>262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0</v>
      </c>
      <c r="AM10157">
        <v>0</v>
      </c>
      <c r="AN10157">
        <v>0</v>
      </c>
      <c r="AO10157">
        <v>0</v>
      </c>
    </row>
    <row r="10158" spans="1:41" x14ac:dyDescent="0.25">
      <c r="A10158" t="s">
        <v>262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  <c r="AN10158">
        <v>0</v>
      </c>
      <c r="AO10158">
        <v>0</v>
      </c>
    </row>
    <row r="10159" spans="1:41" x14ac:dyDescent="0.25">
      <c r="A10159" t="s">
        <v>262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0</v>
      </c>
      <c r="AM10159">
        <v>0</v>
      </c>
      <c r="AN10159">
        <v>0</v>
      </c>
      <c r="AO10159">
        <v>0</v>
      </c>
    </row>
    <row r="10160" spans="1:41" x14ac:dyDescent="0.25">
      <c r="A10160" t="s">
        <v>262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  <c r="AN10160">
        <v>0</v>
      </c>
      <c r="AO10160">
        <v>0</v>
      </c>
    </row>
    <row r="10161" spans="1:41" x14ac:dyDescent="0.25">
      <c r="A10161" t="s">
        <v>262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  <c r="AO10161">
        <v>0</v>
      </c>
    </row>
    <row r="10162" spans="1:41" x14ac:dyDescent="0.25">
      <c r="A10162" t="s">
        <v>262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  <c r="AN10162">
        <v>0</v>
      </c>
      <c r="AO10162">
        <v>0</v>
      </c>
    </row>
    <row r="10163" spans="1:41" x14ac:dyDescent="0.25">
      <c r="A10163" t="s">
        <v>262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  <c r="AN10163">
        <v>0</v>
      </c>
      <c r="AO10163">
        <v>0</v>
      </c>
    </row>
    <row r="10164" spans="1:41" x14ac:dyDescent="0.25">
      <c r="A10164" t="s">
        <v>262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>
        <v>0</v>
      </c>
      <c r="AO10164">
        <v>0</v>
      </c>
    </row>
    <row r="10165" spans="1:41" x14ac:dyDescent="0.25">
      <c r="A10165" t="s">
        <v>262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  <c r="AN10165">
        <v>0</v>
      </c>
      <c r="AO10165">
        <v>0</v>
      </c>
    </row>
    <row r="10166" spans="1:41" x14ac:dyDescent="0.25">
      <c r="A10166" t="s">
        <v>262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  <c r="AM10166">
        <v>0</v>
      </c>
      <c r="AN10166">
        <v>0</v>
      </c>
      <c r="AO10166">
        <v>0</v>
      </c>
    </row>
    <row r="10167" spans="1:41" x14ac:dyDescent="0.25">
      <c r="A10167" t="s">
        <v>262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  <c r="AN10167">
        <v>0</v>
      </c>
      <c r="AO10167">
        <v>0</v>
      </c>
    </row>
    <row r="10168" spans="1:41" x14ac:dyDescent="0.25">
      <c r="A10168" t="s">
        <v>262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>
        <v>0</v>
      </c>
      <c r="AO10168">
        <v>0</v>
      </c>
    </row>
    <row r="10169" spans="1:41" x14ac:dyDescent="0.25">
      <c r="A10169" t="s">
        <v>262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0</v>
      </c>
      <c r="AL10169">
        <v>0</v>
      </c>
      <c r="AM10169">
        <v>0</v>
      </c>
      <c r="AN10169">
        <v>0</v>
      </c>
      <c r="AO10169">
        <v>0</v>
      </c>
    </row>
    <row r="10170" spans="1:41" x14ac:dyDescent="0.25">
      <c r="A10170" t="s">
        <v>262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0</v>
      </c>
      <c r="AN10170">
        <v>0</v>
      </c>
      <c r="AO10170">
        <v>0</v>
      </c>
    </row>
    <row r="10171" spans="1:41" x14ac:dyDescent="0.25">
      <c r="A10171" t="s">
        <v>262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0</v>
      </c>
      <c r="AM10171">
        <v>0</v>
      </c>
      <c r="AN10171">
        <v>0</v>
      </c>
      <c r="AO10171">
        <v>0</v>
      </c>
    </row>
    <row r="10172" spans="1:41" x14ac:dyDescent="0.25">
      <c r="A10172" t="s">
        <v>262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0</v>
      </c>
      <c r="AM10172">
        <v>0</v>
      </c>
      <c r="AN10172">
        <v>0</v>
      </c>
      <c r="AO10172">
        <v>0</v>
      </c>
    </row>
    <row r="10173" spans="1:41" x14ac:dyDescent="0.25">
      <c r="A10173" t="s">
        <v>262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0</v>
      </c>
      <c r="AM10173">
        <v>0</v>
      </c>
      <c r="AN10173">
        <v>0</v>
      </c>
      <c r="AO10173">
        <v>0</v>
      </c>
    </row>
    <row r="10174" spans="1:41" x14ac:dyDescent="0.25">
      <c r="A10174" t="s">
        <v>262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0</v>
      </c>
      <c r="AL10174">
        <v>0</v>
      </c>
      <c r="AM10174">
        <v>0</v>
      </c>
      <c r="AN10174">
        <v>0</v>
      </c>
      <c r="AO10174">
        <v>0</v>
      </c>
    </row>
    <row r="10175" spans="1:41" x14ac:dyDescent="0.25">
      <c r="A10175" t="s">
        <v>262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  <c r="AN10175">
        <v>0</v>
      </c>
      <c r="AO10175">
        <v>0</v>
      </c>
    </row>
    <row r="10176" spans="1:41" x14ac:dyDescent="0.25">
      <c r="A10176" t="s">
        <v>262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>
        <v>0</v>
      </c>
      <c r="AO10176">
        <v>0</v>
      </c>
    </row>
    <row r="10177" spans="1:41" x14ac:dyDescent="0.25">
      <c r="A10177" t="s">
        <v>262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  <c r="AN10177">
        <v>0</v>
      </c>
      <c r="AO10177">
        <v>0</v>
      </c>
    </row>
    <row r="10178" spans="1:41" x14ac:dyDescent="0.25">
      <c r="A10178" t="s">
        <v>262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0</v>
      </c>
      <c r="AN10178">
        <v>0</v>
      </c>
      <c r="AO10178">
        <v>0</v>
      </c>
    </row>
    <row r="10179" spans="1:41" x14ac:dyDescent="0.25">
      <c r="A10179" t="s">
        <v>262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>
        <v>0</v>
      </c>
      <c r="AO10179">
        <v>0</v>
      </c>
    </row>
    <row r="10180" spans="1:41" x14ac:dyDescent="0.25">
      <c r="A10180" t="s">
        <v>262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>
        <v>0</v>
      </c>
      <c r="AO10180">
        <v>0</v>
      </c>
    </row>
    <row r="10181" spans="1:41" x14ac:dyDescent="0.25">
      <c r="A10181" t="s">
        <v>262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  <c r="AN10181">
        <v>0</v>
      </c>
      <c r="AO10181">
        <v>0</v>
      </c>
    </row>
    <row r="10182" spans="1:41" x14ac:dyDescent="0.25">
      <c r="A10182" t="s">
        <v>262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  <c r="AN10182">
        <v>0</v>
      </c>
      <c r="AO10182">
        <v>0</v>
      </c>
    </row>
    <row r="10183" spans="1:41" x14ac:dyDescent="0.25">
      <c r="A10183" t="s">
        <v>262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  <c r="AN10183">
        <v>0</v>
      </c>
      <c r="AO10183">
        <v>0</v>
      </c>
    </row>
    <row r="10184" spans="1:41" x14ac:dyDescent="0.25">
      <c r="A10184" t="s">
        <v>262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  <c r="AN10184">
        <v>0</v>
      </c>
      <c r="AO10184">
        <v>0</v>
      </c>
    </row>
    <row r="10185" spans="1:41" x14ac:dyDescent="0.25">
      <c r="A10185" t="s">
        <v>262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0</v>
      </c>
      <c r="AL10185">
        <v>0</v>
      </c>
      <c r="AM10185">
        <v>0</v>
      </c>
      <c r="AN10185">
        <v>0</v>
      </c>
      <c r="AO10185">
        <v>0</v>
      </c>
    </row>
    <row r="10186" spans="1:41" x14ac:dyDescent="0.25">
      <c r="A10186" t="s">
        <v>262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0</v>
      </c>
      <c r="AL10186">
        <v>0</v>
      </c>
      <c r="AM10186">
        <v>0</v>
      </c>
      <c r="AN10186">
        <v>0</v>
      </c>
      <c r="AO10186">
        <v>0</v>
      </c>
    </row>
    <row r="10187" spans="1:41" x14ac:dyDescent="0.25">
      <c r="A10187" t="s">
        <v>262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0</v>
      </c>
      <c r="AL10187">
        <v>0</v>
      </c>
      <c r="AM10187">
        <v>0</v>
      </c>
      <c r="AN10187">
        <v>0</v>
      </c>
      <c r="AO10187">
        <v>0</v>
      </c>
    </row>
    <row r="10188" spans="1:41" x14ac:dyDescent="0.25">
      <c r="A10188" t="s">
        <v>262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  <c r="AM10188">
        <v>0</v>
      </c>
      <c r="AN10188">
        <v>0</v>
      </c>
      <c r="AO10188">
        <v>0</v>
      </c>
    </row>
    <row r="10189" spans="1:41" x14ac:dyDescent="0.25">
      <c r="A10189" t="s">
        <v>262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0</v>
      </c>
      <c r="AM10189">
        <v>0</v>
      </c>
      <c r="AN10189">
        <v>0</v>
      </c>
      <c r="AO10189">
        <v>0</v>
      </c>
    </row>
    <row r="10190" spans="1:41" x14ac:dyDescent="0.25">
      <c r="A10190" t="s">
        <v>262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>
        <v>0</v>
      </c>
      <c r="AN10190">
        <v>0</v>
      </c>
      <c r="AO10190">
        <v>0</v>
      </c>
    </row>
    <row r="10191" spans="1:41" x14ac:dyDescent="0.25">
      <c r="A10191" t="s">
        <v>262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  <c r="AN10191">
        <v>0</v>
      </c>
      <c r="AO10191">
        <v>0</v>
      </c>
    </row>
    <row r="10192" spans="1:41" x14ac:dyDescent="0.25">
      <c r="A10192" t="s">
        <v>262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0</v>
      </c>
      <c r="AL10192">
        <v>0</v>
      </c>
      <c r="AM10192">
        <v>0</v>
      </c>
      <c r="AN10192">
        <v>0</v>
      </c>
      <c r="AO10192">
        <v>0</v>
      </c>
    </row>
    <row r="10193" spans="1:41" x14ac:dyDescent="0.25">
      <c r="A10193" t="s">
        <v>262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0</v>
      </c>
      <c r="AL10193">
        <v>0</v>
      </c>
      <c r="AM10193">
        <v>0</v>
      </c>
      <c r="AN10193">
        <v>0</v>
      </c>
      <c r="AO10193">
        <v>0</v>
      </c>
    </row>
    <row r="10194" spans="1:41" x14ac:dyDescent="0.25">
      <c r="A10194" t="s">
        <v>262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0</v>
      </c>
      <c r="AL10194">
        <v>0</v>
      </c>
      <c r="AM10194">
        <v>0</v>
      </c>
      <c r="AN10194">
        <v>0</v>
      </c>
      <c r="AO10194">
        <v>0</v>
      </c>
    </row>
    <row r="10195" spans="1:41" x14ac:dyDescent="0.25">
      <c r="A10195" t="s">
        <v>262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0</v>
      </c>
      <c r="AL10195">
        <v>0</v>
      </c>
      <c r="AM10195">
        <v>0</v>
      </c>
      <c r="AN10195">
        <v>0</v>
      </c>
      <c r="AO10195">
        <v>0</v>
      </c>
    </row>
    <row r="10196" spans="1:41" x14ac:dyDescent="0.25">
      <c r="A10196" t="s">
        <v>262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  <c r="AN10196">
        <v>0</v>
      </c>
      <c r="AO10196">
        <v>0</v>
      </c>
    </row>
    <row r="10197" spans="1:41" x14ac:dyDescent="0.25">
      <c r="A10197" t="s">
        <v>262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0</v>
      </c>
      <c r="AL10197">
        <v>0</v>
      </c>
      <c r="AM10197">
        <v>0</v>
      </c>
      <c r="AN10197">
        <v>0</v>
      </c>
      <c r="AO10197">
        <v>0</v>
      </c>
    </row>
    <row r="10198" spans="1:41" x14ac:dyDescent="0.25">
      <c r="A10198" t="s">
        <v>262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  <c r="AM10198">
        <v>0</v>
      </c>
      <c r="AN10198">
        <v>0</v>
      </c>
      <c r="AO10198">
        <v>0</v>
      </c>
    </row>
    <row r="10199" spans="1:41" x14ac:dyDescent="0.25">
      <c r="A10199" t="s">
        <v>262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0</v>
      </c>
      <c r="AL10199">
        <v>0</v>
      </c>
      <c r="AM10199">
        <v>0</v>
      </c>
      <c r="AN10199">
        <v>0</v>
      </c>
      <c r="AO10199">
        <v>0</v>
      </c>
    </row>
    <row r="10200" spans="1:41" x14ac:dyDescent="0.25">
      <c r="A10200" t="s">
        <v>262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0</v>
      </c>
      <c r="AL10200">
        <v>0</v>
      </c>
      <c r="AM10200">
        <v>0</v>
      </c>
      <c r="AN10200">
        <v>0</v>
      </c>
      <c r="AO10200">
        <v>0</v>
      </c>
    </row>
    <row r="10201" spans="1:41" x14ac:dyDescent="0.25">
      <c r="A10201" t="s">
        <v>262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  <c r="AN10201">
        <v>0</v>
      </c>
      <c r="AO10201">
        <v>0</v>
      </c>
    </row>
    <row r="10202" spans="1:41" x14ac:dyDescent="0.25">
      <c r="A10202" t="s">
        <v>262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  <c r="AN10202">
        <v>0</v>
      </c>
      <c r="AO10202">
        <v>0</v>
      </c>
    </row>
    <row r="10203" spans="1:41" x14ac:dyDescent="0.25">
      <c r="A10203" t="s">
        <v>262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0</v>
      </c>
      <c r="AL10203">
        <v>0</v>
      </c>
      <c r="AM10203">
        <v>0</v>
      </c>
      <c r="AN10203">
        <v>0</v>
      </c>
      <c r="AO10203">
        <v>0</v>
      </c>
    </row>
    <row r="10204" spans="1:41" x14ac:dyDescent="0.25">
      <c r="A10204" t="s">
        <v>262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0</v>
      </c>
      <c r="AL10204">
        <v>0</v>
      </c>
      <c r="AM10204">
        <v>0</v>
      </c>
      <c r="AN10204">
        <v>0</v>
      </c>
      <c r="AO10204">
        <v>0</v>
      </c>
    </row>
    <row r="10205" spans="1:41" x14ac:dyDescent="0.25">
      <c r="A10205" t="s">
        <v>262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  <c r="AN10205">
        <v>0</v>
      </c>
      <c r="AO10205">
        <v>0</v>
      </c>
    </row>
    <row r="10206" spans="1:41" x14ac:dyDescent="0.25">
      <c r="A10206" t="s">
        <v>262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  <c r="AN10206">
        <v>0</v>
      </c>
      <c r="AO10206">
        <v>0</v>
      </c>
    </row>
    <row r="10207" spans="1:41" x14ac:dyDescent="0.25">
      <c r="A10207" t="s">
        <v>262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  <c r="AN10207">
        <v>0</v>
      </c>
      <c r="AO10207">
        <v>0</v>
      </c>
    </row>
    <row r="10208" spans="1:41" x14ac:dyDescent="0.25">
      <c r="A10208" t="s">
        <v>262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  <c r="AN10208">
        <v>0</v>
      </c>
      <c r="AO10208">
        <v>0</v>
      </c>
    </row>
    <row r="10209" spans="1:41" x14ac:dyDescent="0.25">
      <c r="A10209" t="s">
        <v>262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0</v>
      </c>
      <c r="AN10209">
        <v>0</v>
      </c>
      <c r="AO10209">
        <v>0</v>
      </c>
    </row>
    <row r="10210" spans="1:41" x14ac:dyDescent="0.25">
      <c r="A10210" t="s">
        <v>262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0</v>
      </c>
      <c r="AL10210">
        <v>0</v>
      </c>
      <c r="AM10210">
        <v>0</v>
      </c>
      <c r="AN10210">
        <v>0</v>
      </c>
      <c r="AO10210">
        <v>0</v>
      </c>
    </row>
    <row r="10211" spans="1:41" x14ac:dyDescent="0.25">
      <c r="A10211" t="s">
        <v>262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0</v>
      </c>
      <c r="AL10211">
        <v>0</v>
      </c>
      <c r="AM10211">
        <v>0</v>
      </c>
      <c r="AN10211">
        <v>0</v>
      </c>
      <c r="AO10211">
        <v>0</v>
      </c>
    </row>
    <row r="10212" spans="1:41" x14ac:dyDescent="0.25">
      <c r="A10212" t="s">
        <v>262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  <c r="AM10212">
        <v>0</v>
      </c>
      <c r="AN10212">
        <v>0</v>
      </c>
      <c r="AO10212">
        <v>0</v>
      </c>
    </row>
    <row r="10213" spans="1:41" x14ac:dyDescent="0.25">
      <c r="A10213" t="s">
        <v>262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0</v>
      </c>
      <c r="AL10213">
        <v>0</v>
      </c>
      <c r="AM10213">
        <v>0</v>
      </c>
      <c r="AN10213">
        <v>0</v>
      </c>
      <c r="AO10213">
        <v>0</v>
      </c>
    </row>
    <row r="10214" spans="1:41" x14ac:dyDescent="0.25">
      <c r="A10214" t="s">
        <v>262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  <c r="AN10214">
        <v>0</v>
      </c>
      <c r="AO10214">
        <v>0</v>
      </c>
    </row>
    <row r="10215" spans="1:41" x14ac:dyDescent="0.25">
      <c r="A10215" t="s">
        <v>262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0</v>
      </c>
      <c r="AN10215">
        <v>0</v>
      </c>
      <c r="AO10215">
        <v>0</v>
      </c>
    </row>
    <row r="10216" spans="1:41" x14ac:dyDescent="0.25">
      <c r="A10216" t="s">
        <v>262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0</v>
      </c>
      <c r="AL10216">
        <v>0</v>
      </c>
      <c r="AM10216">
        <v>0</v>
      </c>
      <c r="AN10216">
        <v>0</v>
      </c>
      <c r="AO10216">
        <v>0</v>
      </c>
    </row>
    <row r="10217" spans="1:41" x14ac:dyDescent="0.25">
      <c r="A10217" t="s">
        <v>262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0</v>
      </c>
      <c r="AL10217">
        <v>0</v>
      </c>
      <c r="AM10217">
        <v>0</v>
      </c>
      <c r="AN10217">
        <v>0</v>
      </c>
      <c r="AO10217">
        <v>0</v>
      </c>
    </row>
    <row r="10218" spans="1:41" x14ac:dyDescent="0.25">
      <c r="A10218" t="s">
        <v>262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0</v>
      </c>
      <c r="AL10218">
        <v>0</v>
      </c>
      <c r="AM10218">
        <v>0</v>
      </c>
      <c r="AN10218">
        <v>0</v>
      </c>
      <c r="AO10218">
        <v>0</v>
      </c>
    </row>
    <row r="10219" spans="1:41" x14ac:dyDescent="0.25">
      <c r="A10219" t="s">
        <v>262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  <c r="AN10219">
        <v>0</v>
      </c>
      <c r="AO10219">
        <v>0</v>
      </c>
    </row>
    <row r="10220" spans="1:41" x14ac:dyDescent="0.25">
      <c r="A10220" t="s">
        <v>262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0</v>
      </c>
      <c r="AM10220">
        <v>0</v>
      </c>
      <c r="AN10220">
        <v>0</v>
      </c>
      <c r="AO10220">
        <v>0</v>
      </c>
    </row>
    <row r="10221" spans="1:41" x14ac:dyDescent="0.25">
      <c r="A10221" t="s">
        <v>262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  <c r="AN10221">
        <v>0</v>
      </c>
      <c r="AO10221">
        <v>0</v>
      </c>
    </row>
    <row r="10222" spans="1:41" x14ac:dyDescent="0.25">
      <c r="A10222" t="s">
        <v>262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  <c r="AM10222">
        <v>0</v>
      </c>
      <c r="AN10222">
        <v>0</v>
      </c>
      <c r="AO10222">
        <v>0</v>
      </c>
    </row>
    <row r="10223" spans="1:41" x14ac:dyDescent="0.25">
      <c r="A10223" t="s">
        <v>262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  <c r="AN10223">
        <v>0</v>
      </c>
      <c r="AO10223">
        <v>0</v>
      </c>
    </row>
    <row r="10224" spans="1:41" x14ac:dyDescent="0.25">
      <c r="A10224" t="s">
        <v>262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  <c r="AN10224">
        <v>0</v>
      </c>
      <c r="AO10224">
        <v>0</v>
      </c>
    </row>
    <row r="10225" spans="1:41" x14ac:dyDescent="0.25">
      <c r="A10225" t="s">
        <v>262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  <c r="AM10225">
        <v>0</v>
      </c>
      <c r="AN10225">
        <v>0</v>
      </c>
      <c r="AO10225">
        <v>0</v>
      </c>
    </row>
    <row r="10226" spans="1:41" x14ac:dyDescent="0.25">
      <c r="A10226" t="s">
        <v>262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  <c r="AM10226">
        <v>0</v>
      </c>
      <c r="AN10226">
        <v>0</v>
      </c>
      <c r="AO10226">
        <v>0</v>
      </c>
    </row>
    <row r="10227" spans="1:41" x14ac:dyDescent="0.25">
      <c r="A10227" t="s">
        <v>262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0</v>
      </c>
      <c r="AL10227">
        <v>0</v>
      </c>
      <c r="AM10227">
        <v>0</v>
      </c>
      <c r="AN10227">
        <v>0</v>
      </c>
      <c r="AO10227">
        <v>0</v>
      </c>
    </row>
    <row r="10228" spans="1:41" x14ac:dyDescent="0.25">
      <c r="A10228" t="s">
        <v>262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0</v>
      </c>
      <c r="AN10228">
        <v>0</v>
      </c>
      <c r="AO10228">
        <v>0</v>
      </c>
    </row>
    <row r="10229" spans="1:41" x14ac:dyDescent="0.25">
      <c r="A10229" t="s">
        <v>262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0</v>
      </c>
      <c r="AM10229">
        <v>0</v>
      </c>
      <c r="AN10229">
        <v>0</v>
      </c>
      <c r="AO10229">
        <v>0</v>
      </c>
    </row>
    <row r="10230" spans="1:41" x14ac:dyDescent="0.25">
      <c r="A10230" t="s">
        <v>262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  <c r="AN10230">
        <v>0</v>
      </c>
      <c r="AO10230">
        <v>0</v>
      </c>
    </row>
    <row r="10231" spans="1:41" x14ac:dyDescent="0.25">
      <c r="A10231" t="s">
        <v>262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0</v>
      </c>
      <c r="AM10231">
        <v>0</v>
      </c>
      <c r="AN10231">
        <v>0</v>
      </c>
      <c r="AO10231">
        <v>0</v>
      </c>
    </row>
    <row r="10232" spans="1:41" x14ac:dyDescent="0.25">
      <c r="A10232" t="s">
        <v>262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0</v>
      </c>
      <c r="AN10232">
        <v>0</v>
      </c>
      <c r="AO10232">
        <v>0</v>
      </c>
    </row>
    <row r="10233" spans="1:41" x14ac:dyDescent="0.25">
      <c r="A10233" t="s">
        <v>262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0</v>
      </c>
      <c r="AL10233">
        <v>0</v>
      </c>
      <c r="AM10233">
        <v>0</v>
      </c>
      <c r="AN10233">
        <v>0</v>
      </c>
      <c r="AO10233">
        <v>0</v>
      </c>
    </row>
    <row r="10234" spans="1:41" x14ac:dyDescent="0.25">
      <c r="A10234" t="s">
        <v>262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  <c r="AM10234">
        <v>0</v>
      </c>
      <c r="AN10234">
        <v>0</v>
      </c>
      <c r="AO10234">
        <v>0</v>
      </c>
    </row>
    <row r="10235" spans="1:41" x14ac:dyDescent="0.25">
      <c r="A10235" t="s">
        <v>262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0</v>
      </c>
      <c r="AN10235">
        <v>0</v>
      </c>
      <c r="AO10235">
        <v>0</v>
      </c>
    </row>
    <row r="10236" spans="1:41" x14ac:dyDescent="0.25">
      <c r="A10236" t="s">
        <v>262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  <c r="AN10236">
        <v>0</v>
      </c>
      <c r="AO10236">
        <v>0</v>
      </c>
    </row>
    <row r="10237" spans="1:41" x14ac:dyDescent="0.25">
      <c r="A10237" t="s">
        <v>262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  <c r="AN10237">
        <v>0</v>
      </c>
      <c r="AO10237">
        <v>0</v>
      </c>
    </row>
    <row r="10238" spans="1:41" x14ac:dyDescent="0.25">
      <c r="A10238" t="s">
        <v>262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0</v>
      </c>
      <c r="AL10238">
        <v>0</v>
      </c>
      <c r="AM10238">
        <v>0</v>
      </c>
      <c r="AN10238">
        <v>0</v>
      </c>
      <c r="AO10238">
        <v>0</v>
      </c>
    </row>
    <row r="10239" spans="1:41" x14ac:dyDescent="0.25">
      <c r="A10239" t="s">
        <v>262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  <c r="AN10239">
        <v>0</v>
      </c>
      <c r="AO10239">
        <v>0</v>
      </c>
    </row>
    <row r="10240" spans="1:41" x14ac:dyDescent="0.25">
      <c r="A10240" t="s">
        <v>262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  <c r="AN10240">
        <v>0</v>
      </c>
      <c r="AO10240">
        <v>0</v>
      </c>
    </row>
    <row r="10241" spans="1:41" x14ac:dyDescent="0.25">
      <c r="A10241" t="s">
        <v>262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0</v>
      </c>
      <c r="AL10241">
        <v>0</v>
      </c>
      <c r="AM10241">
        <v>0</v>
      </c>
      <c r="AN10241">
        <v>0</v>
      </c>
      <c r="AO10241">
        <v>0</v>
      </c>
    </row>
    <row r="10242" spans="1:41" x14ac:dyDescent="0.25">
      <c r="A10242" t="s">
        <v>262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>
        <v>0</v>
      </c>
      <c r="AO10242">
        <v>0</v>
      </c>
    </row>
    <row r="10243" spans="1:41" x14ac:dyDescent="0.25">
      <c r="A10243" t="s">
        <v>262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0</v>
      </c>
      <c r="AL10243">
        <v>0</v>
      </c>
      <c r="AM10243">
        <v>0</v>
      </c>
      <c r="AN10243">
        <v>0</v>
      </c>
      <c r="AO10243">
        <v>0</v>
      </c>
    </row>
    <row r="10244" spans="1:41" x14ac:dyDescent="0.25">
      <c r="A10244" t="s">
        <v>262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  <c r="AN10244">
        <v>0</v>
      </c>
      <c r="AO10244">
        <v>0</v>
      </c>
    </row>
    <row r="10245" spans="1:41" x14ac:dyDescent="0.25">
      <c r="A10245" t="s">
        <v>262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  <c r="AN10245">
        <v>0</v>
      </c>
      <c r="AO10245">
        <v>0</v>
      </c>
    </row>
    <row r="10246" spans="1:41" x14ac:dyDescent="0.25">
      <c r="A10246" t="s">
        <v>262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0</v>
      </c>
      <c r="AN10246">
        <v>0</v>
      </c>
      <c r="AO10246">
        <v>0</v>
      </c>
    </row>
    <row r="10247" spans="1:41" x14ac:dyDescent="0.25">
      <c r="A10247" t="s">
        <v>262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  <c r="AN10247">
        <v>0</v>
      </c>
      <c r="AO10247">
        <v>0</v>
      </c>
    </row>
    <row r="10248" spans="1:41" x14ac:dyDescent="0.25">
      <c r="A10248" t="s">
        <v>262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0</v>
      </c>
      <c r="AL10248">
        <v>0</v>
      </c>
      <c r="AM10248">
        <v>0</v>
      </c>
      <c r="AN10248">
        <v>0</v>
      </c>
      <c r="AO10248">
        <v>0</v>
      </c>
    </row>
    <row r="10249" spans="1:41" x14ac:dyDescent="0.25">
      <c r="A10249" t="s">
        <v>262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0</v>
      </c>
      <c r="AN10249">
        <v>0</v>
      </c>
      <c r="AO10249">
        <v>0</v>
      </c>
    </row>
    <row r="10250" spans="1:41" x14ac:dyDescent="0.25">
      <c r="A10250" t="s">
        <v>262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0</v>
      </c>
      <c r="AO10250">
        <v>0</v>
      </c>
    </row>
    <row r="10251" spans="1:41" x14ac:dyDescent="0.25">
      <c r="A10251" t="s">
        <v>262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0</v>
      </c>
      <c r="AL10251">
        <v>0</v>
      </c>
      <c r="AM10251">
        <v>0</v>
      </c>
      <c r="AN10251">
        <v>0</v>
      </c>
      <c r="AO10251">
        <v>0</v>
      </c>
    </row>
    <row r="10252" spans="1:41" x14ac:dyDescent="0.25">
      <c r="A10252" t="s">
        <v>262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0</v>
      </c>
      <c r="AN10252">
        <v>0</v>
      </c>
      <c r="AO10252">
        <v>0</v>
      </c>
    </row>
    <row r="10253" spans="1:41" x14ac:dyDescent="0.25">
      <c r="A10253" t="s">
        <v>262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0</v>
      </c>
      <c r="AN10253">
        <v>0</v>
      </c>
      <c r="AO10253">
        <v>0</v>
      </c>
    </row>
    <row r="10254" spans="1:41" x14ac:dyDescent="0.25">
      <c r="A10254" t="s">
        <v>262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>
        <v>0</v>
      </c>
      <c r="AO10254">
        <v>0</v>
      </c>
    </row>
    <row r="10255" spans="1:41" x14ac:dyDescent="0.25">
      <c r="A10255" t="s">
        <v>262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  <c r="AN10255">
        <v>0</v>
      </c>
      <c r="AO10255">
        <v>0</v>
      </c>
    </row>
    <row r="10256" spans="1:41" x14ac:dyDescent="0.25">
      <c r="A10256" t="s">
        <v>262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  <c r="AN10256">
        <v>0</v>
      </c>
      <c r="AO10256">
        <v>0</v>
      </c>
    </row>
    <row r="10257" spans="1:41" x14ac:dyDescent="0.25">
      <c r="A10257" t="s">
        <v>262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  <c r="AN10257">
        <v>0</v>
      </c>
      <c r="AO10257">
        <v>0</v>
      </c>
    </row>
    <row r="10258" spans="1:41" x14ac:dyDescent="0.25">
      <c r="A10258" t="s">
        <v>262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0</v>
      </c>
      <c r="AL10258">
        <v>0</v>
      </c>
      <c r="AM10258">
        <v>0</v>
      </c>
      <c r="AN10258">
        <v>0</v>
      </c>
      <c r="AO10258">
        <v>0</v>
      </c>
    </row>
    <row r="10259" spans="1:41" x14ac:dyDescent="0.25">
      <c r="A10259" t="s">
        <v>262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0</v>
      </c>
      <c r="AL10259">
        <v>0</v>
      </c>
      <c r="AM10259">
        <v>0</v>
      </c>
      <c r="AN10259">
        <v>0</v>
      </c>
      <c r="AO10259">
        <v>0</v>
      </c>
    </row>
    <row r="10260" spans="1:41" x14ac:dyDescent="0.25">
      <c r="A10260" t="s">
        <v>262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0</v>
      </c>
      <c r="AL10260">
        <v>0</v>
      </c>
      <c r="AM10260">
        <v>0</v>
      </c>
      <c r="AN10260">
        <v>0</v>
      </c>
      <c r="AO10260">
        <v>0</v>
      </c>
    </row>
    <row r="10261" spans="1:41" x14ac:dyDescent="0.25">
      <c r="A10261" t="s">
        <v>262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0</v>
      </c>
      <c r="AN10261">
        <v>0</v>
      </c>
      <c r="AO10261">
        <v>0</v>
      </c>
    </row>
    <row r="10262" spans="1:41" x14ac:dyDescent="0.25">
      <c r="A10262" t="s">
        <v>262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0</v>
      </c>
      <c r="AL10262">
        <v>0</v>
      </c>
      <c r="AM10262">
        <v>0</v>
      </c>
      <c r="AN10262">
        <v>0</v>
      </c>
      <c r="AO10262">
        <v>0</v>
      </c>
    </row>
    <row r="10263" spans="1:41" x14ac:dyDescent="0.25">
      <c r="A10263" t="s">
        <v>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0</v>
      </c>
      <c r="AL10263">
        <v>0</v>
      </c>
      <c r="AM10263">
        <v>0</v>
      </c>
      <c r="AN10263">
        <v>0</v>
      </c>
      <c r="AO10263">
        <v>0</v>
      </c>
    </row>
    <row r="10264" spans="1:41" x14ac:dyDescent="0.25">
      <c r="A10264" t="s">
        <v>262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0</v>
      </c>
      <c r="AL10264">
        <v>0</v>
      </c>
      <c r="AM10264">
        <v>0</v>
      </c>
      <c r="AN10264">
        <v>0</v>
      </c>
      <c r="AO10264">
        <v>0</v>
      </c>
    </row>
    <row r="10265" spans="1:41" x14ac:dyDescent="0.25">
      <c r="A10265" t="s">
        <v>262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0</v>
      </c>
      <c r="AN10265">
        <v>0</v>
      </c>
      <c r="AO10265">
        <v>0</v>
      </c>
    </row>
    <row r="10266" spans="1:41" x14ac:dyDescent="0.25">
      <c r="A10266" t="s">
        <v>262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0</v>
      </c>
      <c r="AL10266">
        <v>0</v>
      </c>
      <c r="AM10266">
        <v>0</v>
      </c>
      <c r="AN10266">
        <v>0</v>
      </c>
      <c r="AO10266">
        <v>0</v>
      </c>
    </row>
    <row r="10267" spans="1:41" x14ac:dyDescent="0.25">
      <c r="A10267" t="s">
        <v>262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0</v>
      </c>
      <c r="AL10267">
        <v>0</v>
      </c>
      <c r="AM10267">
        <v>0</v>
      </c>
      <c r="AN10267">
        <v>0</v>
      </c>
      <c r="AO10267">
        <v>0</v>
      </c>
    </row>
    <row r="10268" spans="1:41" x14ac:dyDescent="0.25">
      <c r="A10268" t="s">
        <v>262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0</v>
      </c>
      <c r="AN10268">
        <v>0</v>
      </c>
      <c r="AO10268">
        <v>0</v>
      </c>
    </row>
    <row r="10269" spans="1:41" x14ac:dyDescent="0.25">
      <c r="A10269" t="s">
        <v>262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0</v>
      </c>
      <c r="AN10269">
        <v>0</v>
      </c>
      <c r="AO10269">
        <v>0</v>
      </c>
    </row>
    <row r="10270" spans="1:41" x14ac:dyDescent="0.25">
      <c r="A10270" t="s">
        <v>262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0</v>
      </c>
      <c r="AL10270">
        <v>0</v>
      </c>
      <c r="AM10270">
        <v>0</v>
      </c>
      <c r="AN10270">
        <v>0</v>
      </c>
      <c r="AO10270">
        <v>0</v>
      </c>
    </row>
    <row r="10271" spans="1:41" x14ac:dyDescent="0.25">
      <c r="A10271" t="s">
        <v>262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0</v>
      </c>
      <c r="AL10271">
        <v>0</v>
      </c>
      <c r="AM10271">
        <v>0</v>
      </c>
      <c r="AN10271">
        <v>0</v>
      </c>
      <c r="AO10271">
        <v>0</v>
      </c>
    </row>
    <row r="10272" spans="1:41" x14ac:dyDescent="0.25">
      <c r="A10272" t="s">
        <v>262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0</v>
      </c>
      <c r="AL10272">
        <v>0</v>
      </c>
      <c r="AM10272">
        <v>0</v>
      </c>
      <c r="AN10272">
        <v>0</v>
      </c>
      <c r="AO10272">
        <v>0</v>
      </c>
    </row>
    <row r="10273" spans="1:41" x14ac:dyDescent="0.25">
      <c r="A10273" t="s">
        <v>262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0</v>
      </c>
      <c r="AL10273">
        <v>0</v>
      </c>
      <c r="AM10273">
        <v>0</v>
      </c>
      <c r="AN10273">
        <v>0</v>
      </c>
      <c r="AO10273">
        <v>0</v>
      </c>
    </row>
    <row r="10274" spans="1:41" x14ac:dyDescent="0.25">
      <c r="A10274" t="s">
        <v>262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  <c r="AN10274">
        <v>0</v>
      </c>
      <c r="AO10274">
        <v>0</v>
      </c>
    </row>
    <row r="10275" spans="1:41" x14ac:dyDescent="0.25">
      <c r="A10275" t="s">
        <v>262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  <c r="AN10275">
        <v>0</v>
      </c>
      <c r="AO10275">
        <v>0</v>
      </c>
    </row>
    <row r="10276" spans="1:41" x14ac:dyDescent="0.25">
      <c r="A10276" t="s">
        <v>262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0</v>
      </c>
      <c r="AL10276">
        <v>0</v>
      </c>
      <c r="AM10276">
        <v>0</v>
      </c>
      <c r="AN10276">
        <v>0</v>
      </c>
      <c r="AO10276">
        <v>0</v>
      </c>
    </row>
    <row r="10277" spans="1:41" x14ac:dyDescent="0.25">
      <c r="A10277" t="s">
        <v>262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0</v>
      </c>
      <c r="AM10277">
        <v>0</v>
      </c>
      <c r="AN10277">
        <v>0</v>
      </c>
      <c r="AO10277">
        <v>0</v>
      </c>
    </row>
    <row r="10278" spans="1:41" x14ac:dyDescent="0.25">
      <c r="A10278" t="s">
        <v>262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  <c r="AM10278">
        <v>0</v>
      </c>
      <c r="AN10278">
        <v>0</v>
      </c>
      <c r="AO10278">
        <v>0</v>
      </c>
    </row>
    <row r="10279" spans="1:41" x14ac:dyDescent="0.25">
      <c r="A10279" t="s">
        <v>262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  <c r="AM10279">
        <v>0</v>
      </c>
      <c r="AN10279">
        <v>0</v>
      </c>
      <c r="AO10279">
        <v>0</v>
      </c>
    </row>
    <row r="10280" spans="1:41" x14ac:dyDescent="0.25">
      <c r="A10280" t="s">
        <v>262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  <c r="AN10280">
        <v>0</v>
      </c>
      <c r="AO10280">
        <v>0</v>
      </c>
    </row>
    <row r="10281" spans="1:41" x14ac:dyDescent="0.25">
      <c r="A10281" t="s">
        <v>262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0</v>
      </c>
      <c r="AL10281">
        <v>0</v>
      </c>
      <c r="AM10281">
        <v>0</v>
      </c>
      <c r="AN10281">
        <v>0</v>
      </c>
      <c r="AO10281">
        <v>0</v>
      </c>
    </row>
    <row r="10282" spans="1:41" x14ac:dyDescent="0.25">
      <c r="A10282" t="s">
        <v>262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0</v>
      </c>
      <c r="AL10282">
        <v>0</v>
      </c>
      <c r="AM10282">
        <v>0</v>
      </c>
      <c r="AN10282">
        <v>0</v>
      </c>
      <c r="AO10282">
        <v>0</v>
      </c>
    </row>
    <row r="10283" spans="1:41" x14ac:dyDescent="0.25">
      <c r="A10283" t="s">
        <v>262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0</v>
      </c>
      <c r="AN10283">
        <v>0</v>
      </c>
      <c r="AO10283">
        <v>0</v>
      </c>
    </row>
    <row r="10284" spans="1:41" x14ac:dyDescent="0.25">
      <c r="A10284" t="s">
        <v>262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0</v>
      </c>
      <c r="AN10284">
        <v>0</v>
      </c>
      <c r="AO10284">
        <v>0</v>
      </c>
    </row>
    <row r="10285" spans="1:41" x14ac:dyDescent="0.25">
      <c r="A10285" t="s">
        <v>262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0</v>
      </c>
      <c r="AN10285">
        <v>0</v>
      </c>
      <c r="AO10285">
        <v>0</v>
      </c>
    </row>
    <row r="10286" spans="1:41" x14ac:dyDescent="0.25">
      <c r="A10286" t="s">
        <v>262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0</v>
      </c>
      <c r="AL10286">
        <v>0</v>
      </c>
      <c r="AM10286">
        <v>0</v>
      </c>
      <c r="AN10286">
        <v>0</v>
      </c>
      <c r="AO10286">
        <v>0</v>
      </c>
    </row>
    <row r="10287" spans="1:41" x14ac:dyDescent="0.25">
      <c r="A10287" t="s">
        <v>262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  <c r="AM10287">
        <v>0</v>
      </c>
      <c r="AN10287">
        <v>0</v>
      </c>
      <c r="AO10287">
        <v>0</v>
      </c>
    </row>
    <row r="10288" spans="1:41" x14ac:dyDescent="0.25">
      <c r="A10288" t="s">
        <v>262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  <c r="AN10288">
        <v>0</v>
      </c>
      <c r="AO10288">
        <v>0</v>
      </c>
    </row>
    <row r="10289" spans="1:41" x14ac:dyDescent="0.25">
      <c r="A10289" t="s">
        <v>262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  <c r="AM10289">
        <v>0</v>
      </c>
      <c r="AN10289">
        <v>0</v>
      </c>
      <c r="AO10289">
        <v>0</v>
      </c>
    </row>
    <row r="10290" spans="1:41" x14ac:dyDescent="0.25">
      <c r="A10290" t="s">
        <v>262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  <c r="AN10290">
        <v>0</v>
      </c>
      <c r="AO10290">
        <v>0</v>
      </c>
    </row>
    <row r="10291" spans="1:41" x14ac:dyDescent="0.25">
      <c r="A10291" t="s">
        <v>262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  <c r="AM10291">
        <v>0</v>
      </c>
      <c r="AN10291">
        <v>0</v>
      </c>
      <c r="AO10291">
        <v>0</v>
      </c>
    </row>
    <row r="10292" spans="1:41" x14ac:dyDescent="0.25">
      <c r="A10292" t="s">
        <v>262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  <c r="AM10292">
        <v>0</v>
      </c>
      <c r="AN10292">
        <v>0</v>
      </c>
      <c r="AO10292">
        <v>0</v>
      </c>
    </row>
    <row r="10293" spans="1:41" x14ac:dyDescent="0.25">
      <c r="A10293" t="s">
        <v>262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  <c r="AM10293">
        <v>0</v>
      </c>
      <c r="AN10293">
        <v>0</v>
      </c>
      <c r="AO10293">
        <v>0</v>
      </c>
    </row>
    <row r="10294" spans="1:41" x14ac:dyDescent="0.25">
      <c r="A10294" t="s">
        <v>262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  <c r="AM10294">
        <v>0</v>
      </c>
      <c r="AN10294">
        <v>0</v>
      </c>
      <c r="AO10294">
        <v>0</v>
      </c>
    </row>
    <row r="10295" spans="1:41" x14ac:dyDescent="0.25">
      <c r="A10295" t="s">
        <v>262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  <c r="AM10295">
        <v>0</v>
      </c>
      <c r="AN10295">
        <v>0</v>
      </c>
      <c r="AO10295">
        <v>0</v>
      </c>
    </row>
    <row r="10296" spans="1:41" x14ac:dyDescent="0.25">
      <c r="A10296" t="s">
        <v>262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  <c r="AM10296">
        <v>0</v>
      </c>
      <c r="AN10296">
        <v>0</v>
      </c>
      <c r="AO10296">
        <v>0</v>
      </c>
    </row>
    <row r="10297" spans="1:41" x14ac:dyDescent="0.25">
      <c r="A10297" t="s">
        <v>262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0</v>
      </c>
      <c r="AL10297">
        <v>0</v>
      </c>
      <c r="AM10297">
        <v>0</v>
      </c>
      <c r="AN10297">
        <v>0</v>
      </c>
      <c r="AO10297">
        <v>0</v>
      </c>
    </row>
    <row r="10298" spans="1:41" x14ac:dyDescent="0.25">
      <c r="A10298" t="s">
        <v>262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  <c r="AM10298">
        <v>0</v>
      </c>
      <c r="AN10298">
        <v>0</v>
      </c>
      <c r="AO10298">
        <v>0</v>
      </c>
    </row>
    <row r="10299" spans="1:41" x14ac:dyDescent="0.25">
      <c r="A10299" t="s">
        <v>262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0</v>
      </c>
      <c r="AL10299">
        <v>0</v>
      </c>
      <c r="AM10299">
        <v>0</v>
      </c>
      <c r="AN10299">
        <v>0</v>
      </c>
      <c r="AO10299">
        <v>0</v>
      </c>
    </row>
    <row r="10300" spans="1:41" x14ac:dyDescent="0.25">
      <c r="A10300" t="s">
        <v>262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  <c r="AN10300">
        <v>0</v>
      </c>
      <c r="AO10300">
        <v>0</v>
      </c>
    </row>
    <row r="10301" spans="1:41" x14ac:dyDescent="0.25">
      <c r="A10301" t="s">
        <v>262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0</v>
      </c>
      <c r="AM10301">
        <v>0</v>
      </c>
      <c r="AN10301">
        <v>0</v>
      </c>
      <c r="AO10301">
        <v>0</v>
      </c>
    </row>
    <row r="10302" spans="1:41" x14ac:dyDescent="0.25">
      <c r="A10302" t="s">
        <v>262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0</v>
      </c>
      <c r="AL10302">
        <v>0</v>
      </c>
      <c r="AM10302">
        <v>0</v>
      </c>
      <c r="AN10302">
        <v>0</v>
      </c>
      <c r="AO10302">
        <v>0</v>
      </c>
    </row>
    <row r="10303" spans="1:41" x14ac:dyDescent="0.25">
      <c r="A10303" t="s">
        <v>262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0</v>
      </c>
      <c r="AN10303">
        <v>0</v>
      </c>
      <c r="AO10303">
        <v>0</v>
      </c>
    </row>
    <row r="10304" spans="1:41" x14ac:dyDescent="0.25">
      <c r="A10304" t="s">
        <v>262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0</v>
      </c>
      <c r="AL10304">
        <v>0</v>
      </c>
      <c r="AM10304">
        <v>0</v>
      </c>
      <c r="AN10304">
        <v>0</v>
      </c>
      <c r="AO10304">
        <v>0</v>
      </c>
    </row>
    <row r="10305" spans="1:41" x14ac:dyDescent="0.25">
      <c r="A10305" t="s">
        <v>262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  <c r="AN10305">
        <v>0</v>
      </c>
      <c r="AO10305">
        <v>0</v>
      </c>
    </row>
    <row r="10306" spans="1:41" x14ac:dyDescent="0.25">
      <c r="A10306" t="s">
        <v>262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0</v>
      </c>
      <c r="AN10306">
        <v>0</v>
      </c>
      <c r="AO10306">
        <v>0</v>
      </c>
    </row>
    <row r="10307" spans="1:41" x14ac:dyDescent="0.25">
      <c r="A10307" t="s">
        <v>262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  <c r="AM10307">
        <v>0</v>
      </c>
      <c r="AN10307">
        <v>0</v>
      </c>
      <c r="AO10307">
        <v>0</v>
      </c>
    </row>
    <row r="10308" spans="1:41" x14ac:dyDescent="0.25">
      <c r="A10308" t="s">
        <v>262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  <c r="AN10308">
        <v>0</v>
      </c>
      <c r="AO10308">
        <v>0</v>
      </c>
    </row>
    <row r="10309" spans="1:41" x14ac:dyDescent="0.25">
      <c r="A10309" t="s">
        <v>262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  <c r="AN10309">
        <v>0</v>
      </c>
      <c r="AO10309">
        <v>0</v>
      </c>
    </row>
    <row r="10310" spans="1:41" x14ac:dyDescent="0.25">
      <c r="A10310" t="s">
        <v>262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  <c r="AM10310">
        <v>0</v>
      </c>
      <c r="AN10310">
        <v>0</v>
      </c>
      <c r="AO10310">
        <v>0</v>
      </c>
    </row>
    <row r="10311" spans="1:41" x14ac:dyDescent="0.25">
      <c r="A10311" t="s">
        <v>262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0</v>
      </c>
      <c r="AL10311">
        <v>0</v>
      </c>
      <c r="AM10311">
        <v>0</v>
      </c>
      <c r="AN10311">
        <v>0</v>
      </c>
      <c r="AO10311">
        <v>0</v>
      </c>
    </row>
    <row r="10312" spans="1:41" x14ac:dyDescent="0.25">
      <c r="A10312" t="s">
        <v>262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0</v>
      </c>
      <c r="AL10312">
        <v>0</v>
      </c>
      <c r="AM10312">
        <v>0</v>
      </c>
      <c r="AN10312">
        <v>0</v>
      </c>
      <c r="AO10312">
        <v>0</v>
      </c>
    </row>
    <row r="10313" spans="1:41" x14ac:dyDescent="0.25">
      <c r="A10313" t="s">
        <v>262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  <c r="AN10313">
        <v>0</v>
      </c>
      <c r="AO10313">
        <v>0</v>
      </c>
    </row>
    <row r="10314" spans="1:41" x14ac:dyDescent="0.25">
      <c r="A10314" t="s">
        <v>262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  <c r="AN10314">
        <v>0</v>
      </c>
      <c r="AO10314">
        <v>0</v>
      </c>
    </row>
    <row r="10315" spans="1:41" x14ac:dyDescent="0.25">
      <c r="A10315" t="s">
        <v>262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0</v>
      </c>
      <c r="AL10315">
        <v>0</v>
      </c>
      <c r="AM10315">
        <v>0</v>
      </c>
      <c r="AN10315">
        <v>0</v>
      </c>
      <c r="AO10315">
        <v>0</v>
      </c>
    </row>
    <row r="10316" spans="1:41" x14ac:dyDescent="0.25">
      <c r="A10316" t="s">
        <v>262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  <c r="AN10316">
        <v>0</v>
      </c>
      <c r="AO10316">
        <v>0</v>
      </c>
    </row>
    <row r="10317" spans="1:41" x14ac:dyDescent="0.25">
      <c r="A10317" t="s">
        <v>262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0</v>
      </c>
      <c r="AL10317">
        <v>0</v>
      </c>
      <c r="AM10317">
        <v>0</v>
      </c>
      <c r="AN10317">
        <v>0</v>
      </c>
      <c r="AO10317">
        <v>0</v>
      </c>
    </row>
    <row r="10318" spans="1:41" x14ac:dyDescent="0.25">
      <c r="A10318" t="s">
        <v>262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  <c r="AO10318">
        <v>0</v>
      </c>
    </row>
    <row r="10319" spans="1:41" x14ac:dyDescent="0.25">
      <c r="A10319" t="s">
        <v>262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>
        <v>0</v>
      </c>
      <c r="AO10319">
        <v>0</v>
      </c>
    </row>
    <row r="10320" spans="1:41" x14ac:dyDescent="0.25">
      <c r="A10320" t="s">
        <v>262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0</v>
      </c>
      <c r="AN10320">
        <v>0</v>
      </c>
      <c r="AO10320">
        <v>0</v>
      </c>
    </row>
    <row r="10321" spans="1:41" x14ac:dyDescent="0.25">
      <c r="A10321" t="s">
        <v>262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  <c r="AN10321">
        <v>0</v>
      </c>
      <c r="AO10321">
        <v>0</v>
      </c>
    </row>
    <row r="10322" spans="1:41" x14ac:dyDescent="0.25">
      <c r="A10322" t="s">
        <v>262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0</v>
      </c>
      <c r="AM10322">
        <v>0</v>
      </c>
      <c r="AN10322">
        <v>0</v>
      </c>
      <c r="AO10322">
        <v>0</v>
      </c>
    </row>
    <row r="10323" spans="1:41" x14ac:dyDescent="0.25">
      <c r="A10323" t="s">
        <v>262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0</v>
      </c>
      <c r="AO10323">
        <v>0</v>
      </c>
    </row>
    <row r="10324" spans="1:41" x14ac:dyDescent="0.25">
      <c r="A10324" t="s">
        <v>262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0</v>
      </c>
      <c r="AL10324">
        <v>0</v>
      </c>
      <c r="AM10324">
        <v>0</v>
      </c>
      <c r="AN10324">
        <v>0</v>
      </c>
      <c r="AO10324">
        <v>0</v>
      </c>
    </row>
    <row r="10325" spans="1:41" x14ac:dyDescent="0.25">
      <c r="A10325" t="s">
        <v>262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0</v>
      </c>
      <c r="AL10325">
        <v>0</v>
      </c>
      <c r="AM10325">
        <v>0</v>
      </c>
      <c r="AN10325">
        <v>0</v>
      </c>
      <c r="AO10325">
        <v>0</v>
      </c>
    </row>
    <row r="10326" spans="1:41" x14ac:dyDescent="0.25">
      <c r="A10326" t="s">
        <v>262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0</v>
      </c>
      <c r="AL10326">
        <v>0</v>
      </c>
      <c r="AM10326">
        <v>0</v>
      </c>
      <c r="AN10326">
        <v>0</v>
      </c>
      <c r="AO10326">
        <v>0</v>
      </c>
    </row>
    <row r="10327" spans="1:41" x14ac:dyDescent="0.25">
      <c r="A10327" t="s">
        <v>262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0</v>
      </c>
      <c r="AN10327">
        <v>0</v>
      </c>
      <c r="AO10327">
        <v>0</v>
      </c>
    </row>
    <row r="10328" spans="1:41" x14ac:dyDescent="0.25">
      <c r="A10328" t="s">
        <v>262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0</v>
      </c>
      <c r="AL10328">
        <v>0</v>
      </c>
      <c r="AM10328">
        <v>0</v>
      </c>
      <c r="AN10328">
        <v>0</v>
      </c>
      <c r="AO10328">
        <v>0</v>
      </c>
    </row>
    <row r="10329" spans="1:41" x14ac:dyDescent="0.25">
      <c r="A10329" t="s">
        <v>262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0</v>
      </c>
      <c r="AL10329">
        <v>0</v>
      </c>
      <c r="AM10329">
        <v>0</v>
      </c>
      <c r="AN10329">
        <v>0</v>
      </c>
      <c r="AO10329">
        <v>0</v>
      </c>
    </row>
    <row r="10330" spans="1:41" x14ac:dyDescent="0.25">
      <c r="A10330" t="s">
        <v>262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  <c r="AM10330">
        <v>0</v>
      </c>
      <c r="AN10330">
        <v>0</v>
      </c>
      <c r="AO10330">
        <v>0</v>
      </c>
    </row>
    <row r="10331" spans="1:41" x14ac:dyDescent="0.25">
      <c r="A10331" t="s">
        <v>262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  <c r="AN10331">
        <v>0</v>
      </c>
      <c r="AO10331">
        <v>0</v>
      </c>
    </row>
    <row r="10332" spans="1:41" x14ac:dyDescent="0.25">
      <c r="A10332" t="s">
        <v>262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0</v>
      </c>
      <c r="AM10332">
        <v>0</v>
      </c>
      <c r="AN10332">
        <v>0</v>
      </c>
      <c r="AO10332">
        <v>0</v>
      </c>
    </row>
    <row r="10333" spans="1:41" x14ac:dyDescent="0.25">
      <c r="A10333" t="s">
        <v>262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0</v>
      </c>
      <c r="AN10333">
        <v>0</v>
      </c>
      <c r="AO10333">
        <v>0</v>
      </c>
    </row>
    <row r="10334" spans="1:41" x14ac:dyDescent="0.25">
      <c r="A10334" t="s">
        <v>262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0</v>
      </c>
      <c r="AM10334">
        <v>0</v>
      </c>
      <c r="AN10334">
        <v>0</v>
      </c>
      <c r="AO10334">
        <v>0</v>
      </c>
    </row>
    <row r="10335" spans="1:41" x14ac:dyDescent="0.25">
      <c r="A10335" t="s">
        <v>262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  <c r="AM10335">
        <v>0</v>
      </c>
      <c r="AN10335">
        <v>0</v>
      </c>
      <c r="AO10335">
        <v>0</v>
      </c>
    </row>
    <row r="10336" spans="1:41" x14ac:dyDescent="0.25">
      <c r="A10336" t="s">
        <v>262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0</v>
      </c>
      <c r="AL10336">
        <v>0</v>
      </c>
      <c r="AM10336">
        <v>0</v>
      </c>
      <c r="AN10336">
        <v>0</v>
      </c>
      <c r="AO10336">
        <v>0</v>
      </c>
    </row>
    <row r="10337" spans="1:41" x14ac:dyDescent="0.25">
      <c r="A10337" t="s">
        <v>262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0</v>
      </c>
      <c r="AL10337">
        <v>0</v>
      </c>
      <c r="AM10337">
        <v>0</v>
      </c>
      <c r="AN10337">
        <v>0</v>
      </c>
      <c r="AO10337">
        <v>0</v>
      </c>
    </row>
    <row r="10338" spans="1:41" x14ac:dyDescent="0.25">
      <c r="A10338" t="s">
        <v>262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  <c r="AM10338">
        <v>0</v>
      </c>
      <c r="AN10338">
        <v>0</v>
      </c>
      <c r="AO10338">
        <v>0</v>
      </c>
    </row>
    <row r="10339" spans="1:41" x14ac:dyDescent="0.25">
      <c r="A10339" t="s">
        <v>262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0</v>
      </c>
      <c r="AL10339">
        <v>0</v>
      </c>
      <c r="AM10339">
        <v>0</v>
      </c>
      <c r="AN10339">
        <v>0</v>
      </c>
      <c r="AO10339">
        <v>0</v>
      </c>
    </row>
    <row r="10340" spans="1:41" x14ac:dyDescent="0.25">
      <c r="A10340" t="s">
        <v>262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0</v>
      </c>
      <c r="AM10340">
        <v>0</v>
      </c>
      <c r="AN10340">
        <v>0</v>
      </c>
      <c r="AO10340">
        <v>0</v>
      </c>
    </row>
    <row r="10341" spans="1:41" x14ac:dyDescent="0.25">
      <c r="A10341" t="s">
        <v>262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  <c r="AN10341">
        <v>0</v>
      </c>
      <c r="AO10341">
        <v>0</v>
      </c>
    </row>
    <row r="10342" spans="1:41" x14ac:dyDescent="0.25">
      <c r="A10342" t="s">
        <v>262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0</v>
      </c>
      <c r="AM10342">
        <v>0</v>
      </c>
      <c r="AN10342">
        <v>0</v>
      </c>
      <c r="AO10342">
        <v>0</v>
      </c>
    </row>
    <row r="10343" spans="1:41" x14ac:dyDescent="0.25">
      <c r="A10343" t="s">
        <v>262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  <c r="AM10343">
        <v>0</v>
      </c>
      <c r="AN10343">
        <v>0</v>
      </c>
      <c r="AO10343">
        <v>0</v>
      </c>
    </row>
    <row r="10344" spans="1:41" x14ac:dyDescent="0.25">
      <c r="A10344" t="s">
        <v>262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0</v>
      </c>
      <c r="AN10344">
        <v>0</v>
      </c>
      <c r="AO10344">
        <v>0</v>
      </c>
    </row>
    <row r="10345" spans="1:41" x14ac:dyDescent="0.25">
      <c r="A10345" t="s">
        <v>262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0</v>
      </c>
      <c r="AL10345">
        <v>0</v>
      </c>
      <c r="AM10345">
        <v>0</v>
      </c>
      <c r="AN10345">
        <v>0</v>
      </c>
      <c r="AO10345">
        <v>0</v>
      </c>
    </row>
    <row r="10346" spans="1:41" x14ac:dyDescent="0.25">
      <c r="A10346" t="s">
        <v>262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0</v>
      </c>
      <c r="AL10346">
        <v>0</v>
      </c>
      <c r="AM10346">
        <v>0</v>
      </c>
      <c r="AN10346">
        <v>0</v>
      </c>
      <c r="AO10346">
        <v>0</v>
      </c>
    </row>
    <row r="10347" spans="1:41" x14ac:dyDescent="0.25">
      <c r="A10347" t="s">
        <v>262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0</v>
      </c>
      <c r="AL10347">
        <v>0</v>
      </c>
      <c r="AM10347">
        <v>0</v>
      </c>
      <c r="AN10347">
        <v>0</v>
      </c>
      <c r="AO10347">
        <v>0</v>
      </c>
    </row>
    <row r="10348" spans="1:41" x14ac:dyDescent="0.25">
      <c r="A10348" t="s">
        <v>262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0</v>
      </c>
      <c r="AL10348">
        <v>0</v>
      </c>
      <c r="AM10348">
        <v>0</v>
      </c>
      <c r="AN10348">
        <v>0</v>
      </c>
      <c r="AO10348">
        <v>0</v>
      </c>
    </row>
    <row r="10349" spans="1:41" x14ac:dyDescent="0.25">
      <c r="A10349" t="s">
        <v>262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0</v>
      </c>
      <c r="AL10349">
        <v>0</v>
      </c>
      <c r="AM10349">
        <v>0</v>
      </c>
      <c r="AN10349">
        <v>0</v>
      </c>
      <c r="AO10349">
        <v>0</v>
      </c>
    </row>
    <row r="10350" spans="1:41" x14ac:dyDescent="0.25">
      <c r="A10350" t="s">
        <v>262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0</v>
      </c>
      <c r="AN10350">
        <v>0</v>
      </c>
      <c r="AO10350">
        <v>0</v>
      </c>
    </row>
    <row r="10351" spans="1:41" x14ac:dyDescent="0.25">
      <c r="A10351" t="s">
        <v>262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0</v>
      </c>
      <c r="AL10351">
        <v>0</v>
      </c>
      <c r="AM10351">
        <v>0</v>
      </c>
      <c r="AN10351">
        <v>0</v>
      </c>
      <c r="AO10351">
        <v>0</v>
      </c>
    </row>
    <row r="10352" spans="1:41" x14ac:dyDescent="0.25">
      <c r="A10352" t="s">
        <v>262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>
        <v>0</v>
      </c>
      <c r="AO10352">
        <v>0</v>
      </c>
    </row>
    <row r="10353" spans="1:41" x14ac:dyDescent="0.25">
      <c r="A10353" t="s">
        <v>262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0</v>
      </c>
      <c r="AL10353">
        <v>0</v>
      </c>
      <c r="AM10353">
        <v>0</v>
      </c>
      <c r="AN10353">
        <v>0</v>
      </c>
      <c r="AO10353">
        <v>0</v>
      </c>
    </row>
    <row r="10354" spans="1:41" x14ac:dyDescent="0.25">
      <c r="A10354" t="s">
        <v>262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0</v>
      </c>
      <c r="AL10354">
        <v>0</v>
      </c>
      <c r="AM10354">
        <v>0</v>
      </c>
      <c r="AN10354">
        <v>0</v>
      </c>
      <c r="AO10354">
        <v>0</v>
      </c>
    </row>
    <row r="10355" spans="1:41" x14ac:dyDescent="0.25">
      <c r="A10355" t="s">
        <v>262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  <c r="AM10355">
        <v>0</v>
      </c>
      <c r="AN10355">
        <v>0</v>
      </c>
      <c r="AO10355">
        <v>0</v>
      </c>
    </row>
    <row r="10356" spans="1:41" x14ac:dyDescent="0.25">
      <c r="A10356" t="s">
        <v>262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0</v>
      </c>
      <c r="AL10356">
        <v>0</v>
      </c>
      <c r="AM10356">
        <v>0</v>
      </c>
      <c r="AN10356">
        <v>0</v>
      </c>
      <c r="AO10356">
        <v>0</v>
      </c>
    </row>
    <row r="10357" spans="1:41" x14ac:dyDescent="0.25">
      <c r="A10357" t="s">
        <v>262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0</v>
      </c>
      <c r="AL10357">
        <v>0</v>
      </c>
      <c r="AM10357">
        <v>0</v>
      </c>
      <c r="AN10357">
        <v>0</v>
      </c>
      <c r="AO10357">
        <v>0</v>
      </c>
    </row>
    <row r="10358" spans="1:41" x14ac:dyDescent="0.25">
      <c r="A10358" t="s">
        <v>262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0</v>
      </c>
      <c r="AL10358">
        <v>0</v>
      </c>
      <c r="AM10358">
        <v>0</v>
      </c>
      <c r="AN10358">
        <v>0</v>
      </c>
      <c r="AO10358">
        <v>0</v>
      </c>
    </row>
    <row r="10359" spans="1:41" x14ac:dyDescent="0.25">
      <c r="A10359" t="s">
        <v>262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0</v>
      </c>
      <c r="AN10359">
        <v>0</v>
      </c>
      <c r="AO10359">
        <v>0</v>
      </c>
    </row>
    <row r="10360" spans="1:41" x14ac:dyDescent="0.25">
      <c r="A10360" t="s">
        <v>262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  <c r="AM10360">
        <v>0</v>
      </c>
      <c r="AN10360">
        <v>0</v>
      </c>
      <c r="AO10360">
        <v>0</v>
      </c>
    </row>
    <row r="10361" spans="1:41" x14ac:dyDescent="0.25">
      <c r="A10361" t="s">
        <v>262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0</v>
      </c>
      <c r="AL10361">
        <v>0</v>
      </c>
      <c r="AM10361">
        <v>0</v>
      </c>
      <c r="AN10361">
        <v>0</v>
      </c>
      <c r="AO10361">
        <v>0</v>
      </c>
    </row>
    <row r="10362" spans="1:41" x14ac:dyDescent="0.25">
      <c r="A10362" t="s">
        <v>262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0</v>
      </c>
      <c r="AL10362">
        <v>0</v>
      </c>
      <c r="AM10362">
        <v>0</v>
      </c>
      <c r="AN10362">
        <v>0</v>
      </c>
      <c r="AO10362">
        <v>0</v>
      </c>
    </row>
    <row r="10363" spans="1:41" x14ac:dyDescent="0.25">
      <c r="A10363" t="s">
        <v>262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  <c r="AN10363">
        <v>0</v>
      </c>
      <c r="AO10363">
        <v>0</v>
      </c>
    </row>
    <row r="10364" spans="1:41" x14ac:dyDescent="0.25">
      <c r="A10364" t="s">
        <v>262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0</v>
      </c>
      <c r="AL10364">
        <v>0</v>
      </c>
      <c r="AM10364">
        <v>0</v>
      </c>
      <c r="AN10364">
        <v>0</v>
      </c>
      <c r="AO10364">
        <v>0</v>
      </c>
    </row>
    <row r="10365" spans="1:41" x14ac:dyDescent="0.25">
      <c r="A10365" t="s">
        <v>262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  <c r="AM10365">
        <v>0</v>
      </c>
      <c r="AN10365">
        <v>0</v>
      </c>
      <c r="AO10365">
        <v>0</v>
      </c>
    </row>
    <row r="10366" spans="1:41" x14ac:dyDescent="0.25">
      <c r="A10366" t="s">
        <v>262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0</v>
      </c>
      <c r="AM10366">
        <v>0</v>
      </c>
      <c r="AN10366">
        <v>0</v>
      </c>
      <c r="AO10366">
        <v>0</v>
      </c>
    </row>
    <row r="10367" spans="1:41" x14ac:dyDescent="0.25">
      <c r="A10367" t="s">
        <v>262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0</v>
      </c>
      <c r="AN10367">
        <v>0</v>
      </c>
      <c r="AO10367">
        <v>0</v>
      </c>
    </row>
    <row r="10368" spans="1:41" x14ac:dyDescent="0.25">
      <c r="A10368" t="s">
        <v>262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0</v>
      </c>
      <c r="AN10368">
        <v>0</v>
      </c>
      <c r="AO10368">
        <v>0</v>
      </c>
    </row>
    <row r="10369" spans="1:41" x14ac:dyDescent="0.25">
      <c r="A10369" t="s">
        <v>262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  <c r="AM10369">
        <v>0</v>
      </c>
      <c r="AN10369">
        <v>0</v>
      </c>
      <c r="AO10369">
        <v>0</v>
      </c>
    </row>
    <row r="10370" spans="1:41" x14ac:dyDescent="0.25">
      <c r="A10370" t="s">
        <v>262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0</v>
      </c>
      <c r="AN10370">
        <v>0</v>
      </c>
      <c r="AO10370">
        <v>0</v>
      </c>
    </row>
    <row r="10371" spans="1:41" x14ac:dyDescent="0.25">
      <c r="A10371" t="s">
        <v>262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  <c r="AM10371">
        <v>0</v>
      </c>
      <c r="AN10371">
        <v>0</v>
      </c>
      <c r="AO10371">
        <v>0</v>
      </c>
    </row>
    <row r="10372" spans="1:41" x14ac:dyDescent="0.25">
      <c r="A10372" t="s">
        <v>262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  <c r="AM10372">
        <v>0</v>
      </c>
      <c r="AN10372">
        <v>0</v>
      </c>
      <c r="AO10372">
        <v>0</v>
      </c>
    </row>
    <row r="10373" spans="1:41" x14ac:dyDescent="0.25">
      <c r="A10373" t="s">
        <v>262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  <c r="AM10373">
        <v>0</v>
      </c>
      <c r="AN10373">
        <v>0</v>
      </c>
      <c r="AO10373">
        <v>0</v>
      </c>
    </row>
    <row r="10374" spans="1:41" x14ac:dyDescent="0.25">
      <c r="A10374" t="s">
        <v>262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  <c r="AN10374">
        <v>0</v>
      </c>
      <c r="AO10374">
        <v>0</v>
      </c>
    </row>
    <row r="10375" spans="1:41" x14ac:dyDescent="0.25">
      <c r="A10375" t="s">
        <v>262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0</v>
      </c>
      <c r="AL10375">
        <v>0</v>
      </c>
      <c r="AM10375">
        <v>0</v>
      </c>
      <c r="AN10375">
        <v>0</v>
      </c>
      <c r="AO10375">
        <v>0</v>
      </c>
    </row>
    <row r="10376" spans="1:41" x14ac:dyDescent="0.25">
      <c r="A10376" t="s">
        <v>262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0</v>
      </c>
      <c r="AN10376">
        <v>0</v>
      </c>
      <c r="AO10376">
        <v>0</v>
      </c>
    </row>
    <row r="10377" spans="1:41" x14ac:dyDescent="0.25">
      <c r="A10377" t="s">
        <v>262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0</v>
      </c>
      <c r="AL10377">
        <v>0</v>
      </c>
      <c r="AM10377">
        <v>0</v>
      </c>
      <c r="AN10377">
        <v>0</v>
      </c>
      <c r="AO10377">
        <v>0</v>
      </c>
    </row>
    <row r="10378" spans="1:41" x14ac:dyDescent="0.25">
      <c r="A10378" t="s">
        <v>262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  <c r="AN10378">
        <v>0</v>
      </c>
      <c r="AO10378">
        <v>0</v>
      </c>
    </row>
    <row r="10379" spans="1:41" x14ac:dyDescent="0.25">
      <c r="A10379" t="s">
        <v>262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0</v>
      </c>
      <c r="AL10379">
        <v>0</v>
      </c>
      <c r="AM10379">
        <v>0</v>
      </c>
      <c r="AN10379">
        <v>0</v>
      </c>
      <c r="AO10379">
        <v>0</v>
      </c>
    </row>
    <row r="10380" spans="1:41" x14ac:dyDescent="0.25">
      <c r="A10380" t="s">
        <v>262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0</v>
      </c>
      <c r="AO10380">
        <v>0</v>
      </c>
    </row>
    <row r="10381" spans="1:41" x14ac:dyDescent="0.25">
      <c r="A10381" t="s">
        <v>262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0</v>
      </c>
      <c r="AL10381">
        <v>0</v>
      </c>
      <c r="AM10381">
        <v>0</v>
      </c>
      <c r="AN10381">
        <v>0</v>
      </c>
      <c r="AO10381">
        <v>0</v>
      </c>
    </row>
    <row r="10382" spans="1:41" x14ac:dyDescent="0.25">
      <c r="A10382" t="s">
        <v>262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0</v>
      </c>
      <c r="AO10382">
        <v>0</v>
      </c>
    </row>
    <row r="10383" spans="1:41" x14ac:dyDescent="0.25">
      <c r="A10383" t="s">
        <v>262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  <c r="AN10383">
        <v>0</v>
      </c>
      <c r="AO10383">
        <v>0</v>
      </c>
    </row>
    <row r="10384" spans="1:41" x14ac:dyDescent="0.25">
      <c r="A10384" t="s">
        <v>262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  <c r="AM10384">
        <v>0</v>
      </c>
      <c r="AN10384">
        <v>0</v>
      </c>
      <c r="AO10384">
        <v>0</v>
      </c>
    </row>
    <row r="10385" spans="1:41" x14ac:dyDescent="0.25">
      <c r="A10385" t="s">
        <v>262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0</v>
      </c>
      <c r="AM10385">
        <v>0</v>
      </c>
      <c r="AN10385">
        <v>0</v>
      </c>
      <c r="AO10385">
        <v>0</v>
      </c>
    </row>
    <row r="10386" spans="1:41" x14ac:dyDescent="0.25">
      <c r="A10386" t="s">
        <v>262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>
        <v>0</v>
      </c>
      <c r="AO10386">
        <v>0</v>
      </c>
    </row>
    <row r="10387" spans="1:41" x14ac:dyDescent="0.25">
      <c r="A10387" t="s">
        <v>262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0</v>
      </c>
      <c r="AL10387">
        <v>0</v>
      </c>
      <c r="AM10387">
        <v>0</v>
      </c>
      <c r="AN10387">
        <v>0</v>
      </c>
      <c r="AO10387">
        <v>0</v>
      </c>
    </row>
    <row r="10388" spans="1:41" x14ac:dyDescent="0.25">
      <c r="A10388" t="s">
        <v>262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0</v>
      </c>
      <c r="AM10388">
        <v>0</v>
      </c>
      <c r="AN10388">
        <v>0</v>
      </c>
      <c r="AO10388">
        <v>0</v>
      </c>
    </row>
    <row r="10389" spans="1:41" x14ac:dyDescent="0.25">
      <c r="A10389" t="s">
        <v>262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0</v>
      </c>
      <c r="AL10389">
        <v>0</v>
      </c>
      <c r="AM10389">
        <v>0</v>
      </c>
      <c r="AN10389">
        <v>0</v>
      </c>
      <c r="AO10389">
        <v>0</v>
      </c>
    </row>
    <row r="10390" spans="1:41" x14ac:dyDescent="0.25">
      <c r="A10390" t="s">
        <v>262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0</v>
      </c>
      <c r="AL10390">
        <v>0</v>
      </c>
      <c r="AM10390">
        <v>0</v>
      </c>
      <c r="AN10390">
        <v>0</v>
      </c>
      <c r="AO10390">
        <v>0</v>
      </c>
    </row>
    <row r="10391" spans="1:41" x14ac:dyDescent="0.25">
      <c r="A10391" t="s">
        <v>262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  <c r="AN10391">
        <v>0</v>
      </c>
      <c r="AO10391">
        <v>0</v>
      </c>
    </row>
    <row r="10392" spans="1:41" x14ac:dyDescent="0.25">
      <c r="A10392" t="s">
        <v>262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  <c r="AM10392">
        <v>0</v>
      </c>
      <c r="AN10392">
        <v>0</v>
      </c>
      <c r="AO10392">
        <v>0</v>
      </c>
    </row>
    <row r="10393" spans="1:41" x14ac:dyDescent="0.25">
      <c r="A10393" t="s">
        <v>262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0</v>
      </c>
      <c r="AN10393">
        <v>0</v>
      </c>
      <c r="AO10393">
        <v>0</v>
      </c>
    </row>
    <row r="10394" spans="1:41" x14ac:dyDescent="0.25">
      <c r="A10394" t="s">
        <v>262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0</v>
      </c>
      <c r="AL10394">
        <v>0</v>
      </c>
      <c r="AM10394">
        <v>0</v>
      </c>
      <c r="AN10394">
        <v>0</v>
      </c>
      <c r="AO10394">
        <v>0</v>
      </c>
    </row>
    <row r="10395" spans="1:41" x14ac:dyDescent="0.25">
      <c r="A10395" t="s">
        <v>262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>
        <v>0</v>
      </c>
      <c r="AO10395">
        <v>0</v>
      </c>
    </row>
    <row r="10396" spans="1:41" x14ac:dyDescent="0.25">
      <c r="A10396" t="s">
        <v>262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  <c r="AN10396">
        <v>0</v>
      </c>
      <c r="AO10396">
        <v>0</v>
      </c>
    </row>
    <row r="10397" spans="1:41" x14ac:dyDescent="0.25">
      <c r="A10397" t="s">
        <v>262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0</v>
      </c>
      <c r="AO10397">
        <v>0</v>
      </c>
    </row>
    <row r="10398" spans="1:41" x14ac:dyDescent="0.25">
      <c r="A10398" t="s">
        <v>262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>
        <v>0</v>
      </c>
      <c r="AO10398">
        <v>0</v>
      </c>
    </row>
    <row r="10399" spans="1:41" x14ac:dyDescent="0.25">
      <c r="A10399" t="s">
        <v>262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0</v>
      </c>
      <c r="AL10399">
        <v>0</v>
      </c>
      <c r="AM10399">
        <v>0</v>
      </c>
      <c r="AN10399">
        <v>0</v>
      </c>
      <c r="AO10399">
        <v>0</v>
      </c>
    </row>
    <row r="10400" spans="1:41" x14ac:dyDescent="0.25">
      <c r="A10400" t="s">
        <v>262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0</v>
      </c>
      <c r="AL10400">
        <v>0</v>
      </c>
      <c r="AM10400">
        <v>0</v>
      </c>
      <c r="AN10400">
        <v>0</v>
      </c>
      <c r="AO10400">
        <v>0</v>
      </c>
    </row>
    <row r="10401" spans="1:41" x14ac:dyDescent="0.25">
      <c r="A10401" t="s">
        <v>262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0</v>
      </c>
      <c r="AL10401">
        <v>0</v>
      </c>
      <c r="AM10401">
        <v>0</v>
      </c>
      <c r="AN10401">
        <v>0</v>
      </c>
      <c r="AO10401">
        <v>0</v>
      </c>
    </row>
    <row r="10402" spans="1:41" x14ac:dyDescent="0.25">
      <c r="A10402" t="s">
        <v>262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0</v>
      </c>
      <c r="AL10402">
        <v>0</v>
      </c>
      <c r="AM10402">
        <v>0</v>
      </c>
      <c r="AN10402">
        <v>0</v>
      </c>
      <c r="AO10402">
        <v>0</v>
      </c>
    </row>
    <row r="10403" spans="1:41" x14ac:dyDescent="0.25">
      <c r="A10403" t="s">
        <v>262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  <c r="AM10403">
        <v>0</v>
      </c>
      <c r="AN10403">
        <v>0</v>
      </c>
      <c r="AO10403">
        <v>0</v>
      </c>
    </row>
    <row r="10404" spans="1:41" x14ac:dyDescent="0.25">
      <c r="A10404" t="s">
        <v>262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0</v>
      </c>
      <c r="AM10404">
        <v>0</v>
      </c>
      <c r="AN10404">
        <v>0</v>
      </c>
      <c r="AO10404">
        <v>0</v>
      </c>
    </row>
    <row r="10405" spans="1:41" x14ac:dyDescent="0.25">
      <c r="A10405" t="s">
        <v>262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0</v>
      </c>
      <c r="AN10405">
        <v>0</v>
      </c>
      <c r="AO10405">
        <v>0</v>
      </c>
    </row>
    <row r="10406" spans="1:41" x14ac:dyDescent="0.25">
      <c r="A10406" t="s">
        <v>262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  <c r="AN10406">
        <v>0</v>
      </c>
      <c r="AO10406">
        <v>0</v>
      </c>
    </row>
    <row r="10407" spans="1:41" x14ac:dyDescent="0.25">
      <c r="A10407" t="s">
        <v>262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0</v>
      </c>
      <c r="AL10407">
        <v>0</v>
      </c>
      <c r="AM10407">
        <v>0</v>
      </c>
      <c r="AN10407">
        <v>0</v>
      </c>
      <c r="AO10407">
        <v>0</v>
      </c>
    </row>
    <row r="10408" spans="1:41" x14ac:dyDescent="0.25">
      <c r="A10408" t="s">
        <v>262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0</v>
      </c>
      <c r="AL10408">
        <v>0</v>
      </c>
      <c r="AM10408">
        <v>0</v>
      </c>
      <c r="AN10408">
        <v>0</v>
      </c>
      <c r="AO10408">
        <v>0</v>
      </c>
    </row>
    <row r="10409" spans="1:41" x14ac:dyDescent="0.25">
      <c r="A10409" t="s">
        <v>262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0</v>
      </c>
      <c r="AL10409">
        <v>0</v>
      </c>
      <c r="AM10409">
        <v>0</v>
      </c>
      <c r="AN10409">
        <v>0</v>
      </c>
      <c r="AO10409">
        <v>0</v>
      </c>
    </row>
    <row r="10410" spans="1:41" x14ac:dyDescent="0.25">
      <c r="A10410" t="s">
        <v>262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  <c r="AM10410">
        <v>0</v>
      </c>
      <c r="AN10410">
        <v>0</v>
      </c>
      <c r="AO10410">
        <v>0</v>
      </c>
    </row>
    <row r="10411" spans="1:41" x14ac:dyDescent="0.25">
      <c r="A10411" t="s">
        <v>262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0</v>
      </c>
      <c r="AL10411">
        <v>0</v>
      </c>
      <c r="AM10411">
        <v>0</v>
      </c>
      <c r="AN10411">
        <v>0</v>
      </c>
      <c r="AO10411">
        <v>0</v>
      </c>
    </row>
    <row r="10412" spans="1:41" x14ac:dyDescent="0.25">
      <c r="A10412" t="s">
        <v>262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0</v>
      </c>
      <c r="AL10412">
        <v>0</v>
      </c>
      <c r="AM10412">
        <v>0</v>
      </c>
      <c r="AN10412">
        <v>0</v>
      </c>
      <c r="AO10412">
        <v>0</v>
      </c>
    </row>
    <row r="10413" spans="1:41" x14ac:dyDescent="0.25">
      <c r="A10413" t="s">
        <v>262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0</v>
      </c>
      <c r="AL10413">
        <v>0</v>
      </c>
      <c r="AM10413">
        <v>0</v>
      </c>
      <c r="AN10413">
        <v>0</v>
      </c>
      <c r="AO10413">
        <v>0</v>
      </c>
    </row>
    <row r="10414" spans="1:41" x14ac:dyDescent="0.25">
      <c r="A10414" t="s">
        <v>262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0</v>
      </c>
      <c r="AL10414">
        <v>0</v>
      </c>
      <c r="AM10414">
        <v>0</v>
      </c>
      <c r="AN10414">
        <v>0</v>
      </c>
      <c r="AO10414">
        <v>0</v>
      </c>
    </row>
    <row r="10415" spans="1:41" x14ac:dyDescent="0.25">
      <c r="A10415" t="s">
        <v>262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0</v>
      </c>
    </row>
    <row r="10416" spans="1:41" x14ac:dyDescent="0.25">
      <c r="A10416" t="s">
        <v>262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  <c r="AN10416">
        <v>0</v>
      </c>
      <c r="AO10416">
        <v>0</v>
      </c>
    </row>
    <row r="10417" spans="1:41" x14ac:dyDescent="0.25">
      <c r="A10417" t="s">
        <v>262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0</v>
      </c>
      <c r="AL10417">
        <v>0</v>
      </c>
      <c r="AM10417">
        <v>0</v>
      </c>
      <c r="AN10417">
        <v>0</v>
      </c>
      <c r="AO10417">
        <v>0</v>
      </c>
    </row>
    <row r="10418" spans="1:41" x14ac:dyDescent="0.25">
      <c r="A10418" t="s">
        <v>262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0</v>
      </c>
      <c r="AL10418">
        <v>0</v>
      </c>
      <c r="AM10418">
        <v>0</v>
      </c>
      <c r="AN10418">
        <v>0</v>
      </c>
      <c r="AO10418">
        <v>0</v>
      </c>
    </row>
    <row r="10419" spans="1:41" x14ac:dyDescent="0.25">
      <c r="A10419" t="s">
        <v>262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0</v>
      </c>
      <c r="AL10419">
        <v>0</v>
      </c>
      <c r="AM10419">
        <v>0</v>
      </c>
      <c r="AN10419">
        <v>0</v>
      </c>
      <c r="AO10419">
        <v>0</v>
      </c>
    </row>
    <row r="10420" spans="1:41" x14ac:dyDescent="0.25">
      <c r="A10420" t="s">
        <v>262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0</v>
      </c>
      <c r="AL10420">
        <v>0</v>
      </c>
      <c r="AM10420">
        <v>0</v>
      </c>
      <c r="AN10420">
        <v>0</v>
      </c>
      <c r="AO10420">
        <v>0</v>
      </c>
    </row>
    <row r="10421" spans="1:41" x14ac:dyDescent="0.25">
      <c r="A10421" t="s">
        <v>262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  <c r="AM10421">
        <v>0</v>
      </c>
      <c r="AN10421">
        <v>0</v>
      </c>
      <c r="AO10421">
        <v>0</v>
      </c>
    </row>
    <row r="10422" spans="1:41" x14ac:dyDescent="0.25">
      <c r="A10422" t="s">
        <v>262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0</v>
      </c>
      <c r="AL10422">
        <v>0</v>
      </c>
      <c r="AM10422">
        <v>0</v>
      </c>
      <c r="AN10422">
        <v>0</v>
      </c>
      <c r="AO10422">
        <v>0</v>
      </c>
    </row>
    <row r="10423" spans="1:41" x14ac:dyDescent="0.25">
      <c r="A10423" t="s">
        <v>262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  <c r="AM10423">
        <v>0</v>
      </c>
      <c r="AN10423">
        <v>0</v>
      </c>
      <c r="AO10423">
        <v>0</v>
      </c>
    </row>
    <row r="10424" spans="1:41" x14ac:dyDescent="0.25">
      <c r="A10424" t="s">
        <v>262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  <c r="AN10424">
        <v>0</v>
      </c>
      <c r="AO10424">
        <v>0</v>
      </c>
    </row>
    <row r="10425" spans="1:41" x14ac:dyDescent="0.25">
      <c r="A10425" t="s">
        <v>262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  <c r="AN10425">
        <v>0</v>
      </c>
      <c r="AO10425">
        <v>0</v>
      </c>
    </row>
    <row r="10426" spans="1:41" x14ac:dyDescent="0.25">
      <c r="A10426" t="s">
        <v>262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  <c r="AM10426">
        <v>0</v>
      </c>
      <c r="AN10426">
        <v>0</v>
      </c>
      <c r="AO10426">
        <v>0</v>
      </c>
    </row>
    <row r="10427" spans="1:41" x14ac:dyDescent="0.25">
      <c r="A10427" t="s">
        <v>262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0</v>
      </c>
      <c r="AL10427">
        <v>0</v>
      </c>
      <c r="AM10427">
        <v>0</v>
      </c>
      <c r="AN10427">
        <v>0</v>
      </c>
      <c r="AO10427">
        <v>0</v>
      </c>
    </row>
    <row r="10428" spans="1:41" x14ac:dyDescent="0.25">
      <c r="A10428" t="s">
        <v>262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  <c r="AM10428">
        <v>0</v>
      </c>
      <c r="AN10428">
        <v>0</v>
      </c>
      <c r="AO10428">
        <v>0</v>
      </c>
    </row>
    <row r="10429" spans="1:41" x14ac:dyDescent="0.25">
      <c r="A10429" t="s">
        <v>262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  <c r="AN10429">
        <v>0</v>
      </c>
      <c r="AO10429">
        <v>0</v>
      </c>
    </row>
    <row r="10430" spans="1:41" x14ac:dyDescent="0.25">
      <c r="A10430" t="s">
        <v>262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0</v>
      </c>
      <c r="AL10430">
        <v>0</v>
      </c>
      <c r="AM10430">
        <v>0</v>
      </c>
      <c r="AN10430">
        <v>0</v>
      </c>
      <c r="AO10430">
        <v>0</v>
      </c>
    </row>
    <row r="10431" spans="1:41" x14ac:dyDescent="0.25">
      <c r="A10431" t="s">
        <v>262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  <c r="AN10431">
        <v>0</v>
      </c>
      <c r="AO10431">
        <v>0</v>
      </c>
    </row>
    <row r="10432" spans="1:41" x14ac:dyDescent="0.25">
      <c r="A10432" t="s">
        <v>262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>
        <v>0</v>
      </c>
      <c r="AO10432">
        <v>0</v>
      </c>
    </row>
    <row r="10433" spans="1:41" x14ac:dyDescent="0.25">
      <c r="A10433" t="s">
        <v>262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  <c r="AN10433">
        <v>0</v>
      </c>
      <c r="AO10433">
        <v>0</v>
      </c>
    </row>
    <row r="10434" spans="1:41" x14ac:dyDescent="0.25">
      <c r="A10434" t="s">
        <v>262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0</v>
      </c>
      <c r="AL10434">
        <v>0</v>
      </c>
      <c r="AM10434">
        <v>0</v>
      </c>
      <c r="AN10434">
        <v>0</v>
      </c>
      <c r="AO10434">
        <v>0</v>
      </c>
    </row>
    <row r="10435" spans="1:41" x14ac:dyDescent="0.25">
      <c r="A10435" t="s">
        <v>262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0</v>
      </c>
      <c r="AL10435">
        <v>0</v>
      </c>
      <c r="AM10435">
        <v>0</v>
      </c>
      <c r="AN10435">
        <v>0</v>
      </c>
      <c r="AO10435">
        <v>0</v>
      </c>
    </row>
    <row r="10436" spans="1:41" x14ac:dyDescent="0.25">
      <c r="A10436" t="s">
        <v>262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0</v>
      </c>
      <c r="AL10436">
        <v>0</v>
      </c>
      <c r="AM10436">
        <v>0</v>
      </c>
      <c r="AN10436">
        <v>0</v>
      </c>
      <c r="AO10436">
        <v>0</v>
      </c>
    </row>
    <row r="10437" spans="1:41" x14ac:dyDescent="0.25">
      <c r="A10437" t="s">
        <v>262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  <c r="AM10437">
        <v>0</v>
      </c>
      <c r="AN10437">
        <v>0</v>
      </c>
      <c r="AO10437">
        <v>0</v>
      </c>
    </row>
    <row r="10438" spans="1:41" x14ac:dyDescent="0.25">
      <c r="A10438" t="s">
        <v>262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  <c r="AM10438">
        <v>0</v>
      </c>
      <c r="AN10438">
        <v>0</v>
      </c>
      <c r="AO10438">
        <v>0</v>
      </c>
    </row>
    <row r="10439" spans="1:41" x14ac:dyDescent="0.25">
      <c r="A10439" t="s">
        <v>262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  <c r="AM10439">
        <v>0</v>
      </c>
      <c r="AN10439">
        <v>0</v>
      </c>
      <c r="AO10439">
        <v>0</v>
      </c>
    </row>
    <row r="10440" spans="1:41" x14ac:dyDescent="0.25">
      <c r="A10440" t="s">
        <v>262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  <c r="AN10440">
        <v>0</v>
      </c>
      <c r="AO10440">
        <v>0</v>
      </c>
    </row>
    <row r="10441" spans="1:41" x14ac:dyDescent="0.25">
      <c r="A10441" t="s">
        <v>262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0</v>
      </c>
      <c r="AM10441">
        <v>0</v>
      </c>
      <c r="AN10441">
        <v>0</v>
      </c>
      <c r="AO10441">
        <v>0</v>
      </c>
    </row>
    <row r="10442" spans="1:41" x14ac:dyDescent="0.25">
      <c r="A10442" t="s">
        <v>262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  <c r="AM10442">
        <v>0</v>
      </c>
      <c r="AN10442">
        <v>0</v>
      </c>
      <c r="AO10442">
        <v>0</v>
      </c>
    </row>
    <row r="10443" spans="1:41" x14ac:dyDescent="0.25">
      <c r="A10443" t="s">
        <v>262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  <c r="AN10443">
        <v>0</v>
      </c>
      <c r="AO10443">
        <v>0</v>
      </c>
    </row>
    <row r="10444" spans="1:41" x14ac:dyDescent="0.25">
      <c r="A10444" t="s">
        <v>262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  <c r="AM10444">
        <v>0</v>
      </c>
      <c r="AN10444">
        <v>0</v>
      </c>
      <c r="AO10444">
        <v>0</v>
      </c>
    </row>
    <row r="10445" spans="1:41" x14ac:dyDescent="0.25">
      <c r="A10445" t="s">
        <v>262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  <c r="AM10445">
        <v>0</v>
      </c>
      <c r="AN10445">
        <v>0</v>
      </c>
      <c r="AO10445">
        <v>0</v>
      </c>
    </row>
    <row r="10446" spans="1:41" x14ac:dyDescent="0.25">
      <c r="A10446" t="s">
        <v>262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  <c r="AO10446">
        <v>0</v>
      </c>
    </row>
    <row r="10447" spans="1:41" x14ac:dyDescent="0.25">
      <c r="A10447" t="s">
        <v>262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  <c r="AM10447">
        <v>0</v>
      </c>
      <c r="AN10447">
        <v>0</v>
      </c>
      <c r="AO10447">
        <v>0</v>
      </c>
    </row>
    <row r="10448" spans="1:41" x14ac:dyDescent="0.25">
      <c r="A10448" t="s">
        <v>262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0</v>
      </c>
      <c r="AM10448">
        <v>0</v>
      </c>
      <c r="AN10448">
        <v>0</v>
      </c>
      <c r="AO10448">
        <v>0</v>
      </c>
    </row>
    <row r="10449" spans="1:41" x14ac:dyDescent="0.25">
      <c r="A10449" t="s">
        <v>262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0</v>
      </c>
      <c r="AL10449">
        <v>0</v>
      </c>
      <c r="AM10449">
        <v>0</v>
      </c>
      <c r="AN10449">
        <v>0</v>
      </c>
      <c r="AO10449">
        <v>0</v>
      </c>
    </row>
    <row r="10450" spans="1:41" x14ac:dyDescent="0.25">
      <c r="A10450" t="s">
        <v>262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  <c r="AM10450">
        <v>0</v>
      </c>
      <c r="AN10450">
        <v>0</v>
      </c>
      <c r="AO10450">
        <v>0</v>
      </c>
    </row>
    <row r="10451" spans="1:41" x14ac:dyDescent="0.25">
      <c r="A10451" t="s">
        <v>262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0</v>
      </c>
      <c r="AL10451">
        <v>0</v>
      </c>
      <c r="AM10451">
        <v>0</v>
      </c>
      <c r="AN10451">
        <v>0</v>
      </c>
      <c r="AO10451">
        <v>0</v>
      </c>
    </row>
    <row r="10452" spans="1:41" x14ac:dyDescent="0.25">
      <c r="A10452" t="s">
        <v>262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0</v>
      </c>
      <c r="AN10452">
        <v>0</v>
      </c>
      <c r="AO10452">
        <v>0</v>
      </c>
    </row>
    <row r="10453" spans="1:41" x14ac:dyDescent="0.25">
      <c r="A10453" t="s">
        <v>262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0</v>
      </c>
      <c r="AN10453">
        <v>0</v>
      </c>
      <c r="AO10453">
        <v>0</v>
      </c>
    </row>
    <row r="10454" spans="1:41" x14ac:dyDescent="0.25">
      <c r="A10454" t="s">
        <v>262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  <c r="AN10454">
        <v>0</v>
      </c>
      <c r="AO10454">
        <v>0</v>
      </c>
    </row>
    <row r="10455" spans="1:41" x14ac:dyDescent="0.25">
      <c r="A10455" t="s">
        <v>262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  <c r="AM10455">
        <v>0</v>
      </c>
      <c r="AN10455">
        <v>0</v>
      </c>
      <c r="AO10455">
        <v>0</v>
      </c>
    </row>
    <row r="10456" spans="1:41" x14ac:dyDescent="0.25">
      <c r="A10456" t="s">
        <v>262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0</v>
      </c>
      <c r="AL10456">
        <v>0</v>
      </c>
      <c r="AM10456">
        <v>0</v>
      </c>
      <c r="AN10456">
        <v>0</v>
      </c>
      <c r="AO10456">
        <v>0</v>
      </c>
    </row>
    <row r="10457" spans="1:41" x14ac:dyDescent="0.25">
      <c r="A10457" t="s">
        <v>262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>
        <v>0</v>
      </c>
      <c r="AO10457">
        <v>0</v>
      </c>
    </row>
    <row r="10458" spans="1:41" x14ac:dyDescent="0.25">
      <c r="A10458" t="s">
        <v>262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  <c r="AN10458">
        <v>0</v>
      </c>
      <c r="AO10458">
        <v>0</v>
      </c>
    </row>
    <row r="10459" spans="1:41" x14ac:dyDescent="0.25">
      <c r="A10459" t="s">
        <v>262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  <c r="AN10459">
        <v>0</v>
      </c>
      <c r="AO10459">
        <v>0</v>
      </c>
    </row>
    <row r="10460" spans="1:41" x14ac:dyDescent="0.25">
      <c r="A10460" t="s">
        <v>262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0</v>
      </c>
      <c r="AL10460">
        <v>0</v>
      </c>
      <c r="AM10460">
        <v>0</v>
      </c>
      <c r="AN10460">
        <v>0</v>
      </c>
      <c r="AO10460">
        <v>0</v>
      </c>
    </row>
    <row r="10461" spans="1:41" x14ac:dyDescent="0.25">
      <c r="A10461" t="s">
        <v>262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  <c r="AN10461">
        <v>0</v>
      </c>
      <c r="AO10461">
        <v>0</v>
      </c>
    </row>
    <row r="10462" spans="1:41" x14ac:dyDescent="0.25">
      <c r="A10462" t="s">
        <v>262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  <c r="AN10462">
        <v>0</v>
      </c>
      <c r="AO10462">
        <v>0</v>
      </c>
    </row>
    <row r="10463" spans="1:41" x14ac:dyDescent="0.25">
      <c r="A10463" t="s">
        <v>262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0</v>
      </c>
      <c r="AL10463">
        <v>0</v>
      </c>
      <c r="AM10463">
        <v>0</v>
      </c>
      <c r="AN10463">
        <v>0</v>
      </c>
      <c r="AO10463">
        <v>0</v>
      </c>
    </row>
    <row r="10464" spans="1:41" x14ac:dyDescent="0.25">
      <c r="A10464" t="s">
        <v>262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  <c r="AM10464">
        <v>0</v>
      </c>
      <c r="AN10464">
        <v>0</v>
      </c>
      <c r="AO10464">
        <v>0</v>
      </c>
    </row>
    <row r="10465" spans="1:41" x14ac:dyDescent="0.25">
      <c r="A10465" t="s">
        <v>262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  <c r="AM10465">
        <v>0</v>
      </c>
      <c r="AN10465">
        <v>0</v>
      </c>
      <c r="AO10465">
        <v>0</v>
      </c>
    </row>
    <row r="10466" spans="1:41" x14ac:dyDescent="0.25">
      <c r="A10466" t="s">
        <v>262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>
        <v>0</v>
      </c>
      <c r="AO10466">
        <v>0</v>
      </c>
    </row>
    <row r="10467" spans="1:41" x14ac:dyDescent="0.25">
      <c r="A10467" t="s">
        <v>262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0</v>
      </c>
      <c r="AL10467">
        <v>0</v>
      </c>
      <c r="AM10467">
        <v>0</v>
      </c>
      <c r="AN10467">
        <v>0</v>
      </c>
      <c r="AO10467">
        <v>0</v>
      </c>
    </row>
    <row r="10468" spans="1:41" x14ac:dyDescent="0.25">
      <c r="A10468" t="s">
        <v>262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  <c r="AM10468">
        <v>0</v>
      </c>
      <c r="AN10468">
        <v>0</v>
      </c>
      <c r="AO10468">
        <v>0</v>
      </c>
    </row>
    <row r="10469" spans="1:41" x14ac:dyDescent="0.25">
      <c r="A10469" t="s">
        <v>262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>
        <v>0</v>
      </c>
      <c r="AO10469">
        <v>0</v>
      </c>
    </row>
    <row r="10470" spans="1:41" x14ac:dyDescent="0.25">
      <c r="A10470" t="s">
        <v>262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0</v>
      </c>
      <c r="AL10470">
        <v>0</v>
      </c>
      <c r="AM10470">
        <v>0</v>
      </c>
      <c r="AN10470">
        <v>0</v>
      </c>
      <c r="AO10470">
        <v>0</v>
      </c>
    </row>
    <row r="10471" spans="1:41" x14ac:dyDescent="0.25">
      <c r="A10471" t="s">
        <v>262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  <c r="AN10471">
        <v>0</v>
      </c>
      <c r="AO10471">
        <v>0</v>
      </c>
    </row>
    <row r="10472" spans="1:41" x14ac:dyDescent="0.25">
      <c r="A10472" t="s">
        <v>262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0</v>
      </c>
      <c r="AM10472">
        <v>0</v>
      </c>
      <c r="AN10472">
        <v>0</v>
      </c>
      <c r="AO10472">
        <v>0</v>
      </c>
    </row>
    <row r="10473" spans="1:41" x14ac:dyDescent="0.25">
      <c r="A10473" t="s">
        <v>262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  <c r="AN10473">
        <v>0</v>
      </c>
      <c r="AO10473">
        <v>0</v>
      </c>
    </row>
    <row r="10474" spans="1:41" x14ac:dyDescent="0.25">
      <c r="A10474" t="s">
        <v>262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  <c r="AM10474">
        <v>0</v>
      </c>
      <c r="AN10474">
        <v>0</v>
      </c>
      <c r="AO10474">
        <v>0</v>
      </c>
    </row>
    <row r="10475" spans="1:41" x14ac:dyDescent="0.25">
      <c r="A10475" t="s">
        <v>262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  <c r="AN10475">
        <v>0</v>
      </c>
      <c r="AO10475">
        <v>0</v>
      </c>
    </row>
    <row r="10476" spans="1:41" x14ac:dyDescent="0.25">
      <c r="A10476" t="s">
        <v>262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0</v>
      </c>
      <c r="AM10476">
        <v>0</v>
      </c>
      <c r="AN10476">
        <v>0</v>
      </c>
      <c r="AO10476">
        <v>0</v>
      </c>
    </row>
    <row r="10477" spans="1:41" x14ac:dyDescent="0.25">
      <c r="A10477" t="s">
        <v>262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0</v>
      </c>
      <c r="AL10477">
        <v>0</v>
      </c>
      <c r="AM10477">
        <v>0</v>
      </c>
      <c r="AN10477">
        <v>0</v>
      </c>
      <c r="AO10477">
        <v>0</v>
      </c>
    </row>
    <row r="10478" spans="1:41" x14ac:dyDescent="0.25">
      <c r="A10478" t="s">
        <v>262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0</v>
      </c>
      <c r="AL10478">
        <v>0</v>
      </c>
      <c r="AM10478">
        <v>0</v>
      </c>
      <c r="AN10478">
        <v>0</v>
      </c>
      <c r="AO10478">
        <v>0</v>
      </c>
    </row>
    <row r="10479" spans="1:41" x14ac:dyDescent="0.25">
      <c r="A10479" t="s">
        <v>262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0</v>
      </c>
      <c r="AL10479">
        <v>0</v>
      </c>
      <c r="AM10479">
        <v>0</v>
      </c>
      <c r="AN10479">
        <v>0</v>
      </c>
      <c r="AO10479">
        <v>0</v>
      </c>
    </row>
    <row r="10480" spans="1:41" x14ac:dyDescent="0.25">
      <c r="A10480" t="s">
        <v>262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0</v>
      </c>
      <c r="AL10480">
        <v>0</v>
      </c>
      <c r="AM10480">
        <v>0</v>
      </c>
      <c r="AN10480">
        <v>0</v>
      </c>
      <c r="AO10480">
        <v>0</v>
      </c>
    </row>
    <row r="10481" spans="1:41" x14ac:dyDescent="0.25">
      <c r="A10481" t="s">
        <v>262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0</v>
      </c>
      <c r="AM10481">
        <v>0</v>
      </c>
      <c r="AN10481">
        <v>0</v>
      </c>
      <c r="AO10481">
        <v>0</v>
      </c>
    </row>
    <row r="10482" spans="1:41" x14ac:dyDescent="0.25">
      <c r="A10482" t="s">
        <v>262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0</v>
      </c>
      <c r="AN10482">
        <v>0</v>
      </c>
      <c r="AO10482">
        <v>0</v>
      </c>
    </row>
    <row r="10483" spans="1:41" x14ac:dyDescent="0.25">
      <c r="A10483" t="s">
        <v>262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0</v>
      </c>
      <c r="AM10483">
        <v>0</v>
      </c>
      <c r="AN10483">
        <v>0</v>
      </c>
      <c r="AO10483">
        <v>0</v>
      </c>
    </row>
    <row r="10484" spans="1:41" x14ac:dyDescent="0.25">
      <c r="A10484" t="s">
        <v>262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0</v>
      </c>
      <c r="AL10484">
        <v>0</v>
      </c>
      <c r="AM10484">
        <v>0</v>
      </c>
      <c r="AN10484">
        <v>0</v>
      </c>
      <c r="AO10484">
        <v>0</v>
      </c>
    </row>
    <row r="10485" spans="1:41" x14ac:dyDescent="0.25">
      <c r="A10485" t="s">
        <v>262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0</v>
      </c>
      <c r="AL10485">
        <v>0</v>
      </c>
      <c r="AM10485">
        <v>0</v>
      </c>
      <c r="AN10485">
        <v>0</v>
      </c>
      <c r="AO10485">
        <v>0</v>
      </c>
    </row>
    <row r="10486" spans="1:41" x14ac:dyDescent="0.25">
      <c r="A10486" t="s">
        <v>262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0</v>
      </c>
      <c r="AL10486">
        <v>0</v>
      </c>
      <c r="AM10486">
        <v>0</v>
      </c>
      <c r="AN10486">
        <v>0</v>
      </c>
      <c r="AO10486">
        <v>0</v>
      </c>
    </row>
    <row r="10487" spans="1:41" x14ac:dyDescent="0.25">
      <c r="A10487" t="s">
        <v>262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0</v>
      </c>
      <c r="AL10487">
        <v>0</v>
      </c>
      <c r="AM10487">
        <v>0</v>
      </c>
      <c r="AN10487">
        <v>0</v>
      </c>
      <c r="AO10487">
        <v>0</v>
      </c>
    </row>
    <row r="10488" spans="1:41" x14ac:dyDescent="0.25">
      <c r="A10488" t="s">
        <v>262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0</v>
      </c>
      <c r="AL10488">
        <v>0</v>
      </c>
      <c r="AM10488">
        <v>0</v>
      </c>
      <c r="AN10488">
        <v>0</v>
      </c>
      <c r="AO10488">
        <v>0</v>
      </c>
    </row>
    <row r="10489" spans="1:41" x14ac:dyDescent="0.25">
      <c r="A10489" t="s">
        <v>262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  <c r="AM10489">
        <v>0</v>
      </c>
      <c r="AN10489">
        <v>0</v>
      </c>
      <c r="AO10489">
        <v>0</v>
      </c>
    </row>
    <row r="10490" spans="1:41" x14ac:dyDescent="0.25">
      <c r="A10490" t="s">
        <v>262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>
        <v>0</v>
      </c>
      <c r="AO10490">
        <v>0</v>
      </c>
    </row>
    <row r="10491" spans="1:41" x14ac:dyDescent="0.25">
      <c r="A10491" t="s">
        <v>262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0</v>
      </c>
      <c r="AL10491">
        <v>0</v>
      </c>
      <c r="AM10491">
        <v>0</v>
      </c>
      <c r="AN10491">
        <v>0</v>
      </c>
      <c r="AO10491">
        <v>0</v>
      </c>
    </row>
    <row r="10492" spans="1:41" x14ac:dyDescent="0.25">
      <c r="A10492" t="s">
        <v>262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0</v>
      </c>
      <c r="AL10492">
        <v>0</v>
      </c>
      <c r="AM10492">
        <v>0</v>
      </c>
      <c r="AN10492">
        <v>0</v>
      </c>
      <c r="AO10492">
        <v>0</v>
      </c>
    </row>
    <row r="10493" spans="1:41" x14ac:dyDescent="0.25">
      <c r="A10493" t="s">
        <v>262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0</v>
      </c>
      <c r="AN10493">
        <v>0</v>
      </c>
      <c r="AO10493">
        <v>0</v>
      </c>
    </row>
    <row r="10494" spans="1:41" x14ac:dyDescent="0.25">
      <c r="A10494" t="s">
        <v>262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  <c r="AN10494">
        <v>0</v>
      </c>
      <c r="AO10494">
        <v>0</v>
      </c>
    </row>
    <row r="10495" spans="1:41" x14ac:dyDescent="0.25">
      <c r="A10495" t="s">
        <v>262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0</v>
      </c>
      <c r="AL10495">
        <v>0</v>
      </c>
      <c r="AM10495">
        <v>0</v>
      </c>
      <c r="AN10495">
        <v>0</v>
      </c>
      <c r="AO10495">
        <v>0</v>
      </c>
    </row>
    <row r="10496" spans="1:41" x14ac:dyDescent="0.25">
      <c r="A10496" t="s">
        <v>262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0</v>
      </c>
      <c r="AL10496">
        <v>0</v>
      </c>
      <c r="AM10496">
        <v>0</v>
      </c>
      <c r="AN10496">
        <v>0</v>
      </c>
      <c r="AO10496">
        <v>0</v>
      </c>
    </row>
    <row r="10497" spans="1:41" x14ac:dyDescent="0.25">
      <c r="A10497" t="s">
        <v>262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0</v>
      </c>
      <c r="AL10497">
        <v>0</v>
      </c>
      <c r="AM10497">
        <v>0</v>
      </c>
      <c r="AN10497">
        <v>0</v>
      </c>
      <c r="AO10497">
        <v>0</v>
      </c>
    </row>
    <row r="10498" spans="1:41" x14ac:dyDescent="0.25">
      <c r="A10498" t="s">
        <v>262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0</v>
      </c>
      <c r="AL10498">
        <v>0</v>
      </c>
      <c r="AM10498">
        <v>0</v>
      </c>
      <c r="AN10498">
        <v>0</v>
      </c>
      <c r="AO10498">
        <v>0</v>
      </c>
    </row>
    <row r="10499" spans="1:41" x14ac:dyDescent="0.25">
      <c r="A10499" t="s">
        <v>262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0</v>
      </c>
      <c r="AM10499">
        <v>0</v>
      </c>
      <c r="AN10499">
        <v>0</v>
      </c>
      <c r="AO10499">
        <v>0</v>
      </c>
    </row>
    <row r="10500" spans="1:41" x14ac:dyDescent="0.25">
      <c r="A10500" t="s">
        <v>262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0</v>
      </c>
      <c r="AO10500">
        <v>0</v>
      </c>
    </row>
    <row r="10501" spans="1:41" x14ac:dyDescent="0.25">
      <c r="A10501" t="s">
        <v>262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0</v>
      </c>
      <c r="AL10501">
        <v>0</v>
      </c>
      <c r="AM10501">
        <v>0</v>
      </c>
      <c r="AN10501">
        <v>0</v>
      </c>
      <c r="AO10501">
        <v>0</v>
      </c>
    </row>
    <row r="10502" spans="1:41" x14ac:dyDescent="0.25">
      <c r="A10502" t="s">
        <v>262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0</v>
      </c>
      <c r="AL10502">
        <v>0</v>
      </c>
      <c r="AM10502">
        <v>0</v>
      </c>
      <c r="AN10502">
        <v>0</v>
      </c>
      <c r="AO10502">
        <v>0</v>
      </c>
    </row>
    <row r="10503" spans="1:41" x14ac:dyDescent="0.25">
      <c r="A10503" t="s">
        <v>262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0</v>
      </c>
      <c r="AL10503">
        <v>0</v>
      </c>
      <c r="AM10503">
        <v>0</v>
      </c>
      <c r="AN10503">
        <v>0</v>
      </c>
      <c r="AO10503">
        <v>0</v>
      </c>
    </row>
    <row r="10504" spans="1:41" x14ac:dyDescent="0.25">
      <c r="A10504" t="s">
        <v>262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0</v>
      </c>
      <c r="AM10504">
        <v>0</v>
      </c>
      <c r="AN10504">
        <v>0</v>
      </c>
      <c r="AO10504">
        <v>0</v>
      </c>
    </row>
    <row r="10505" spans="1:41" x14ac:dyDescent="0.25">
      <c r="A10505" t="s">
        <v>262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  <c r="AN10505">
        <v>0</v>
      </c>
      <c r="AO10505">
        <v>0</v>
      </c>
    </row>
    <row r="10506" spans="1:41" x14ac:dyDescent="0.25">
      <c r="A10506" t="s">
        <v>262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0</v>
      </c>
      <c r="AL10506">
        <v>0</v>
      </c>
      <c r="AM10506">
        <v>0</v>
      </c>
      <c r="AN10506">
        <v>0</v>
      </c>
      <c r="AO10506">
        <v>0</v>
      </c>
    </row>
    <row r="10507" spans="1:41" x14ac:dyDescent="0.25">
      <c r="A10507" t="s">
        <v>262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  <c r="AN10507">
        <v>0</v>
      </c>
      <c r="AO10507">
        <v>0</v>
      </c>
    </row>
    <row r="10508" spans="1:41" x14ac:dyDescent="0.25">
      <c r="A10508" t="s">
        <v>262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0</v>
      </c>
      <c r="AM10508">
        <v>0</v>
      </c>
      <c r="AN10508">
        <v>0</v>
      </c>
      <c r="AO10508">
        <v>0</v>
      </c>
    </row>
    <row r="10509" spans="1:41" x14ac:dyDescent="0.25">
      <c r="A10509" t="s">
        <v>262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0</v>
      </c>
      <c r="AL10509">
        <v>0</v>
      </c>
      <c r="AM10509">
        <v>0</v>
      </c>
      <c r="AN10509">
        <v>0</v>
      </c>
      <c r="AO10509">
        <v>0</v>
      </c>
    </row>
    <row r="10510" spans="1:41" x14ac:dyDescent="0.25">
      <c r="A10510" t="s">
        <v>262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  <c r="AN10510">
        <v>0</v>
      </c>
      <c r="AO10510">
        <v>0</v>
      </c>
    </row>
    <row r="10511" spans="1:41" x14ac:dyDescent="0.25">
      <c r="A10511" t="s">
        <v>262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  <c r="AM10511">
        <v>0</v>
      </c>
      <c r="AN10511">
        <v>0</v>
      </c>
      <c r="AO10511">
        <v>0</v>
      </c>
    </row>
    <row r="10512" spans="1:41" x14ac:dyDescent="0.25">
      <c r="A10512" t="s">
        <v>262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  <c r="AN10512">
        <v>0</v>
      </c>
      <c r="AO10512">
        <v>0</v>
      </c>
    </row>
    <row r="10513" spans="1:41" x14ac:dyDescent="0.25">
      <c r="A10513" t="s">
        <v>262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0</v>
      </c>
      <c r="AM10513">
        <v>0</v>
      </c>
      <c r="AN10513">
        <v>0</v>
      </c>
      <c r="AO10513">
        <v>0</v>
      </c>
    </row>
    <row r="10514" spans="1:41" x14ac:dyDescent="0.25">
      <c r="A10514" t="s">
        <v>262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  <c r="AM10514">
        <v>0</v>
      </c>
      <c r="AN10514">
        <v>0</v>
      </c>
      <c r="AO10514">
        <v>0</v>
      </c>
    </row>
    <row r="10515" spans="1:41" x14ac:dyDescent="0.25">
      <c r="A10515" t="s">
        <v>262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0</v>
      </c>
      <c r="AL10515">
        <v>0</v>
      </c>
      <c r="AM10515">
        <v>0</v>
      </c>
      <c r="AN10515">
        <v>0</v>
      </c>
      <c r="AO10515">
        <v>0</v>
      </c>
    </row>
    <row r="10516" spans="1:41" x14ac:dyDescent="0.25">
      <c r="A10516" t="s">
        <v>262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  <c r="AN10516">
        <v>0</v>
      </c>
      <c r="AO10516">
        <v>0</v>
      </c>
    </row>
    <row r="10517" spans="1:41" x14ac:dyDescent="0.25">
      <c r="A10517" t="s">
        <v>262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>
        <v>0</v>
      </c>
      <c r="AO10517">
        <v>0</v>
      </c>
    </row>
    <row r="10518" spans="1:41" x14ac:dyDescent="0.25">
      <c r="A10518" t="s">
        <v>262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0</v>
      </c>
      <c r="AL10518">
        <v>0</v>
      </c>
      <c r="AM10518">
        <v>0</v>
      </c>
      <c r="AN10518">
        <v>0</v>
      </c>
      <c r="AO10518">
        <v>0</v>
      </c>
    </row>
    <row r="10519" spans="1:41" x14ac:dyDescent="0.25">
      <c r="A10519" t="s">
        <v>262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0</v>
      </c>
      <c r="AN10519">
        <v>0</v>
      </c>
      <c r="AO10519">
        <v>0</v>
      </c>
    </row>
    <row r="10520" spans="1:41" x14ac:dyDescent="0.25">
      <c r="A10520" t="s">
        <v>262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  <c r="AN10520">
        <v>0</v>
      </c>
      <c r="AO10520">
        <v>0</v>
      </c>
    </row>
    <row r="10521" spans="1:41" x14ac:dyDescent="0.25">
      <c r="A10521" t="s">
        <v>262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0</v>
      </c>
      <c r="AL10521">
        <v>0</v>
      </c>
      <c r="AM10521">
        <v>0</v>
      </c>
      <c r="AN10521">
        <v>0</v>
      </c>
      <c r="AO10521">
        <v>0</v>
      </c>
    </row>
    <row r="10522" spans="1:41" x14ac:dyDescent="0.25">
      <c r="A10522" t="s">
        <v>262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  <c r="AN10522">
        <v>0</v>
      </c>
      <c r="AO10522">
        <v>0</v>
      </c>
    </row>
    <row r="10523" spans="1:41" x14ac:dyDescent="0.25">
      <c r="A10523" t="s">
        <v>262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  <c r="AM10523">
        <v>0</v>
      </c>
      <c r="AN10523">
        <v>0</v>
      </c>
      <c r="AO10523">
        <v>0</v>
      </c>
    </row>
    <row r="10524" spans="1:41" x14ac:dyDescent="0.25">
      <c r="A10524" t="s">
        <v>262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  <c r="AN10524">
        <v>0</v>
      </c>
      <c r="AO10524">
        <v>0</v>
      </c>
    </row>
    <row r="10525" spans="1:41" x14ac:dyDescent="0.25">
      <c r="A10525" t="s">
        <v>262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  <c r="AN10525">
        <v>0</v>
      </c>
      <c r="AO10525">
        <v>0</v>
      </c>
    </row>
    <row r="10526" spans="1:41" x14ac:dyDescent="0.25">
      <c r="A10526" t="s">
        <v>262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>
        <v>0</v>
      </c>
      <c r="AO10526">
        <v>0</v>
      </c>
    </row>
    <row r="10527" spans="1:41" x14ac:dyDescent="0.25">
      <c r="A10527" t="s">
        <v>262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  <c r="AN10527">
        <v>0</v>
      </c>
      <c r="AO10527">
        <v>0</v>
      </c>
    </row>
    <row r="10528" spans="1:41" x14ac:dyDescent="0.25">
      <c r="A10528" t="s">
        <v>262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0</v>
      </c>
      <c r="AK10528">
        <v>0</v>
      </c>
      <c r="AL10528">
        <v>0</v>
      </c>
      <c r="AM10528">
        <v>0</v>
      </c>
      <c r="AN10528">
        <v>0</v>
      </c>
      <c r="AO10528">
        <v>0</v>
      </c>
    </row>
    <row r="10529" spans="1:41" x14ac:dyDescent="0.25">
      <c r="A10529" t="s">
        <v>262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0</v>
      </c>
      <c r="AK10529">
        <v>0</v>
      </c>
      <c r="AL10529">
        <v>0</v>
      </c>
      <c r="AM10529">
        <v>0</v>
      </c>
      <c r="AN10529">
        <v>0</v>
      </c>
      <c r="AO10529">
        <v>0</v>
      </c>
    </row>
    <row r="10530" spans="1:41" x14ac:dyDescent="0.25">
      <c r="A10530" t="s">
        <v>262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  <c r="AM10530">
        <v>0</v>
      </c>
      <c r="AN10530">
        <v>0</v>
      </c>
      <c r="AO10530">
        <v>0</v>
      </c>
    </row>
    <row r="10531" spans="1:41" x14ac:dyDescent="0.25">
      <c r="A10531" t="s">
        <v>262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  <c r="AN10531">
        <v>0</v>
      </c>
      <c r="AO10531">
        <v>0</v>
      </c>
    </row>
    <row r="10532" spans="1:41" x14ac:dyDescent="0.25">
      <c r="A10532" t="s">
        <v>262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0</v>
      </c>
      <c r="AL10532">
        <v>0</v>
      </c>
      <c r="AM10532">
        <v>0</v>
      </c>
      <c r="AN10532">
        <v>0</v>
      </c>
      <c r="AO10532">
        <v>0</v>
      </c>
    </row>
    <row r="10533" spans="1:41" x14ac:dyDescent="0.25">
      <c r="A10533" t="s">
        <v>262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  <c r="AM10533">
        <v>0</v>
      </c>
      <c r="AN10533">
        <v>0</v>
      </c>
      <c r="AO10533">
        <v>0</v>
      </c>
    </row>
    <row r="10534" spans="1:41" x14ac:dyDescent="0.25">
      <c r="A10534" t="s">
        <v>262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>
        <v>0</v>
      </c>
      <c r="AO10534">
        <v>0</v>
      </c>
    </row>
    <row r="10535" spans="1:41" x14ac:dyDescent="0.25">
      <c r="A10535" t="s">
        <v>262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  <c r="AO10535">
        <v>0</v>
      </c>
    </row>
    <row r="10536" spans="1:41" x14ac:dyDescent="0.25">
      <c r="A10536" t="s">
        <v>262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  <c r="AN10536">
        <v>0</v>
      </c>
      <c r="AO10536">
        <v>0</v>
      </c>
    </row>
    <row r="10537" spans="1:41" x14ac:dyDescent="0.25">
      <c r="A10537" t="s">
        <v>262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0</v>
      </c>
      <c r="AM10537">
        <v>0</v>
      </c>
      <c r="AN10537">
        <v>0</v>
      </c>
      <c r="AO10537">
        <v>0</v>
      </c>
    </row>
    <row r="10538" spans="1:41" x14ac:dyDescent="0.25">
      <c r="A10538" t="s">
        <v>262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0</v>
      </c>
      <c r="AL10538">
        <v>0</v>
      </c>
      <c r="AM10538">
        <v>0</v>
      </c>
      <c r="AN10538">
        <v>0</v>
      </c>
      <c r="AO10538">
        <v>0</v>
      </c>
    </row>
    <row r="10539" spans="1:41" x14ac:dyDescent="0.25">
      <c r="A10539" t="s">
        <v>262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0</v>
      </c>
      <c r="AL10539">
        <v>0</v>
      </c>
      <c r="AM10539">
        <v>0</v>
      </c>
      <c r="AN10539">
        <v>0</v>
      </c>
      <c r="AO10539">
        <v>0</v>
      </c>
    </row>
    <row r="10540" spans="1:41" x14ac:dyDescent="0.25">
      <c r="A10540" t="s">
        <v>262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  <c r="AN10540">
        <v>0</v>
      </c>
      <c r="AO10540">
        <v>0</v>
      </c>
    </row>
    <row r="10541" spans="1:41" x14ac:dyDescent="0.25">
      <c r="A10541" t="s">
        <v>262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  <c r="AM10541">
        <v>0</v>
      </c>
      <c r="AN10541">
        <v>0</v>
      </c>
      <c r="AO10541">
        <v>0</v>
      </c>
    </row>
    <row r="10542" spans="1:41" x14ac:dyDescent="0.25">
      <c r="A10542" t="s">
        <v>262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  <c r="AN10542">
        <v>0</v>
      </c>
      <c r="AO10542">
        <v>0</v>
      </c>
    </row>
    <row r="10543" spans="1:41" x14ac:dyDescent="0.25">
      <c r="A10543" t="s">
        <v>262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0</v>
      </c>
      <c r="AN10543">
        <v>0</v>
      </c>
      <c r="AO10543">
        <v>0</v>
      </c>
    </row>
    <row r="10544" spans="1:41" x14ac:dyDescent="0.25">
      <c r="A10544" t="s">
        <v>262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0</v>
      </c>
      <c r="AM10544">
        <v>0</v>
      </c>
      <c r="AN10544">
        <v>0</v>
      </c>
      <c r="AO10544">
        <v>0</v>
      </c>
    </row>
    <row r="10545" spans="1:41" x14ac:dyDescent="0.25">
      <c r="A10545" t="s">
        <v>262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  <c r="AN10545">
        <v>0</v>
      </c>
      <c r="AO10545">
        <v>0</v>
      </c>
    </row>
    <row r="10546" spans="1:41" x14ac:dyDescent="0.25">
      <c r="A10546" t="s">
        <v>262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  <c r="AN10546">
        <v>0</v>
      </c>
      <c r="AO10546">
        <v>0</v>
      </c>
    </row>
    <row r="10547" spans="1:41" x14ac:dyDescent="0.25">
      <c r="A10547" t="s">
        <v>262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0</v>
      </c>
      <c r="AL10547">
        <v>0</v>
      </c>
      <c r="AM10547">
        <v>0</v>
      </c>
      <c r="AN10547">
        <v>0</v>
      </c>
      <c r="AO10547">
        <v>0</v>
      </c>
    </row>
    <row r="10548" spans="1:41" x14ac:dyDescent="0.25">
      <c r="A10548" t="s">
        <v>262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0</v>
      </c>
      <c r="AL10548">
        <v>0</v>
      </c>
      <c r="AM10548">
        <v>0</v>
      </c>
      <c r="AN10548">
        <v>0</v>
      </c>
      <c r="AO10548">
        <v>0</v>
      </c>
    </row>
    <row r="10549" spans="1:41" x14ac:dyDescent="0.25">
      <c r="A10549" t="s">
        <v>262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0</v>
      </c>
      <c r="AL10549">
        <v>0</v>
      </c>
      <c r="AM10549">
        <v>0</v>
      </c>
      <c r="AN10549">
        <v>0</v>
      </c>
      <c r="AO10549">
        <v>0</v>
      </c>
    </row>
    <row r="10550" spans="1:41" x14ac:dyDescent="0.25">
      <c r="A10550" t="s">
        <v>262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0</v>
      </c>
      <c r="AL10550">
        <v>0</v>
      </c>
      <c r="AM10550">
        <v>0</v>
      </c>
      <c r="AN10550">
        <v>0</v>
      </c>
      <c r="AO10550">
        <v>0</v>
      </c>
    </row>
    <row r="10551" spans="1:41" x14ac:dyDescent="0.25">
      <c r="A10551" t="s">
        <v>262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0</v>
      </c>
      <c r="AL10551">
        <v>0</v>
      </c>
      <c r="AM10551">
        <v>0</v>
      </c>
      <c r="AN10551">
        <v>0</v>
      </c>
      <c r="AO10551">
        <v>0</v>
      </c>
    </row>
    <row r="10552" spans="1:41" x14ac:dyDescent="0.25">
      <c r="A10552" t="s">
        <v>262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0</v>
      </c>
      <c r="AL10552">
        <v>0</v>
      </c>
      <c r="AM10552">
        <v>0</v>
      </c>
      <c r="AN10552">
        <v>0</v>
      </c>
      <c r="AO10552">
        <v>0</v>
      </c>
    </row>
    <row r="10553" spans="1:41" x14ac:dyDescent="0.25">
      <c r="A10553" t="s">
        <v>262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  <c r="AN10553">
        <v>0</v>
      </c>
      <c r="AO10553">
        <v>0</v>
      </c>
    </row>
    <row r="10554" spans="1:41" x14ac:dyDescent="0.25">
      <c r="A10554" t="s">
        <v>262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0</v>
      </c>
      <c r="AL10554">
        <v>0</v>
      </c>
      <c r="AM10554">
        <v>0</v>
      </c>
      <c r="AN10554">
        <v>0</v>
      </c>
      <c r="AO10554">
        <v>0</v>
      </c>
    </row>
    <row r="10555" spans="1:41" x14ac:dyDescent="0.25">
      <c r="A10555" t="s">
        <v>262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0</v>
      </c>
      <c r="AN10555">
        <v>0</v>
      </c>
      <c r="AO10555">
        <v>0</v>
      </c>
    </row>
    <row r="10556" spans="1:41" x14ac:dyDescent="0.25">
      <c r="A10556" t="s">
        <v>262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  <c r="AN10556">
        <v>0</v>
      </c>
      <c r="AO10556">
        <v>0</v>
      </c>
    </row>
    <row r="10557" spans="1:41" x14ac:dyDescent="0.25">
      <c r="A10557" t="s">
        <v>262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  <c r="AN10557">
        <v>0</v>
      </c>
      <c r="AO10557">
        <v>0</v>
      </c>
    </row>
    <row r="10558" spans="1:41" x14ac:dyDescent="0.25">
      <c r="A10558" t="s">
        <v>262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0</v>
      </c>
      <c r="AL10558">
        <v>0</v>
      </c>
      <c r="AM10558">
        <v>0</v>
      </c>
      <c r="AN10558">
        <v>0</v>
      </c>
      <c r="AO10558">
        <v>0</v>
      </c>
    </row>
    <row r="10559" spans="1:41" x14ac:dyDescent="0.25">
      <c r="A10559" t="s">
        <v>262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  <c r="AM10559">
        <v>0</v>
      </c>
      <c r="AN10559">
        <v>0</v>
      </c>
      <c r="AO10559">
        <v>0</v>
      </c>
    </row>
    <row r="10560" spans="1:41" x14ac:dyDescent="0.25">
      <c r="A10560" t="s">
        <v>262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0</v>
      </c>
      <c r="AL10560">
        <v>0</v>
      </c>
      <c r="AM10560">
        <v>0</v>
      </c>
      <c r="AN10560">
        <v>0</v>
      </c>
      <c r="AO10560">
        <v>0</v>
      </c>
    </row>
    <row r="10561" spans="1:41" x14ac:dyDescent="0.25">
      <c r="A10561" t="s">
        <v>262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0</v>
      </c>
      <c r="AL10561">
        <v>0</v>
      </c>
      <c r="AM10561">
        <v>0</v>
      </c>
      <c r="AN10561">
        <v>0</v>
      </c>
      <c r="AO10561">
        <v>0</v>
      </c>
    </row>
    <row r="10562" spans="1:41" x14ac:dyDescent="0.25">
      <c r="A10562" t="s">
        <v>262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  <c r="AM10562">
        <v>0</v>
      </c>
      <c r="AN10562">
        <v>0</v>
      </c>
      <c r="AO10562">
        <v>0</v>
      </c>
    </row>
    <row r="10563" spans="1:41" x14ac:dyDescent="0.25">
      <c r="A10563" t="s">
        <v>262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  <c r="AM10563">
        <v>0</v>
      </c>
      <c r="AN10563">
        <v>0</v>
      </c>
      <c r="AO10563">
        <v>0</v>
      </c>
    </row>
    <row r="10564" spans="1:41" x14ac:dyDescent="0.25">
      <c r="A10564" t="s">
        <v>262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  <c r="AN10564">
        <v>0</v>
      </c>
      <c r="AO10564">
        <v>0</v>
      </c>
    </row>
    <row r="10565" spans="1:41" x14ac:dyDescent="0.25">
      <c r="A10565" t="s">
        <v>262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0</v>
      </c>
      <c r="AL10565">
        <v>0</v>
      </c>
      <c r="AM10565">
        <v>0</v>
      </c>
      <c r="AN10565">
        <v>0</v>
      </c>
      <c r="AO10565">
        <v>0</v>
      </c>
    </row>
    <row r="10566" spans="1:41" x14ac:dyDescent="0.25">
      <c r="A10566" t="s">
        <v>262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  <c r="AN10566">
        <v>0</v>
      </c>
      <c r="AO10566">
        <v>0</v>
      </c>
    </row>
    <row r="10567" spans="1:41" x14ac:dyDescent="0.25">
      <c r="A10567" t="s">
        <v>262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  <c r="AN10567">
        <v>0</v>
      </c>
      <c r="AO10567">
        <v>0</v>
      </c>
    </row>
    <row r="10568" spans="1:41" x14ac:dyDescent="0.25">
      <c r="A10568" t="s">
        <v>262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>
        <v>0</v>
      </c>
      <c r="AO10568">
        <v>0</v>
      </c>
    </row>
    <row r="10569" spans="1:41" x14ac:dyDescent="0.25">
      <c r="A10569" t="s">
        <v>262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0</v>
      </c>
      <c r="AM10569">
        <v>0</v>
      </c>
      <c r="AN10569">
        <v>0</v>
      </c>
      <c r="AO10569">
        <v>0</v>
      </c>
    </row>
    <row r="10570" spans="1:41" x14ac:dyDescent="0.25">
      <c r="A10570" t="s">
        <v>262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  <c r="AN10570">
        <v>0</v>
      </c>
      <c r="AO10570">
        <v>0</v>
      </c>
    </row>
    <row r="10571" spans="1:41" x14ac:dyDescent="0.25">
      <c r="A10571" t="s">
        <v>262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  <c r="AM10571">
        <v>0</v>
      </c>
      <c r="AN10571">
        <v>0</v>
      </c>
      <c r="AO10571">
        <v>0</v>
      </c>
    </row>
    <row r="10572" spans="1:41" x14ac:dyDescent="0.25">
      <c r="A10572" t="s">
        <v>262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0</v>
      </c>
      <c r="AL10572">
        <v>0</v>
      </c>
      <c r="AM10572">
        <v>0</v>
      </c>
      <c r="AN10572">
        <v>0</v>
      </c>
      <c r="AO10572">
        <v>0</v>
      </c>
    </row>
    <row r="10573" spans="1:41" x14ac:dyDescent="0.25">
      <c r="A10573" t="s">
        <v>262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0</v>
      </c>
      <c r="AM10573">
        <v>0</v>
      </c>
      <c r="AN10573">
        <v>0</v>
      </c>
      <c r="AO10573">
        <v>0</v>
      </c>
    </row>
    <row r="10574" spans="1:41" x14ac:dyDescent="0.25">
      <c r="A10574" t="s">
        <v>262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0</v>
      </c>
      <c r="AL10574">
        <v>0</v>
      </c>
      <c r="AM10574">
        <v>0</v>
      </c>
      <c r="AN10574">
        <v>0</v>
      </c>
      <c r="AO10574">
        <v>0</v>
      </c>
    </row>
    <row r="10575" spans="1:41" x14ac:dyDescent="0.25">
      <c r="A10575" t="s">
        <v>262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0</v>
      </c>
      <c r="AM10575">
        <v>0</v>
      </c>
      <c r="AN10575">
        <v>0</v>
      </c>
      <c r="AO10575">
        <v>0</v>
      </c>
    </row>
    <row r="10576" spans="1:41" x14ac:dyDescent="0.25">
      <c r="A10576" t="s">
        <v>262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  <c r="AM10576">
        <v>0</v>
      </c>
      <c r="AN10576">
        <v>0</v>
      </c>
      <c r="AO10576">
        <v>0</v>
      </c>
    </row>
    <row r="10577" spans="1:41" x14ac:dyDescent="0.25">
      <c r="A10577" t="s">
        <v>262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  <c r="AM10577">
        <v>0</v>
      </c>
      <c r="AN10577">
        <v>0</v>
      </c>
      <c r="AO10577">
        <v>0</v>
      </c>
    </row>
    <row r="10578" spans="1:41" x14ac:dyDescent="0.25">
      <c r="A10578" t="s">
        <v>262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  <c r="AM10578">
        <v>0</v>
      </c>
      <c r="AN10578">
        <v>0</v>
      </c>
      <c r="AO10578">
        <v>0</v>
      </c>
    </row>
    <row r="10579" spans="1:41" x14ac:dyDescent="0.25">
      <c r="A10579" t="s">
        <v>262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  <c r="AM10579">
        <v>0</v>
      </c>
      <c r="AN10579">
        <v>0</v>
      </c>
      <c r="AO10579">
        <v>0</v>
      </c>
    </row>
    <row r="10580" spans="1:41" x14ac:dyDescent="0.25">
      <c r="A10580" t="s">
        <v>262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  <c r="AM10580">
        <v>0</v>
      </c>
      <c r="AN10580">
        <v>0</v>
      </c>
      <c r="AO10580">
        <v>0</v>
      </c>
    </row>
    <row r="10581" spans="1:41" x14ac:dyDescent="0.25">
      <c r="A10581" t="s">
        <v>262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0</v>
      </c>
      <c r="AL10581">
        <v>0</v>
      </c>
      <c r="AM10581">
        <v>0</v>
      </c>
      <c r="AN10581">
        <v>0</v>
      </c>
      <c r="AO10581">
        <v>0</v>
      </c>
    </row>
    <row r="10582" spans="1:41" x14ac:dyDescent="0.25">
      <c r="A10582" t="s">
        <v>262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  <c r="AN10582">
        <v>0</v>
      </c>
      <c r="AO10582">
        <v>0</v>
      </c>
    </row>
    <row r="10583" spans="1:41" x14ac:dyDescent="0.25">
      <c r="A10583" t="s">
        <v>262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0</v>
      </c>
      <c r="AM10583">
        <v>0</v>
      </c>
      <c r="AN10583">
        <v>0</v>
      </c>
      <c r="AO10583">
        <v>0</v>
      </c>
    </row>
    <row r="10584" spans="1:41" x14ac:dyDescent="0.25">
      <c r="A10584" t="s">
        <v>262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0</v>
      </c>
      <c r="AL10584">
        <v>0</v>
      </c>
      <c r="AM10584">
        <v>0</v>
      </c>
      <c r="AN10584">
        <v>0</v>
      </c>
      <c r="AO10584">
        <v>0</v>
      </c>
    </row>
    <row r="10585" spans="1:41" x14ac:dyDescent="0.25">
      <c r="A10585" t="s">
        <v>262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0</v>
      </c>
      <c r="AK10585">
        <v>0</v>
      </c>
      <c r="AL10585">
        <v>0</v>
      </c>
      <c r="AM10585">
        <v>0</v>
      </c>
      <c r="AN10585">
        <v>0</v>
      </c>
      <c r="AO10585">
        <v>0</v>
      </c>
    </row>
    <row r="10586" spans="1:41" x14ac:dyDescent="0.25">
      <c r="A10586" t="s">
        <v>262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  <c r="AN10586">
        <v>0</v>
      </c>
      <c r="AO10586">
        <v>0</v>
      </c>
    </row>
    <row r="10587" spans="1:41" x14ac:dyDescent="0.25">
      <c r="A10587" t="s">
        <v>262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  <c r="AN10587">
        <v>0</v>
      </c>
      <c r="AO10587">
        <v>0</v>
      </c>
    </row>
    <row r="10588" spans="1:41" x14ac:dyDescent="0.25">
      <c r="A10588" t="s">
        <v>262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  <c r="AN10588">
        <v>0</v>
      </c>
      <c r="AO10588">
        <v>0</v>
      </c>
    </row>
    <row r="10589" spans="1:41" x14ac:dyDescent="0.25">
      <c r="A10589" t="s">
        <v>262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0</v>
      </c>
      <c r="AN10589">
        <v>0</v>
      </c>
      <c r="AO10589">
        <v>0</v>
      </c>
    </row>
    <row r="10590" spans="1:41" x14ac:dyDescent="0.25">
      <c r="A10590" t="s">
        <v>262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>
        <v>0</v>
      </c>
      <c r="AO10590">
        <v>0</v>
      </c>
    </row>
    <row r="10591" spans="1:41" x14ac:dyDescent="0.25">
      <c r="A10591" t="s">
        <v>262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  <c r="AM10591">
        <v>0</v>
      </c>
      <c r="AN10591">
        <v>0</v>
      </c>
      <c r="AO10591">
        <v>0</v>
      </c>
    </row>
    <row r="10592" spans="1:41" x14ac:dyDescent="0.25">
      <c r="A10592" t="s">
        <v>262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  <c r="AN10592">
        <v>0</v>
      </c>
      <c r="AO10592">
        <v>0</v>
      </c>
    </row>
    <row r="10593" spans="1:41" x14ac:dyDescent="0.25">
      <c r="A10593" t="s">
        <v>262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  <c r="AM10593">
        <v>0</v>
      </c>
      <c r="AN10593">
        <v>0</v>
      </c>
      <c r="AO10593">
        <v>0</v>
      </c>
    </row>
    <row r="10594" spans="1:41" x14ac:dyDescent="0.25">
      <c r="A10594" t="s">
        <v>262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0</v>
      </c>
      <c r="AL10594">
        <v>0</v>
      </c>
      <c r="AM10594">
        <v>0</v>
      </c>
      <c r="AN10594">
        <v>0</v>
      </c>
      <c r="AO10594">
        <v>0</v>
      </c>
    </row>
    <row r="10595" spans="1:41" x14ac:dyDescent="0.25">
      <c r="A10595" t="s">
        <v>262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>
        <v>0</v>
      </c>
      <c r="AO10595">
        <v>0</v>
      </c>
    </row>
    <row r="10596" spans="1:41" x14ac:dyDescent="0.25">
      <c r="A10596" t="s">
        <v>262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>
        <v>0</v>
      </c>
      <c r="AO10596">
        <v>0</v>
      </c>
    </row>
    <row r="10597" spans="1:41" x14ac:dyDescent="0.25">
      <c r="A10597" t="s">
        <v>262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0</v>
      </c>
      <c r="AL10597">
        <v>0</v>
      </c>
      <c r="AM10597">
        <v>0</v>
      </c>
      <c r="AN10597">
        <v>0</v>
      </c>
      <c r="AO10597">
        <v>0</v>
      </c>
    </row>
    <row r="10598" spans="1:41" x14ac:dyDescent="0.25">
      <c r="A10598" t="s">
        <v>262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  <c r="AN10598">
        <v>0</v>
      </c>
      <c r="AO10598">
        <v>0</v>
      </c>
    </row>
    <row r="10599" spans="1:41" x14ac:dyDescent="0.25">
      <c r="A10599" t="s">
        <v>262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0</v>
      </c>
      <c r="AL10599">
        <v>0</v>
      </c>
      <c r="AM10599">
        <v>0</v>
      </c>
      <c r="AN10599">
        <v>0</v>
      </c>
      <c r="AO10599">
        <v>0</v>
      </c>
    </row>
    <row r="10600" spans="1:41" x14ac:dyDescent="0.25">
      <c r="A10600" t="s">
        <v>262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  <c r="AM10600">
        <v>0</v>
      </c>
      <c r="AN10600">
        <v>0</v>
      </c>
      <c r="AO10600">
        <v>0</v>
      </c>
    </row>
    <row r="10601" spans="1:41" x14ac:dyDescent="0.25">
      <c r="A10601" t="s">
        <v>262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0</v>
      </c>
      <c r="AM10601">
        <v>0</v>
      </c>
      <c r="AN10601">
        <v>0</v>
      </c>
      <c r="AO10601">
        <v>0</v>
      </c>
    </row>
    <row r="10602" spans="1:41" x14ac:dyDescent="0.25">
      <c r="A10602" t="s">
        <v>262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0</v>
      </c>
      <c r="AL10602">
        <v>0</v>
      </c>
      <c r="AM10602">
        <v>0</v>
      </c>
      <c r="AN10602">
        <v>0</v>
      </c>
      <c r="AO10602">
        <v>0</v>
      </c>
    </row>
    <row r="10603" spans="1:41" x14ac:dyDescent="0.25">
      <c r="A10603" t="s">
        <v>262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0</v>
      </c>
      <c r="AL10603">
        <v>0</v>
      </c>
      <c r="AM10603">
        <v>0</v>
      </c>
      <c r="AN10603">
        <v>0</v>
      </c>
      <c r="AO10603">
        <v>0</v>
      </c>
    </row>
    <row r="10604" spans="1:41" x14ac:dyDescent="0.25">
      <c r="A10604" t="s">
        <v>262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>
        <v>0</v>
      </c>
      <c r="AO10604">
        <v>0</v>
      </c>
    </row>
    <row r="10605" spans="1:41" x14ac:dyDescent="0.25">
      <c r="A10605" t="s">
        <v>262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>
        <v>0</v>
      </c>
      <c r="AO10605">
        <v>0</v>
      </c>
    </row>
    <row r="10606" spans="1:41" x14ac:dyDescent="0.25">
      <c r="A10606" t="s">
        <v>262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0</v>
      </c>
      <c r="AN10606">
        <v>0</v>
      </c>
      <c r="AO10606">
        <v>0</v>
      </c>
    </row>
    <row r="10607" spans="1:41" x14ac:dyDescent="0.25">
      <c r="A10607" t="s">
        <v>262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>
        <v>0</v>
      </c>
      <c r="AO10607">
        <v>0</v>
      </c>
    </row>
    <row r="10608" spans="1:41" x14ac:dyDescent="0.25">
      <c r="A10608" t="s">
        <v>262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>
        <v>0</v>
      </c>
      <c r="AO10608">
        <v>0</v>
      </c>
    </row>
    <row r="10609" spans="1:41" x14ac:dyDescent="0.25">
      <c r="A10609" t="s">
        <v>262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0</v>
      </c>
      <c r="AN10609">
        <v>0</v>
      </c>
      <c r="AO10609">
        <v>0</v>
      </c>
    </row>
    <row r="10610" spans="1:41" x14ac:dyDescent="0.25">
      <c r="A10610" t="s">
        <v>262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0</v>
      </c>
      <c r="AO10610">
        <v>0</v>
      </c>
    </row>
    <row r="10611" spans="1:41" x14ac:dyDescent="0.25">
      <c r="A10611" t="s">
        <v>262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  <c r="AN10611">
        <v>0</v>
      </c>
      <c r="AO10611">
        <v>0</v>
      </c>
    </row>
    <row r="10612" spans="1:41" x14ac:dyDescent="0.25">
      <c r="A10612" t="s">
        <v>262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  <c r="AN10612">
        <v>0</v>
      </c>
      <c r="AO10612">
        <v>0</v>
      </c>
    </row>
    <row r="10613" spans="1:41" x14ac:dyDescent="0.25">
      <c r="A10613" t="s">
        <v>262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  <c r="AM10613">
        <v>0</v>
      </c>
      <c r="AN10613">
        <v>0</v>
      </c>
      <c r="AO10613">
        <v>0</v>
      </c>
    </row>
    <row r="10614" spans="1:41" x14ac:dyDescent="0.25">
      <c r="A10614" t="s">
        <v>262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0</v>
      </c>
      <c r="AM10614">
        <v>0</v>
      </c>
      <c r="AN10614">
        <v>0</v>
      </c>
      <c r="AO10614">
        <v>0</v>
      </c>
    </row>
    <row r="10615" spans="1:41" x14ac:dyDescent="0.25">
      <c r="A10615" t="s">
        <v>262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>
        <v>0</v>
      </c>
      <c r="AO10615">
        <v>0</v>
      </c>
    </row>
    <row r="10616" spans="1:41" x14ac:dyDescent="0.25">
      <c r="A10616" t="s">
        <v>262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  <c r="AM10616">
        <v>0</v>
      </c>
      <c r="AN10616">
        <v>0</v>
      </c>
      <c r="AO10616">
        <v>0</v>
      </c>
    </row>
    <row r="10617" spans="1:41" x14ac:dyDescent="0.25">
      <c r="A10617" t="s">
        <v>262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  <c r="AN10617">
        <v>0</v>
      </c>
      <c r="AO10617">
        <v>0</v>
      </c>
    </row>
    <row r="10618" spans="1:41" x14ac:dyDescent="0.25">
      <c r="A10618" t="s">
        <v>262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0</v>
      </c>
      <c r="AL10618">
        <v>0</v>
      </c>
      <c r="AM10618">
        <v>0</v>
      </c>
      <c r="AN10618">
        <v>0</v>
      </c>
      <c r="AO10618">
        <v>0</v>
      </c>
    </row>
    <row r="10619" spans="1:41" x14ac:dyDescent="0.25">
      <c r="A10619" t="s">
        <v>262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0</v>
      </c>
      <c r="AL10619">
        <v>0</v>
      </c>
      <c r="AM10619">
        <v>0</v>
      </c>
      <c r="AN10619">
        <v>0</v>
      </c>
      <c r="AO10619">
        <v>0</v>
      </c>
    </row>
    <row r="10620" spans="1:41" x14ac:dyDescent="0.25">
      <c r="A10620" t="s">
        <v>262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0</v>
      </c>
      <c r="AL10620">
        <v>0</v>
      </c>
      <c r="AM10620">
        <v>0</v>
      </c>
      <c r="AN10620">
        <v>0</v>
      </c>
      <c r="AO10620">
        <v>0</v>
      </c>
    </row>
    <row r="10621" spans="1:41" x14ac:dyDescent="0.25">
      <c r="A10621" t="s">
        <v>262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0</v>
      </c>
      <c r="AL10621">
        <v>0</v>
      </c>
      <c r="AM10621">
        <v>0</v>
      </c>
      <c r="AN10621">
        <v>0</v>
      </c>
      <c r="AO10621">
        <v>0</v>
      </c>
    </row>
    <row r="10622" spans="1:41" x14ac:dyDescent="0.25">
      <c r="A10622" t="s">
        <v>262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  <c r="AN10622">
        <v>0</v>
      </c>
      <c r="AO10622">
        <v>0</v>
      </c>
    </row>
    <row r="10623" spans="1:41" x14ac:dyDescent="0.25">
      <c r="A10623" t="s">
        <v>262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0</v>
      </c>
      <c r="AL10623">
        <v>0</v>
      </c>
      <c r="AM10623">
        <v>0</v>
      </c>
      <c r="AN10623">
        <v>0</v>
      </c>
      <c r="AO10623">
        <v>0</v>
      </c>
    </row>
    <row r="10624" spans="1:41" x14ac:dyDescent="0.25">
      <c r="A10624" t="s">
        <v>262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0</v>
      </c>
      <c r="AL10624">
        <v>0</v>
      </c>
      <c r="AM10624">
        <v>0</v>
      </c>
      <c r="AN10624">
        <v>0</v>
      </c>
      <c r="AO10624">
        <v>0</v>
      </c>
    </row>
    <row r="10625" spans="1:41" x14ac:dyDescent="0.25">
      <c r="A10625" t="s">
        <v>262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0</v>
      </c>
      <c r="AL10625">
        <v>0</v>
      </c>
      <c r="AM10625">
        <v>0</v>
      </c>
      <c r="AN10625">
        <v>0</v>
      </c>
      <c r="AO10625">
        <v>0</v>
      </c>
    </row>
    <row r="10626" spans="1:41" x14ac:dyDescent="0.25">
      <c r="A10626" t="s">
        <v>262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0</v>
      </c>
      <c r="AL10626">
        <v>0</v>
      </c>
      <c r="AM10626">
        <v>0</v>
      </c>
      <c r="AN10626">
        <v>0</v>
      </c>
      <c r="AO10626">
        <v>0</v>
      </c>
    </row>
    <row r="10627" spans="1:41" x14ac:dyDescent="0.25">
      <c r="A10627" t="s">
        <v>262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>
        <v>0</v>
      </c>
      <c r="AO10627">
        <v>0</v>
      </c>
    </row>
    <row r="10628" spans="1:41" x14ac:dyDescent="0.25">
      <c r="A10628" t="s">
        <v>262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0</v>
      </c>
      <c r="AM10628">
        <v>0</v>
      </c>
      <c r="AN10628">
        <v>0</v>
      </c>
      <c r="AO10628">
        <v>0</v>
      </c>
    </row>
    <row r="10629" spans="1:41" x14ac:dyDescent="0.25">
      <c r="A10629" t="s">
        <v>262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0</v>
      </c>
      <c r="AL10629">
        <v>0</v>
      </c>
      <c r="AM10629">
        <v>0</v>
      </c>
      <c r="AN10629">
        <v>0</v>
      </c>
      <c r="AO10629">
        <v>0</v>
      </c>
    </row>
    <row r="10630" spans="1:41" x14ac:dyDescent="0.25">
      <c r="A10630" t="s">
        <v>262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  <c r="AM10630">
        <v>0</v>
      </c>
      <c r="AN10630">
        <v>0</v>
      </c>
      <c r="AO10630">
        <v>0</v>
      </c>
    </row>
    <row r="10631" spans="1:41" x14ac:dyDescent="0.25">
      <c r="A10631" t="s">
        <v>262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0</v>
      </c>
      <c r="AO10631">
        <v>0</v>
      </c>
    </row>
    <row r="10632" spans="1:41" x14ac:dyDescent="0.25">
      <c r="A10632" t="s">
        <v>262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  <c r="AM10632">
        <v>0</v>
      </c>
      <c r="AN10632">
        <v>0</v>
      </c>
      <c r="AO10632">
        <v>0</v>
      </c>
    </row>
    <row r="10633" spans="1:41" x14ac:dyDescent="0.25">
      <c r="A10633" t="s">
        <v>262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0</v>
      </c>
      <c r="AL10633">
        <v>0</v>
      </c>
      <c r="AM10633">
        <v>0</v>
      </c>
      <c r="AN10633">
        <v>0</v>
      </c>
      <c r="AO10633">
        <v>0</v>
      </c>
    </row>
    <row r="10634" spans="1:41" x14ac:dyDescent="0.25">
      <c r="A10634" t="s">
        <v>262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  <c r="AN10634">
        <v>0</v>
      </c>
      <c r="AO10634">
        <v>0</v>
      </c>
    </row>
    <row r="10635" spans="1:41" x14ac:dyDescent="0.25">
      <c r="A10635" t="s">
        <v>262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0</v>
      </c>
      <c r="AL10635">
        <v>0</v>
      </c>
      <c r="AM10635">
        <v>0</v>
      </c>
      <c r="AN10635">
        <v>0</v>
      </c>
      <c r="AO10635">
        <v>0</v>
      </c>
    </row>
    <row r="10636" spans="1:41" x14ac:dyDescent="0.25">
      <c r="A10636" t="s">
        <v>262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  <c r="AM10636">
        <v>0</v>
      </c>
      <c r="AN10636">
        <v>0</v>
      </c>
      <c r="AO10636">
        <v>0</v>
      </c>
    </row>
    <row r="10637" spans="1:41" x14ac:dyDescent="0.25">
      <c r="A10637" t="s">
        <v>262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  <c r="AN10637">
        <v>0</v>
      </c>
      <c r="AO10637">
        <v>0</v>
      </c>
    </row>
    <row r="10638" spans="1:41" x14ac:dyDescent="0.25">
      <c r="A10638" t="s">
        <v>262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0</v>
      </c>
      <c r="AL10638">
        <v>0</v>
      </c>
      <c r="AM10638">
        <v>0</v>
      </c>
      <c r="AN10638">
        <v>0</v>
      </c>
      <c r="AO10638">
        <v>0</v>
      </c>
    </row>
    <row r="10639" spans="1:41" x14ac:dyDescent="0.25">
      <c r="A10639" t="s">
        <v>262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0</v>
      </c>
      <c r="AM10639">
        <v>0</v>
      </c>
      <c r="AN10639">
        <v>0</v>
      </c>
      <c r="AO10639">
        <v>0</v>
      </c>
    </row>
    <row r="10640" spans="1:41" x14ac:dyDescent="0.25">
      <c r="A10640" t="s">
        <v>262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0</v>
      </c>
      <c r="AL10640">
        <v>0</v>
      </c>
      <c r="AM10640">
        <v>0</v>
      </c>
      <c r="AN10640">
        <v>0</v>
      </c>
      <c r="AO10640">
        <v>0</v>
      </c>
    </row>
    <row r="10641" spans="1:41" x14ac:dyDescent="0.25">
      <c r="A10641" t="s">
        <v>262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  <c r="AN10641">
        <v>0</v>
      </c>
      <c r="AO10641">
        <v>0</v>
      </c>
    </row>
    <row r="10642" spans="1:41" x14ac:dyDescent="0.25">
      <c r="A10642" t="s">
        <v>262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0</v>
      </c>
      <c r="AL10642">
        <v>0</v>
      </c>
      <c r="AM10642">
        <v>0</v>
      </c>
      <c r="AN10642">
        <v>0</v>
      </c>
      <c r="AO10642">
        <v>0</v>
      </c>
    </row>
    <row r="10643" spans="1:41" x14ac:dyDescent="0.25">
      <c r="A10643" t="s">
        <v>262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0</v>
      </c>
      <c r="AM10643">
        <v>0</v>
      </c>
      <c r="AN10643">
        <v>0</v>
      </c>
      <c r="AO10643">
        <v>0</v>
      </c>
    </row>
    <row r="10644" spans="1:41" x14ac:dyDescent="0.25">
      <c r="A10644" t="s">
        <v>262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0</v>
      </c>
      <c r="AL10644">
        <v>0</v>
      </c>
      <c r="AM10644">
        <v>0</v>
      </c>
      <c r="AN10644">
        <v>0</v>
      </c>
      <c r="AO10644">
        <v>0</v>
      </c>
    </row>
    <row r="10645" spans="1:41" x14ac:dyDescent="0.25">
      <c r="A10645" t="s">
        <v>262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>
        <v>0</v>
      </c>
      <c r="AO10645">
        <v>0</v>
      </c>
    </row>
    <row r="10646" spans="1:41" x14ac:dyDescent="0.25">
      <c r="A10646" t="s">
        <v>262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  <c r="AM10646">
        <v>0</v>
      </c>
      <c r="AN10646">
        <v>0</v>
      </c>
      <c r="AO10646">
        <v>0</v>
      </c>
    </row>
    <row r="10647" spans="1:41" x14ac:dyDescent="0.25">
      <c r="A10647" t="s">
        <v>262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  <c r="AM10647">
        <v>0</v>
      </c>
      <c r="AN10647">
        <v>0</v>
      </c>
      <c r="AO10647">
        <v>0</v>
      </c>
    </row>
    <row r="10648" spans="1:41" x14ac:dyDescent="0.25">
      <c r="A10648" t="s">
        <v>262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  <c r="AM10648">
        <v>0</v>
      </c>
      <c r="AN10648">
        <v>0</v>
      </c>
      <c r="AO10648">
        <v>0</v>
      </c>
    </row>
    <row r="10649" spans="1:41" x14ac:dyDescent="0.25">
      <c r="A10649" t="s">
        <v>262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0</v>
      </c>
      <c r="AN10649">
        <v>0</v>
      </c>
      <c r="AO10649">
        <v>0</v>
      </c>
    </row>
    <row r="10650" spans="1:41" x14ac:dyDescent="0.25">
      <c r="A10650" t="s">
        <v>262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  <c r="AM10650">
        <v>0</v>
      </c>
      <c r="AN10650">
        <v>0</v>
      </c>
      <c r="AO10650">
        <v>0</v>
      </c>
    </row>
    <row r="10651" spans="1:41" x14ac:dyDescent="0.25">
      <c r="A10651" t="s">
        <v>262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  <c r="AN10651">
        <v>0</v>
      </c>
      <c r="AO10651">
        <v>0</v>
      </c>
    </row>
    <row r="10652" spans="1:41" x14ac:dyDescent="0.25">
      <c r="A10652" t="s">
        <v>262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  <c r="AN10652">
        <v>0</v>
      </c>
      <c r="AO10652">
        <v>0</v>
      </c>
    </row>
    <row r="10653" spans="1:41" x14ac:dyDescent="0.25">
      <c r="A10653" t="s">
        <v>262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0</v>
      </c>
      <c r="AM10653">
        <v>0</v>
      </c>
      <c r="AN10653">
        <v>0</v>
      </c>
      <c r="AO10653">
        <v>0</v>
      </c>
    </row>
    <row r="10654" spans="1:41" x14ac:dyDescent="0.25">
      <c r="A10654" t="s">
        <v>262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0</v>
      </c>
      <c r="AL10654">
        <v>0</v>
      </c>
      <c r="AM10654">
        <v>0</v>
      </c>
      <c r="AN10654">
        <v>0</v>
      </c>
      <c r="AO10654">
        <v>0</v>
      </c>
    </row>
    <row r="10655" spans="1:41" x14ac:dyDescent="0.25">
      <c r="A10655" t="s">
        <v>262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  <c r="AM10655">
        <v>0</v>
      </c>
      <c r="AN10655">
        <v>0</v>
      </c>
      <c r="AO10655">
        <v>0</v>
      </c>
    </row>
    <row r="10656" spans="1:41" x14ac:dyDescent="0.25">
      <c r="A10656" t="s">
        <v>262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0</v>
      </c>
      <c r="AN10656">
        <v>0</v>
      </c>
      <c r="AO10656">
        <v>0</v>
      </c>
    </row>
    <row r="10657" spans="1:41" x14ac:dyDescent="0.25">
      <c r="A10657" t="s">
        <v>262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0</v>
      </c>
      <c r="AL10657">
        <v>0</v>
      </c>
      <c r="AM10657">
        <v>0</v>
      </c>
      <c r="AN10657">
        <v>0</v>
      </c>
      <c r="AO10657">
        <v>0</v>
      </c>
    </row>
    <row r="10658" spans="1:41" x14ac:dyDescent="0.25">
      <c r="A10658" t="s">
        <v>262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0</v>
      </c>
      <c r="AL10658">
        <v>0</v>
      </c>
      <c r="AM10658">
        <v>0</v>
      </c>
      <c r="AN10658">
        <v>0</v>
      </c>
      <c r="AO10658">
        <v>0</v>
      </c>
    </row>
    <row r="10659" spans="1:41" x14ac:dyDescent="0.25">
      <c r="A10659" t="s">
        <v>262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  <c r="AN10659">
        <v>0</v>
      </c>
      <c r="AO10659">
        <v>0</v>
      </c>
    </row>
    <row r="10660" spans="1:41" x14ac:dyDescent="0.25">
      <c r="A10660" t="s">
        <v>262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0</v>
      </c>
      <c r="AL10660">
        <v>0</v>
      </c>
      <c r="AM10660">
        <v>0</v>
      </c>
      <c r="AN10660">
        <v>0</v>
      </c>
      <c r="AO10660">
        <v>0</v>
      </c>
    </row>
    <row r="10661" spans="1:41" x14ac:dyDescent="0.25">
      <c r="A10661" t="s">
        <v>262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  <c r="AM10661">
        <v>0</v>
      </c>
      <c r="AN10661">
        <v>0</v>
      </c>
      <c r="AO10661">
        <v>0</v>
      </c>
    </row>
    <row r="10662" spans="1:41" x14ac:dyDescent="0.25">
      <c r="A10662" t="s">
        <v>262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0</v>
      </c>
      <c r="AN10662">
        <v>0</v>
      </c>
      <c r="AO10662">
        <v>0</v>
      </c>
    </row>
    <row r="10663" spans="1:41" x14ac:dyDescent="0.25">
      <c r="A10663" t="s">
        <v>262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>
        <v>0</v>
      </c>
      <c r="AO10663">
        <v>0</v>
      </c>
    </row>
    <row r="10664" spans="1:41" x14ac:dyDescent="0.25">
      <c r="A10664" t="s">
        <v>262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  <c r="AM10664">
        <v>0</v>
      </c>
      <c r="AN10664">
        <v>0</v>
      </c>
      <c r="AO10664">
        <v>0</v>
      </c>
    </row>
    <row r="10665" spans="1:41" x14ac:dyDescent="0.25">
      <c r="A10665" t="s">
        <v>262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0</v>
      </c>
      <c r="AL10665">
        <v>0</v>
      </c>
      <c r="AM10665">
        <v>0</v>
      </c>
      <c r="AN10665">
        <v>0</v>
      </c>
      <c r="AO10665">
        <v>0</v>
      </c>
    </row>
    <row r="10666" spans="1:41" x14ac:dyDescent="0.25">
      <c r="A10666" t="s">
        <v>262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  <c r="AN10666">
        <v>0</v>
      </c>
      <c r="AO10666">
        <v>0</v>
      </c>
    </row>
    <row r="10667" spans="1:41" x14ac:dyDescent="0.25">
      <c r="A10667" t="s">
        <v>262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  <c r="AN10667">
        <v>0</v>
      </c>
      <c r="AO10667">
        <v>0</v>
      </c>
    </row>
    <row r="10668" spans="1:41" x14ac:dyDescent="0.25">
      <c r="A10668" t="s">
        <v>262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  <c r="AN10668">
        <v>0</v>
      </c>
      <c r="AO10668">
        <v>0</v>
      </c>
    </row>
    <row r="10669" spans="1:41" x14ac:dyDescent="0.25">
      <c r="A10669" t="s">
        <v>262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  <c r="AN10669">
        <v>0</v>
      </c>
      <c r="AO10669">
        <v>0</v>
      </c>
    </row>
    <row r="10670" spans="1:41" x14ac:dyDescent="0.25">
      <c r="A10670" t="s">
        <v>262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0</v>
      </c>
      <c r="AK10670">
        <v>0</v>
      </c>
      <c r="AL10670">
        <v>0</v>
      </c>
      <c r="AM10670">
        <v>0</v>
      </c>
      <c r="AN10670">
        <v>0</v>
      </c>
      <c r="AO10670">
        <v>0</v>
      </c>
    </row>
    <row r="10671" spans="1:41" x14ac:dyDescent="0.25">
      <c r="A10671" t="s">
        <v>262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  <c r="AN10671">
        <v>0</v>
      </c>
      <c r="AO10671">
        <v>0</v>
      </c>
    </row>
    <row r="10672" spans="1:41" x14ac:dyDescent="0.25">
      <c r="A10672" t="s">
        <v>262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  <c r="AN10672">
        <v>0</v>
      </c>
      <c r="AO10672">
        <v>0</v>
      </c>
    </row>
    <row r="10673" spans="1:41" x14ac:dyDescent="0.25">
      <c r="A10673" t="s">
        <v>262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0</v>
      </c>
      <c r="AL10673">
        <v>0</v>
      </c>
      <c r="AM10673">
        <v>0</v>
      </c>
      <c r="AN10673">
        <v>0</v>
      </c>
      <c r="AO10673">
        <v>0</v>
      </c>
    </row>
    <row r="10674" spans="1:41" x14ac:dyDescent="0.25">
      <c r="A10674" t="s">
        <v>262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  <c r="AN10674">
        <v>0</v>
      </c>
      <c r="AO10674">
        <v>0</v>
      </c>
    </row>
    <row r="10675" spans="1:41" x14ac:dyDescent="0.25">
      <c r="A10675" t="s">
        <v>262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  <c r="AN10675">
        <v>0</v>
      </c>
      <c r="AO10675">
        <v>0</v>
      </c>
    </row>
    <row r="10676" spans="1:41" x14ac:dyDescent="0.25">
      <c r="A10676" t="s">
        <v>262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0</v>
      </c>
      <c r="AL10676">
        <v>0</v>
      </c>
      <c r="AM10676">
        <v>0</v>
      </c>
      <c r="AN10676">
        <v>0</v>
      </c>
      <c r="AO10676">
        <v>0</v>
      </c>
    </row>
    <row r="10677" spans="1:41" x14ac:dyDescent="0.25">
      <c r="A10677" t="s">
        <v>262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>
        <v>0</v>
      </c>
      <c r="AO10677">
        <v>0</v>
      </c>
    </row>
    <row r="10678" spans="1:41" x14ac:dyDescent="0.25">
      <c r="A10678" t="s">
        <v>262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>
        <v>0</v>
      </c>
      <c r="AO10678">
        <v>0</v>
      </c>
    </row>
    <row r="10679" spans="1:41" x14ac:dyDescent="0.25">
      <c r="A10679" t="s">
        <v>262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0</v>
      </c>
      <c r="AL10679">
        <v>0</v>
      </c>
      <c r="AM10679">
        <v>0</v>
      </c>
      <c r="AN10679">
        <v>0</v>
      </c>
      <c r="AO10679">
        <v>0</v>
      </c>
    </row>
    <row r="10680" spans="1:41" x14ac:dyDescent="0.25">
      <c r="A10680" t="s">
        <v>262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>
        <v>0</v>
      </c>
      <c r="AO10680">
        <v>0</v>
      </c>
    </row>
    <row r="10681" spans="1:41" x14ac:dyDescent="0.25">
      <c r="A10681" t="s">
        <v>262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>
        <v>0</v>
      </c>
      <c r="AO10681">
        <v>0</v>
      </c>
    </row>
    <row r="10682" spans="1:41" x14ac:dyDescent="0.25">
      <c r="A10682" t="s">
        <v>262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  <c r="AN10682">
        <v>0</v>
      </c>
      <c r="AO10682">
        <v>0</v>
      </c>
    </row>
    <row r="10683" spans="1:41" x14ac:dyDescent="0.25">
      <c r="A10683" t="s">
        <v>262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0</v>
      </c>
      <c r="AL10683">
        <v>0</v>
      </c>
      <c r="AM10683">
        <v>0</v>
      </c>
      <c r="AN10683">
        <v>0</v>
      </c>
      <c r="AO10683">
        <v>0</v>
      </c>
    </row>
    <row r="10684" spans="1:41" x14ac:dyDescent="0.25">
      <c r="A10684" t="s">
        <v>262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>
        <v>0</v>
      </c>
      <c r="AO10684">
        <v>0</v>
      </c>
    </row>
    <row r="10685" spans="1:41" x14ac:dyDescent="0.25">
      <c r="A10685" t="s">
        <v>262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  <c r="AN10685">
        <v>0</v>
      </c>
      <c r="AO10685">
        <v>0</v>
      </c>
    </row>
    <row r="10686" spans="1:41" x14ac:dyDescent="0.25">
      <c r="A10686" t="s">
        <v>262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>
        <v>0</v>
      </c>
      <c r="AO10686">
        <v>0</v>
      </c>
    </row>
    <row r="10687" spans="1:41" x14ac:dyDescent="0.25">
      <c r="A10687" t="s">
        <v>262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  <c r="AN10687">
        <v>0</v>
      </c>
      <c r="AO10687">
        <v>0</v>
      </c>
    </row>
    <row r="10688" spans="1:41" x14ac:dyDescent="0.25">
      <c r="A10688" t="s">
        <v>262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>
        <v>0</v>
      </c>
      <c r="AO10688">
        <v>0</v>
      </c>
    </row>
    <row r="10689" spans="1:41" x14ac:dyDescent="0.25">
      <c r="A10689" t="s">
        <v>262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  <c r="AN10689">
        <v>0</v>
      </c>
      <c r="AO10689">
        <v>0</v>
      </c>
    </row>
    <row r="10690" spans="1:41" x14ac:dyDescent="0.25">
      <c r="A10690" t="s">
        <v>262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0</v>
      </c>
      <c r="AL10690">
        <v>0</v>
      </c>
      <c r="AM10690">
        <v>0</v>
      </c>
      <c r="AN10690">
        <v>0</v>
      </c>
      <c r="AO10690">
        <v>0</v>
      </c>
    </row>
    <row r="10691" spans="1:41" x14ac:dyDescent="0.25">
      <c r="A10691" t="s">
        <v>262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0</v>
      </c>
      <c r="AL10691">
        <v>0</v>
      </c>
      <c r="AM10691">
        <v>0</v>
      </c>
      <c r="AN10691">
        <v>0</v>
      </c>
      <c r="AO10691">
        <v>0</v>
      </c>
    </row>
    <row r="10692" spans="1:41" x14ac:dyDescent="0.25">
      <c r="A10692" t="s">
        <v>262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  <c r="AN10692">
        <v>0</v>
      </c>
      <c r="AO10692">
        <v>0</v>
      </c>
    </row>
    <row r="10693" spans="1:41" x14ac:dyDescent="0.25">
      <c r="A10693" t="s">
        <v>262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0</v>
      </c>
      <c r="AL10693">
        <v>0</v>
      </c>
      <c r="AM10693">
        <v>0</v>
      </c>
      <c r="AN10693">
        <v>0</v>
      </c>
      <c r="AO10693">
        <v>0</v>
      </c>
    </row>
    <row r="10694" spans="1:41" x14ac:dyDescent="0.25">
      <c r="A10694" t="s">
        <v>262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0</v>
      </c>
      <c r="AM10694">
        <v>0</v>
      </c>
      <c r="AN10694">
        <v>0</v>
      </c>
      <c r="AO10694">
        <v>0</v>
      </c>
    </row>
    <row r="10695" spans="1:41" x14ac:dyDescent="0.25">
      <c r="A10695" t="s">
        <v>262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  <c r="AM10695">
        <v>0</v>
      </c>
      <c r="AN10695">
        <v>0</v>
      </c>
      <c r="AO10695">
        <v>0</v>
      </c>
    </row>
    <row r="10696" spans="1:41" x14ac:dyDescent="0.25">
      <c r="A10696" t="s">
        <v>262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  <c r="AN10696">
        <v>0</v>
      </c>
      <c r="AO10696">
        <v>0</v>
      </c>
    </row>
    <row r="10697" spans="1:41" x14ac:dyDescent="0.25">
      <c r="A10697" t="s">
        <v>262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0</v>
      </c>
      <c r="AL10697">
        <v>0</v>
      </c>
      <c r="AM10697">
        <v>0</v>
      </c>
      <c r="AN10697">
        <v>0</v>
      </c>
      <c r="AO10697">
        <v>0</v>
      </c>
    </row>
    <row r="10698" spans="1:41" x14ac:dyDescent="0.25">
      <c r="A10698" t="s">
        <v>262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0</v>
      </c>
      <c r="AM10698">
        <v>0</v>
      </c>
      <c r="AN10698">
        <v>0</v>
      </c>
      <c r="AO10698">
        <v>0</v>
      </c>
    </row>
    <row r="10699" spans="1:41" x14ac:dyDescent="0.25">
      <c r="A10699" t="s">
        <v>262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0</v>
      </c>
      <c r="AJ10699">
        <v>0</v>
      </c>
      <c r="AK10699">
        <v>0</v>
      </c>
      <c r="AL10699">
        <v>0</v>
      </c>
      <c r="AM10699">
        <v>0</v>
      </c>
      <c r="AN10699">
        <v>0</v>
      </c>
      <c r="AO10699">
        <v>0</v>
      </c>
    </row>
    <row r="10700" spans="1:41" x14ac:dyDescent="0.25">
      <c r="A10700" t="s">
        <v>262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0</v>
      </c>
      <c r="AM10700">
        <v>0</v>
      </c>
      <c r="AN10700">
        <v>0</v>
      </c>
      <c r="AO10700">
        <v>0</v>
      </c>
    </row>
    <row r="10701" spans="1:41" x14ac:dyDescent="0.25">
      <c r="A10701" t="s">
        <v>262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0</v>
      </c>
      <c r="AK10701">
        <v>0</v>
      </c>
      <c r="AL10701">
        <v>0</v>
      </c>
      <c r="AM10701">
        <v>0</v>
      </c>
      <c r="AN10701">
        <v>0</v>
      </c>
      <c r="AO10701">
        <v>0</v>
      </c>
    </row>
    <row r="10702" spans="1:41" x14ac:dyDescent="0.25">
      <c r="A10702" t="s">
        <v>262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  <c r="AN10702">
        <v>0</v>
      </c>
      <c r="AO10702">
        <v>0</v>
      </c>
    </row>
    <row r="10703" spans="1:41" x14ac:dyDescent="0.25">
      <c r="A10703" t="s">
        <v>262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0</v>
      </c>
      <c r="AJ10703">
        <v>0</v>
      </c>
      <c r="AK10703">
        <v>0</v>
      </c>
      <c r="AL10703">
        <v>0</v>
      </c>
      <c r="AM10703">
        <v>0</v>
      </c>
      <c r="AN10703">
        <v>0</v>
      </c>
      <c r="AO10703">
        <v>0</v>
      </c>
    </row>
    <row r="10704" spans="1:41" x14ac:dyDescent="0.25">
      <c r="A10704" t="s">
        <v>262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>
        <v>0</v>
      </c>
      <c r="AI10704">
        <v>0</v>
      </c>
      <c r="AJ10704">
        <v>0</v>
      </c>
      <c r="AK10704">
        <v>0</v>
      </c>
      <c r="AL10704">
        <v>0</v>
      </c>
      <c r="AM10704">
        <v>0</v>
      </c>
      <c r="AN10704">
        <v>0</v>
      </c>
      <c r="AO10704">
        <v>0</v>
      </c>
    </row>
    <row r="10705" spans="1:41" x14ac:dyDescent="0.25">
      <c r="A10705" t="s">
        <v>262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0</v>
      </c>
      <c r="AK10705">
        <v>0</v>
      </c>
      <c r="AL10705">
        <v>0</v>
      </c>
      <c r="AM10705">
        <v>0</v>
      </c>
      <c r="AN10705">
        <v>0</v>
      </c>
      <c r="AO10705">
        <v>0</v>
      </c>
    </row>
    <row r="10706" spans="1:41" x14ac:dyDescent="0.25">
      <c r="A10706" t="s">
        <v>262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  <c r="AN10706">
        <v>0</v>
      </c>
      <c r="AO10706">
        <v>0</v>
      </c>
    </row>
    <row r="10707" spans="1:41" x14ac:dyDescent="0.25">
      <c r="A10707" t="s">
        <v>262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  <c r="AN10707">
        <v>0</v>
      </c>
      <c r="AO10707">
        <v>0</v>
      </c>
    </row>
    <row r="10708" spans="1:41" x14ac:dyDescent="0.25">
      <c r="A10708" t="s">
        <v>262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0</v>
      </c>
      <c r="AO10708">
        <v>0</v>
      </c>
    </row>
    <row r="10709" spans="1:41" x14ac:dyDescent="0.25">
      <c r="A10709" t="s">
        <v>262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0</v>
      </c>
      <c r="AL10709">
        <v>0</v>
      </c>
      <c r="AM10709">
        <v>0</v>
      </c>
      <c r="AN10709">
        <v>0</v>
      </c>
      <c r="AO10709">
        <v>0</v>
      </c>
    </row>
    <row r="10710" spans="1:41" x14ac:dyDescent="0.25">
      <c r="A10710" t="s">
        <v>262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0</v>
      </c>
      <c r="AL10710">
        <v>0</v>
      </c>
      <c r="AM10710">
        <v>0</v>
      </c>
      <c r="AN10710">
        <v>0</v>
      </c>
      <c r="AO10710">
        <v>0</v>
      </c>
    </row>
    <row r="10711" spans="1:41" x14ac:dyDescent="0.25">
      <c r="A10711" t="s">
        <v>262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0</v>
      </c>
      <c r="AM10711">
        <v>0</v>
      </c>
      <c r="AN10711">
        <v>0</v>
      </c>
      <c r="AO10711">
        <v>0</v>
      </c>
    </row>
    <row r="10712" spans="1:41" x14ac:dyDescent="0.25">
      <c r="A10712" t="s">
        <v>262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>
        <v>0</v>
      </c>
      <c r="AO10712">
        <v>0</v>
      </c>
    </row>
    <row r="10713" spans="1:41" x14ac:dyDescent="0.25">
      <c r="A10713" t="s">
        <v>262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0</v>
      </c>
      <c r="AL10713">
        <v>0</v>
      </c>
      <c r="AM10713">
        <v>0</v>
      </c>
      <c r="AN10713">
        <v>0</v>
      </c>
      <c r="AO10713">
        <v>0</v>
      </c>
    </row>
    <row r="10714" spans="1:41" x14ac:dyDescent="0.25">
      <c r="A10714" t="s">
        <v>262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0</v>
      </c>
      <c r="AM10714">
        <v>0</v>
      </c>
      <c r="AN10714">
        <v>0</v>
      </c>
      <c r="AO10714">
        <v>0</v>
      </c>
    </row>
    <row r="10715" spans="1:41" x14ac:dyDescent="0.25">
      <c r="A10715" t="s">
        <v>262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0</v>
      </c>
      <c r="AM10715">
        <v>0</v>
      </c>
      <c r="AN10715">
        <v>0</v>
      </c>
      <c r="AO10715">
        <v>0</v>
      </c>
    </row>
    <row r="10716" spans="1:41" x14ac:dyDescent="0.25">
      <c r="A10716" t="s">
        <v>262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0</v>
      </c>
      <c r="AM10716">
        <v>0</v>
      </c>
      <c r="AN10716">
        <v>0</v>
      </c>
      <c r="AO10716">
        <v>0</v>
      </c>
    </row>
    <row r="10717" spans="1:41" x14ac:dyDescent="0.25">
      <c r="A10717" t="s">
        <v>262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  <c r="AM10717">
        <v>0</v>
      </c>
      <c r="AN10717">
        <v>0</v>
      </c>
      <c r="AO10717">
        <v>0</v>
      </c>
    </row>
    <row r="10718" spans="1:41" x14ac:dyDescent="0.25">
      <c r="A10718" t="s">
        <v>262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0</v>
      </c>
      <c r="AN10718">
        <v>0</v>
      </c>
      <c r="AO10718">
        <v>0</v>
      </c>
    </row>
    <row r="10719" spans="1:41" x14ac:dyDescent="0.25">
      <c r="A10719" t="s">
        <v>262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0</v>
      </c>
      <c r="AN10719">
        <v>0</v>
      </c>
      <c r="AO10719">
        <v>0</v>
      </c>
    </row>
    <row r="10720" spans="1:41" x14ac:dyDescent="0.25">
      <c r="A10720" t="s">
        <v>262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0</v>
      </c>
      <c r="AN10720">
        <v>0</v>
      </c>
      <c r="AO10720">
        <v>0</v>
      </c>
    </row>
    <row r="10721" spans="1:41" x14ac:dyDescent="0.25">
      <c r="A10721" t="s">
        <v>262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  <c r="AM10721">
        <v>0</v>
      </c>
      <c r="AN10721">
        <v>0</v>
      </c>
      <c r="AO10721">
        <v>0</v>
      </c>
    </row>
    <row r="10722" spans="1:41" x14ac:dyDescent="0.25">
      <c r="A10722" t="s">
        <v>262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0</v>
      </c>
      <c r="AM10722">
        <v>0</v>
      </c>
      <c r="AN10722">
        <v>0</v>
      </c>
      <c r="AO10722">
        <v>0</v>
      </c>
    </row>
    <row r="10723" spans="1:41" x14ac:dyDescent="0.25">
      <c r="A10723" t="s">
        <v>262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0</v>
      </c>
      <c r="AM10723">
        <v>0</v>
      </c>
      <c r="AN10723">
        <v>0</v>
      </c>
      <c r="AO10723">
        <v>0</v>
      </c>
    </row>
    <row r="10724" spans="1:41" x14ac:dyDescent="0.25">
      <c r="A10724" t="s">
        <v>262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  <c r="AN10724">
        <v>0</v>
      </c>
      <c r="AO10724">
        <v>0</v>
      </c>
    </row>
    <row r="10725" spans="1:41" x14ac:dyDescent="0.25">
      <c r="A10725" t="s">
        <v>262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0</v>
      </c>
      <c r="AL10725">
        <v>0</v>
      </c>
      <c r="AM10725">
        <v>0</v>
      </c>
      <c r="AN10725">
        <v>0</v>
      </c>
      <c r="AO10725">
        <v>0</v>
      </c>
    </row>
    <row r="10726" spans="1:41" x14ac:dyDescent="0.25">
      <c r="A10726" t="s">
        <v>262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0</v>
      </c>
      <c r="AM10726">
        <v>0</v>
      </c>
      <c r="AN10726">
        <v>0</v>
      </c>
      <c r="AO10726">
        <v>0</v>
      </c>
    </row>
    <row r="10727" spans="1:41" x14ac:dyDescent="0.25">
      <c r="A10727" t="s">
        <v>262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0</v>
      </c>
      <c r="AL10727">
        <v>0</v>
      </c>
      <c r="AM10727">
        <v>0</v>
      </c>
      <c r="AN10727">
        <v>0</v>
      </c>
      <c r="AO10727">
        <v>0</v>
      </c>
    </row>
    <row r="10728" spans="1:41" x14ac:dyDescent="0.25">
      <c r="A10728" t="s">
        <v>262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0</v>
      </c>
      <c r="AN10728">
        <v>0</v>
      </c>
      <c r="AO10728">
        <v>0</v>
      </c>
    </row>
    <row r="10729" spans="1:41" x14ac:dyDescent="0.25">
      <c r="A10729" t="s">
        <v>262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0</v>
      </c>
      <c r="AH10729">
        <v>0</v>
      </c>
      <c r="AI10729">
        <v>0</v>
      </c>
      <c r="AJ10729">
        <v>0</v>
      </c>
      <c r="AK10729">
        <v>0</v>
      </c>
      <c r="AL10729">
        <v>0</v>
      </c>
      <c r="AM10729">
        <v>0</v>
      </c>
      <c r="AN10729">
        <v>0</v>
      </c>
      <c r="AO10729">
        <v>0</v>
      </c>
    </row>
    <row r="10730" spans="1:41" x14ac:dyDescent="0.25">
      <c r="A10730" t="s">
        <v>262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0</v>
      </c>
      <c r="AM10730">
        <v>0</v>
      </c>
      <c r="AN10730">
        <v>0</v>
      </c>
      <c r="AO10730">
        <v>0</v>
      </c>
    </row>
    <row r="10731" spans="1:41" x14ac:dyDescent="0.25">
      <c r="A10731" t="s">
        <v>262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0</v>
      </c>
      <c r="AN10731">
        <v>0</v>
      </c>
      <c r="AO10731">
        <v>0</v>
      </c>
    </row>
    <row r="10732" spans="1:41" x14ac:dyDescent="0.25">
      <c r="A10732" t="s">
        <v>262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0</v>
      </c>
      <c r="AL10732">
        <v>0</v>
      </c>
      <c r="AM10732">
        <v>0</v>
      </c>
      <c r="AN10732">
        <v>0</v>
      </c>
      <c r="AO10732">
        <v>0</v>
      </c>
    </row>
    <row r="10733" spans="1:41" x14ac:dyDescent="0.25">
      <c r="A10733" t="s">
        <v>262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0</v>
      </c>
      <c r="AN10733">
        <v>0</v>
      </c>
      <c r="AO10733">
        <v>0</v>
      </c>
    </row>
    <row r="10734" spans="1:41" x14ac:dyDescent="0.25">
      <c r="A10734" t="s">
        <v>262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0</v>
      </c>
      <c r="AM10734">
        <v>0</v>
      </c>
      <c r="AN10734">
        <v>0</v>
      </c>
      <c r="AO10734">
        <v>0</v>
      </c>
    </row>
    <row r="10735" spans="1:41" x14ac:dyDescent="0.25">
      <c r="A10735" t="s">
        <v>262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  <c r="AM10735">
        <v>0</v>
      </c>
      <c r="AN10735">
        <v>0</v>
      </c>
      <c r="AO10735">
        <v>0</v>
      </c>
    </row>
    <row r="10736" spans="1:41" x14ac:dyDescent="0.25">
      <c r="A10736" t="s">
        <v>262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  <c r="AN10736">
        <v>0</v>
      </c>
      <c r="AO10736">
        <v>0</v>
      </c>
    </row>
    <row r="10737" spans="1:41" x14ac:dyDescent="0.25">
      <c r="A10737" t="s">
        <v>262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>
        <v>0</v>
      </c>
      <c r="AO10737">
        <v>0</v>
      </c>
    </row>
    <row r="10738" spans="1:41" x14ac:dyDescent="0.25">
      <c r="A10738" t="s">
        <v>262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0</v>
      </c>
      <c r="AO10738">
        <v>0</v>
      </c>
    </row>
    <row r="10739" spans="1:41" x14ac:dyDescent="0.25">
      <c r="A10739" t="s">
        <v>262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0</v>
      </c>
      <c r="AL10739">
        <v>0</v>
      </c>
      <c r="AM10739">
        <v>0</v>
      </c>
      <c r="AN10739">
        <v>0</v>
      </c>
      <c r="AO10739">
        <v>0</v>
      </c>
    </row>
    <row r="10740" spans="1:41" x14ac:dyDescent="0.25">
      <c r="A10740" t="s">
        <v>262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  <c r="AN10740">
        <v>0</v>
      </c>
      <c r="AO10740">
        <v>0</v>
      </c>
    </row>
    <row r="10741" spans="1:41" x14ac:dyDescent="0.25">
      <c r="A10741" t="s">
        <v>262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  <c r="AO10741">
        <v>0</v>
      </c>
    </row>
    <row r="10742" spans="1:41" x14ac:dyDescent="0.25">
      <c r="A10742" t="s">
        <v>262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0</v>
      </c>
      <c r="AL10742">
        <v>0</v>
      </c>
      <c r="AM10742">
        <v>0</v>
      </c>
      <c r="AN10742">
        <v>0</v>
      </c>
      <c r="AO10742">
        <v>0</v>
      </c>
    </row>
    <row r="10743" spans="1:41" x14ac:dyDescent="0.25">
      <c r="A10743" t="s">
        <v>262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>
        <v>0</v>
      </c>
      <c r="AO10743">
        <v>0</v>
      </c>
    </row>
    <row r="10744" spans="1:41" x14ac:dyDescent="0.25">
      <c r="A10744" t="s">
        <v>262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0</v>
      </c>
      <c r="AL10744">
        <v>0</v>
      </c>
      <c r="AM10744">
        <v>0</v>
      </c>
      <c r="AN10744">
        <v>0</v>
      </c>
      <c r="AO10744">
        <v>0</v>
      </c>
    </row>
    <row r="10745" spans="1:41" x14ac:dyDescent="0.25">
      <c r="A10745" t="s">
        <v>262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0</v>
      </c>
      <c r="AL10745">
        <v>0</v>
      </c>
      <c r="AM10745">
        <v>0</v>
      </c>
      <c r="AN10745">
        <v>0</v>
      </c>
      <c r="AO10745">
        <v>0</v>
      </c>
    </row>
    <row r="10746" spans="1:41" x14ac:dyDescent="0.25">
      <c r="A10746" t="s">
        <v>262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  <c r="AN10746">
        <v>0</v>
      </c>
      <c r="AO10746">
        <v>0</v>
      </c>
    </row>
    <row r="10747" spans="1:41" x14ac:dyDescent="0.25">
      <c r="A10747" t="s">
        <v>262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  <c r="AN10747">
        <v>0</v>
      </c>
      <c r="AO10747">
        <v>0</v>
      </c>
    </row>
    <row r="10748" spans="1:41" x14ac:dyDescent="0.25">
      <c r="A10748" t="s">
        <v>262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  <c r="AN10748">
        <v>0</v>
      </c>
      <c r="AO10748">
        <v>0</v>
      </c>
    </row>
    <row r="10749" spans="1:41" x14ac:dyDescent="0.25">
      <c r="A10749" t="s">
        <v>262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>
        <v>0</v>
      </c>
      <c r="AO10749">
        <v>0</v>
      </c>
    </row>
    <row r="10750" spans="1:41" x14ac:dyDescent="0.25">
      <c r="A10750" t="s">
        <v>262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0</v>
      </c>
      <c r="AO10750">
        <v>0</v>
      </c>
    </row>
    <row r="10751" spans="1:41" x14ac:dyDescent="0.25">
      <c r="A10751" t="s">
        <v>262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>
        <v>0</v>
      </c>
      <c r="AO10751">
        <v>0</v>
      </c>
    </row>
    <row r="10752" spans="1:41" x14ac:dyDescent="0.25">
      <c r="A10752" t="s">
        <v>262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0</v>
      </c>
      <c r="AL10752">
        <v>0</v>
      </c>
      <c r="AM10752">
        <v>0</v>
      </c>
      <c r="AN10752">
        <v>0</v>
      </c>
      <c r="AO10752">
        <v>0</v>
      </c>
    </row>
    <row r="10753" spans="1:41" x14ac:dyDescent="0.25">
      <c r="A10753" t="s">
        <v>262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  <c r="AO10753">
        <v>0</v>
      </c>
    </row>
    <row r="10754" spans="1:41" x14ac:dyDescent="0.25">
      <c r="A10754" t="s">
        <v>262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  <c r="AM10754">
        <v>0</v>
      </c>
      <c r="AN10754">
        <v>0</v>
      </c>
      <c r="AO10754">
        <v>0</v>
      </c>
    </row>
    <row r="10755" spans="1:41" x14ac:dyDescent="0.25">
      <c r="A10755" t="s">
        <v>262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0</v>
      </c>
      <c r="AM10755">
        <v>0</v>
      </c>
      <c r="AN10755">
        <v>0</v>
      </c>
      <c r="AO10755">
        <v>0</v>
      </c>
    </row>
    <row r="10756" spans="1:41" x14ac:dyDescent="0.25">
      <c r="A10756" t="s">
        <v>262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  <c r="AN10756">
        <v>0</v>
      </c>
      <c r="AO10756">
        <v>0</v>
      </c>
    </row>
    <row r="10757" spans="1:41" x14ac:dyDescent="0.25">
      <c r="A10757" t="s">
        <v>262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  <c r="AN10757">
        <v>0</v>
      </c>
      <c r="AO10757">
        <v>0</v>
      </c>
    </row>
    <row r="10758" spans="1:41" x14ac:dyDescent="0.25">
      <c r="A10758" t="s">
        <v>262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  <c r="AN10758">
        <v>0</v>
      </c>
      <c r="AO10758">
        <v>0</v>
      </c>
    </row>
    <row r="10759" spans="1:41" x14ac:dyDescent="0.25">
      <c r="A10759" t="s">
        <v>262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  <c r="AN10759">
        <v>0</v>
      </c>
      <c r="AO10759">
        <v>0</v>
      </c>
    </row>
    <row r="10760" spans="1:41" x14ac:dyDescent="0.25">
      <c r="A10760" t="s">
        <v>262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0</v>
      </c>
      <c r="AL10760">
        <v>0</v>
      </c>
      <c r="AM10760">
        <v>0</v>
      </c>
      <c r="AN10760">
        <v>0</v>
      </c>
      <c r="AO10760">
        <v>0</v>
      </c>
    </row>
    <row r="10761" spans="1:41" x14ac:dyDescent="0.25">
      <c r="A10761" t="s">
        <v>262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  <c r="AN10761">
        <v>0</v>
      </c>
      <c r="AO10761">
        <v>0</v>
      </c>
    </row>
    <row r="10762" spans="1:41" x14ac:dyDescent="0.25">
      <c r="A10762" t="s">
        <v>262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  <c r="AN10762">
        <v>0</v>
      </c>
      <c r="AO10762">
        <v>0</v>
      </c>
    </row>
    <row r="10763" spans="1:41" x14ac:dyDescent="0.25">
      <c r="A10763" t="s">
        <v>262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0</v>
      </c>
      <c r="AL10763">
        <v>0</v>
      </c>
      <c r="AM10763">
        <v>0</v>
      </c>
      <c r="AN10763">
        <v>0</v>
      </c>
      <c r="AO10763">
        <v>0</v>
      </c>
    </row>
    <row r="10764" spans="1:41" x14ac:dyDescent="0.25">
      <c r="A10764" t="s">
        <v>262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0</v>
      </c>
      <c r="AM10764">
        <v>0</v>
      </c>
      <c r="AN10764">
        <v>0</v>
      </c>
      <c r="AO10764">
        <v>0</v>
      </c>
    </row>
    <row r="10765" spans="1:41" x14ac:dyDescent="0.25">
      <c r="A10765" t="s">
        <v>262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0</v>
      </c>
      <c r="AH10765">
        <v>0</v>
      </c>
      <c r="AI10765">
        <v>0</v>
      </c>
      <c r="AJ10765">
        <v>0</v>
      </c>
      <c r="AK10765">
        <v>0</v>
      </c>
      <c r="AL10765">
        <v>0</v>
      </c>
      <c r="AM10765">
        <v>0</v>
      </c>
      <c r="AN10765">
        <v>0</v>
      </c>
      <c r="AO10765">
        <v>0</v>
      </c>
    </row>
    <row r="10766" spans="1:41" x14ac:dyDescent="0.25">
      <c r="A10766" t="s">
        <v>262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0</v>
      </c>
      <c r="AL10766">
        <v>0</v>
      </c>
      <c r="AM10766">
        <v>0</v>
      </c>
      <c r="AN10766">
        <v>0</v>
      </c>
      <c r="AO10766">
        <v>0</v>
      </c>
    </row>
    <row r="10767" spans="1:41" x14ac:dyDescent="0.25">
      <c r="A10767" t="s">
        <v>262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0</v>
      </c>
      <c r="AL10767">
        <v>0</v>
      </c>
      <c r="AM10767">
        <v>0</v>
      </c>
      <c r="AN10767">
        <v>0</v>
      </c>
      <c r="AO10767">
        <v>0</v>
      </c>
    </row>
    <row r="10768" spans="1:41" x14ac:dyDescent="0.25">
      <c r="A10768" t="s">
        <v>262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  <c r="AN10768">
        <v>0</v>
      </c>
      <c r="AO10768">
        <v>0</v>
      </c>
    </row>
    <row r="10769" spans="1:41" x14ac:dyDescent="0.25">
      <c r="A10769" t="s">
        <v>262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0</v>
      </c>
      <c r="AL10769">
        <v>0</v>
      </c>
      <c r="AM10769">
        <v>0</v>
      </c>
      <c r="AN10769">
        <v>0</v>
      </c>
      <c r="AO10769">
        <v>0</v>
      </c>
    </row>
    <row r="10770" spans="1:41" x14ac:dyDescent="0.25">
      <c r="A10770" t="s">
        <v>262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  <c r="AN10770">
        <v>0</v>
      </c>
      <c r="AO10770">
        <v>0</v>
      </c>
    </row>
    <row r="10771" spans="1:41" x14ac:dyDescent="0.25">
      <c r="A10771" t="s">
        <v>262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  <c r="AN10771">
        <v>0</v>
      </c>
      <c r="AO10771">
        <v>0</v>
      </c>
    </row>
    <row r="10772" spans="1:41" x14ac:dyDescent="0.25">
      <c r="A10772" t="s">
        <v>262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0</v>
      </c>
      <c r="AL10772">
        <v>0</v>
      </c>
      <c r="AM10772">
        <v>0</v>
      </c>
      <c r="AN10772">
        <v>0</v>
      </c>
      <c r="AO10772">
        <v>0</v>
      </c>
    </row>
    <row r="10773" spans="1:41" x14ac:dyDescent="0.25">
      <c r="A10773" t="s">
        <v>262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0</v>
      </c>
      <c r="AL10773">
        <v>0</v>
      </c>
      <c r="AM10773">
        <v>0</v>
      </c>
      <c r="AN10773">
        <v>0</v>
      </c>
      <c r="AO10773">
        <v>0</v>
      </c>
    </row>
    <row r="10774" spans="1:41" x14ac:dyDescent="0.25">
      <c r="A10774" t="s">
        <v>262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0</v>
      </c>
      <c r="AL10774">
        <v>0</v>
      </c>
      <c r="AM10774">
        <v>0</v>
      </c>
      <c r="AN10774">
        <v>0</v>
      </c>
      <c r="AO10774">
        <v>0</v>
      </c>
    </row>
    <row r="10775" spans="1:41" x14ac:dyDescent="0.25">
      <c r="A10775" t="s">
        <v>262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0</v>
      </c>
      <c r="AM10775">
        <v>0</v>
      </c>
      <c r="AN10775">
        <v>0</v>
      </c>
      <c r="AO10775">
        <v>0</v>
      </c>
    </row>
    <row r="10776" spans="1:41" x14ac:dyDescent="0.25">
      <c r="A10776" t="s">
        <v>262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  <c r="AM10776">
        <v>0</v>
      </c>
      <c r="AN10776">
        <v>0</v>
      </c>
      <c r="AO10776">
        <v>0</v>
      </c>
    </row>
    <row r="10777" spans="1:41" x14ac:dyDescent="0.25">
      <c r="A10777" t="s">
        <v>262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  <c r="AN10777">
        <v>0</v>
      </c>
      <c r="AO10777">
        <v>0</v>
      </c>
    </row>
    <row r="10778" spans="1:41" x14ac:dyDescent="0.25">
      <c r="A10778" t="s">
        <v>262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0</v>
      </c>
      <c r="AL10778">
        <v>0</v>
      </c>
      <c r="AM10778">
        <v>0</v>
      </c>
      <c r="AN10778">
        <v>0</v>
      </c>
      <c r="AO10778">
        <v>0</v>
      </c>
    </row>
    <row r="10779" spans="1:41" x14ac:dyDescent="0.25">
      <c r="A10779" t="s">
        <v>262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0</v>
      </c>
      <c r="AL10779">
        <v>0</v>
      </c>
      <c r="AM10779">
        <v>0</v>
      </c>
      <c r="AN10779">
        <v>0</v>
      </c>
      <c r="AO10779">
        <v>0</v>
      </c>
    </row>
    <row r="10780" spans="1:41" x14ac:dyDescent="0.25">
      <c r="A10780" t="s">
        <v>262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>
        <v>0</v>
      </c>
      <c r="AO10780">
        <v>0</v>
      </c>
    </row>
    <row r="10781" spans="1:41" x14ac:dyDescent="0.25">
      <c r="A10781" t="s">
        <v>262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0</v>
      </c>
      <c r="AL10781">
        <v>0</v>
      </c>
      <c r="AM10781">
        <v>0</v>
      </c>
      <c r="AN10781">
        <v>0</v>
      </c>
      <c r="AO10781">
        <v>0</v>
      </c>
    </row>
    <row r="10782" spans="1:41" x14ac:dyDescent="0.25">
      <c r="A10782" t="s">
        <v>262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0</v>
      </c>
      <c r="AL10782">
        <v>0</v>
      </c>
      <c r="AM10782">
        <v>0</v>
      </c>
      <c r="AN10782">
        <v>0</v>
      </c>
      <c r="AO10782">
        <v>0</v>
      </c>
    </row>
    <row r="10783" spans="1:41" x14ac:dyDescent="0.25">
      <c r="A10783" t="s">
        <v>262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0</v>
      </c>
      <c r="AL10783">
        <v>0</v>
      </c>
      <c r="AM10783">
        <v>0</v>
      </c>
      <c r="AN10783">
        <v>0</v>
      </c>
      <c r="AO10783">
        <v>0</v>
      </c>
    </row>
    <row r="10784" spans="1:41" x14ac:dyDescent="0.25">
      <c r="A10784" t="s">
        <v>262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0</v>
      </c>
      <c r="AL10784">
        <v>0</v>
      </c>
      <c r="AM10784">
        <v>0</v>
      </c>
      <c r="AN10784">
        <v>0</v>
      </c>
      <c r="AO10784">
        <v>0</v>
      </c>
    </row>
    <row r="10785" spans="1:41" x14ac:dyDescent="0.25">
      <c r="A10785" t="s">
        <v>262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0</v>
      </c>
      <c r="AL10785">
        <v>0</v>
      </c>
      <c r="AM10785">
        <v>0</v>
      </c>
      <c r="AN10785">
        <v>0</v>
      </c>
      <c r="AO10785">
        <v>0</v>
      </c>
    </row>
    <row r="10786" spans="1:41" x14ac:dyDescent="0.25">
      <c r="A10786" t="s">
        <v>262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0</v>
      </c>
      <c r="AL10786">
        <v>0</v>
      </c>
      <c r="AM10786">
        <v>0</v>
      </c>
      <c r="AN10786">
        <v>0</v>
      </c>
      <c r="AO10786">
        <v>0</v>
      </c>
    </row>
    <row r="10787" spans="1:41" x14ac:dyDescent="0.25">
      <c r="A10787" t="s">
        <v>262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  <c r="AM10787">
        <v>0</v>
      </c>
      <c r="AN10787">
        <v>0</v>
      </c>
      <c r="AO10787">
        <v>0</v>
      </c>
    </row>
    <row r="10788" spans="1:41" x14ac:dyDescent="0.25">
      <c r="A10788" t="s">
        <v>262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  <c r="AM10788">
        <v>0</v>
      </c>
      <c r="AN10788">
        <v>0</v>
      </c>
      <c r="AO10788">
        <v>0</v>
      </c>
    </row>
    <row r="10789" spans="1:41" x14ac:dyDescent="0.25">
      <c r="A10789" t="s">
        <v>262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0</v>
      </c>
      <c r="AL10789">
        <v>0</v>
      </c>
      <c r="AM10789">
        <v>0</v>
      </c>
      <c r="AN10789">
        <v>0</v>
      </c>
      <c r="AO10789">
        <v>0</v>
      </c>
    </row>
    <row r="10790" spans="1:41" x14ac:dyDescent="0.25">
      <c r="A10790" t="s">
        <v>262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0</v>
      </c>
      <c r="AN10790">
        <v>0</v>
      </c>
      <c r="AO10790">
        <v>0</v>
      </c>
    </row>
    <row r="10791" spans="1:41" x14ac:dyDescent="0.25">
      <c r="A10791" t="s">
        <v>262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  <c r="AM10791">
        <v>0</v>
      </c>
      <c r="AN10791">
        <v>0</v>
      </c>
      <c r="AO10791">
        <v>0</v>
      </c>
    </row>
    <row r="10792" spans="1:41" x14ac:dyDescent="0.25">
      <c r="A10792" t="s">
        <v>262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0</v>
      </c>
      <c r="AL10792">
        <v>0</v>
      </c>
      <c r="AM10792">
        <v>0</v>
      </c>
      <c r="AN10792">
        <v>0</v>
      </c>
      <c r="AO10792">
        <v>0</v>
      </c>
    </row>
    <row r="10793" spans="1:41" x14ac:dyDescent="0.25">
      <c r="A10793" t="s">
        <v>262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0</v>
      </c>
      <c r="AL10793">
        <v>0</v>
      </c>
      <c r="AM10793">
        <v>0</v>
      </c>
      <c r="AN10793">
        <v>0</v>
      </c>
      <c r="AO10793">
        <v>0</v>
      </c>
    </row>
    <row r="10794" spans="1:41" x14ac:dyDescent="0.25">
      <c r="A10794" t="s">
        <v>262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0</v>
      </c>
      <c r="AM10794">
        <v>0</v>
      </c>
      <c r="AN10794">
        <v>0</v>
      </c>
      <c r="AO10794">
        <v>0</v>
      </c>
    </row>
    <row r="10795" spans="1:41" x14ac:dyDescent="0.25">
      <c r="A10795" t="s">
        <v>262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0</v>
      </c>
      <c r="AL10795">
        <v>0</v>
      </c>
      <c r="AM10795">
        <v>0</v>
      </c>
      <c r="AN10795">
        <v>0</v>
      </c>
      <c r="AO10795">
        <v>0</v>
      </c>
    </row>
    <row r="10796" spans="1:41" x14ac:dyDescent="0.25">
      <c r="A10796" t="s">
        <v>262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  <c r="AN10796">
        <v>0</v>
      </c>
      <c r="AO10796">
        <v>0</v>
      </c>
    </row>
    <row r="10797" spans="1:41" x14ac:dyDescent="0.25">
      <c r="A10797" t="s">
        <v>262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0</v>
      </c>
      <c r="AL10797">
        <v>0</v>
      </c>
      <c r="AM10797">
        <v>0</v>
      </c>
      <c r="AN10797">
        <v>0</v>
      </c>
      <c r="AO10797">
        <v>0</v>
      </c>
    </row>
    <row r="10798" spans="1:41" x14ac:dyDescent="0.25">
      <c r="A10798" t="s">
        <v>262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0</v>
      </c>
      <c r="AL10798">
        <v>0</v>
      </c>
      <c r="AM10798">
        <v>0</v>
      </c>
      <c r="AN10798">
        <v>0</v>
      </c>
      <c r="AO10798">
        <v>0</v>
      </c>
    </row>
    <row r="10799" spans="1:41" x14ac:dyDescent="0.25">
      <c r="A10799" t="s">
        <v>262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0</v>
      </c>
      <c r="AL10799">
        <v>0</v>
      </c>
      <c r="AM10799">
        <v>0</v>
      </c>
      <c r="AN10799">
        <v>0</v>
      </c>
      <c r="AO10799">
        <v>0</v>
      </c>
    </row>
    <row r="10800" spans="1:41" x14ac:dyDescent="0.25">
      <c r="A10800" t="s">
        <v>262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0</v>
      </c>
      <c r="AM10800">
        <v>0</v>
      </c>
      <c r="AN10800">
        <v>0</v>
      </c>
      <c r="AO10800">
        <v>0</v>
      </c>
    </row>
    <row r="10801" spans="1:41" x14ac:dyDescent="0.25">
      <c r="A10801" t="s">
        <v>262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  <c r="AN10801">
        <v>0</v>
      </c>
      <c r="AO10801">
        <v>0</v>
      </c>
    </row>
    <row r="10802" spans="1:41" x14ac:dyDescent="0.25">
      <c r="A10802" t="s">
        <v>262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0</v>
      </c>
      <c r="AM10802">
        <v>0</v>
      </c>
      <c r="AN10802">
        <v>0</v>
      </c>
      <c r="AO10802">
        <v>0</v>
      </c>
    </row>
    <row r="10803" spans="1:41" x14ac:dyDescent="0.25">
      <c r="A10803" t="s">
        <v>262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  <c r="AN10803">
        <v>0</v>
      </c>
      <c r="AO10803">
        <v>0</v>
      </c>
    </row>
    <row r="10804" spans="1:41" x14ac:dyDescent="0.25">
      <c r="A10804" t="s">
        <v>262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  <c r="AM10804">
        <v>0</v>
      </c>
      <c r="AN10804">
        <v>0</v>
      </c>
      <c r="AO10804">
        <v>0</v>
      </c>
    </row>
    <row r="10805" spans="1:41" x14ac:dyDescent="0.25">
      <c r="A10805" t="s">
        <v>262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0</v>
      </c>
      <c r="AL10805">
        <v>0</v>
      </c>
      <c r="AM10805">
        <v>0</v>
      </c>
      <c r="AN10805">
        <v>0</v>
      </c>
      <c r="AO10805">
        <v>0</v>
      </c>
    </row>
    <row r="10806" spans="1:41" x14ac:dyDescent="0.25">
      <c r="A10806" t="s">
        <v>262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0</v>
      </c>
      <c r="AL10806">
        <v>0</v>
      </c>
      <c r="AM10806">
        <v>0</v>
      </c>
      <c r="AN10806">
        <v>0</v>
      </c>
      <c r="AO10806">
        <v>0</v>
      </c>
    </row>
    <row r="10807" spans="1:41" x14ac:dyDescent="0.25">
      <c r="A10807" t="s">
        <v>262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0</v>
      </c>
      <c r="AM10807">
        <v>0</v>
      </c>
      <c r="AN10807">
        <v>0</v>
      </c>
      <c r="AO10807">
        <v>0</v>
      </c>
    </row>
    <row r="10808" spans="1:41" x14ac:dyDescent="0.25">
      <c r="A10808" t="s">
        <v>262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0</v>
      </c>
      <c r="AM10808">
        <v>0</v>
      </c>
      <c r="AN10808">
        <v>0</v>
      </c>
      <c r="AO10808">
        <v>0</v>
      </c>
    </row>
    <row r="10809" spans="1:41" x14ac:dyDescent="0.25">
      <c r="A10809" t="s">
        <v>262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0</v>
      </c>
      <c r="AL10809">
        <v>0</v>
      </c>
      <c r="AM10809">
        <v>0</v>
      </c>
      <c r="AN10809">
        <v>0</v>
      </c>
      <c r="AO10809">
        <v>0</v>
      </c>
    </row>
    <row r="10810" spans="1:41" x14ac:dyDescent="0.25">
      <c r="A10810" t="s">
        <v>262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0</v>
      </c>
      <c r="AM10810">
        <v>0</v>
      </c>
      <c r="AN10810">
        <v>0</v>
      </c>
      <c r="AO10810">
        <v>0</v>
      </c>
    </row>
    <row r="10811" spans="1:41" x14ac:dyDescent="0.25">
      <c r="A10811" t="s">
        <v>262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  <c r="AM10811">
        <v>0</v>
      </c>
      <c r="AN10811">
        <v>0</v>
      </c>
      <c r="AO10811">
        <v>0</v>
      </c>
    </row>
    <row r="10812" spans="1:41" x14ac:dyDescent="0.25">
      <c r="A10812" t="s">
        <v>262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  <c r="AN10812">
        <v>0</v>
      </c>
      <c r="AO10812">
        <v>0</v>
      </c>
    </row>
    <row r="10813" spans="1:41" x14ac:dyDescent="0.25">
      <c r="A10813" t="s">
        <v>262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0</v>
      </c>
      <c r="AM10813">
        <v>0</v>
      </c>
      <c r="AN10813">
        <v>0</v>
      </c>
      <c r="AO10813">
        <v>0</v>
      </c>
    </row>
    <row r="10814" spans="1:41" x14ac:dyDescent="0.25">
      <c r="A10814" t="s">
        <v>262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0</v>
      </c>
      <c r="AL10814">
        <v>0</v>
      </c>
      <c r="AM10814">
        <v>0</v>
      </c>
      <c r="AN10814">
        <v>0</v>
      </c>
      <c r="AO10814">
        <v>0</v>
      </c>
    </row>
    <row r="10815" spans="1:41" x14ac:dyDescent="0.25">
      <c r="A10815" t="s">
        <v>262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  <c r="AN10815">
        <v>0</v>
      </c>
      <c r="AO10815">
        <v>0</v>
      </c>
    </row>
    <row r="10816" spans="1:41" x14ac:dyDescent="0.25">
      <c r="A10816" t="s">
        <v>262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0</v>
      </c>
      <c r="AL10816">
        <v>0</v>
      </c>
      <c r="AM10816">
        <v>0</v>
      </c>
      <c r="AN10816">
        <v>0</v>
      </c>
      <c r="AO10816">
        <v>0</v>
      </c>
    </row>
    <row r="10817" spans="1:41" x14ac:dyDescent="0.25">
      <c r="A10817" t="s">
        <v>262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  <c r="AN10817">
        <v>0</v>
      </c>
      <c r="AO10817">
        <v>0</v>
      </c>
    </row>
    <row r="10818" spans="1:41" x14ac:dyDescent="0.25">
      <c r="A10818" t="s">
        <v>262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  <c r="AN10818">
        <v>0</v>
      </c>
      <c r="AO10818">
        <v>0</v>
      </c>
    </row>
    <row r="10819" spans="1:41" x14ac:dyDescent="0.25">
      <c r="A10819" t="s">
        <v>262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0</v>
      </c>
      <c r="AL10819">
        <v>0</v>
      </c>
      <c r="AM10819">
        <v>0</v>
      </c>
      <c r="AN10819">
        <v>0</v>
      </c>
      <c r="AO10819">
        <v>0</v>
      </c>
    </row>
    <row r="10820" spans="1:41" x14ac:dyDescent="0.25">
      <c r="A10820" t="s">
        <v>262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>
        <v>0</v>
      </c>
      <c r="AO10820">
        <v>0</v>
      </c>
    </row>
    <row r="10821" spans="1:41" x14ac:dyDescent="0.25">
      <c r="A10821" t="s">
        <v>262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0</v>
      </c>
      <c r="AL10821">
        <v>0</v>
      </c>
      <c r="AM10821">
        <v>0</v>
      </c>
      <c r="AN10821">
        <v>0</v>
      </c>
      <c r="AO10821">
        <v>0</v>
      </c>
    </row>
    <row r="10822" spans="1:41" x14ac:dyDescent="0.25">
      <c r="A10822" t="s">
        <v>262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0</v>
      </c>
      <c r="AO10822">
        <v>0</v>
      </c>
    </row>
    <row r="10823" spans="1:41" x14ac:dyDescent="0.25">
      <c r="A10823" t="s">
        <v>262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  <c r="AN10823">
        <v>0</v>
      </c>
      <c r="AO10823">
        <v>0</v>
      </c>
    </row>
    <row r="10824" spans="1:41" x14ac:dyDescent="0.25">
      <c r="A10824" t="s">
        <v>262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  <c r="AM10824">
        <v>0</v>
      </c>
      <c r="AN10824">
        <v>0</v>
      </c>
      <c r="AO10824">
        <v>0</v>
      </c>
    </row>
    <row r="10825" spans="1:41" x14ac:dyDescent="0.25">
      <c r="A10825" t="s">
        <v>262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0</v>
      </c>
      <c r="AM10825">
        <v>0</v>
      </c>
      <c r="AN10825">
        <v>0</v>
      </c>
      <c r="AO10825">
        <v>0</v>
      </c>
    </row>
    <row r="10826" spans="1:41" x14ac:dyDescent="0.25">
      <c r="A10826" t="s">
        <v>262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  <c r="AN10826">
        <v>0</v>
      </c>
      <c r="AO10826">
        <v>0</v>
      </c>
    </row>
    <row r="10827" spans="1:41" x14ac:dyDescent="0.25">
      <c r="A10827" t="s">
        <v>262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0</v>
      </c>
      <c r="AO10827">
        <v>0</v>
      </c>
    </row>
    <row r="10828" spans="1:41" x14ac:dyDescent="0.25">
      <c r="A10828" t="s">
        <v>262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  <c r="AN10828">
        <v>0</v>
      </c>
      <c r="AO10828">
        <v>0</v>
      </c>
    </row>
    <row r="10829" spans="1:41" x14ac:dyDescent="0.25">
      <c r="A10829" t="s">
        <v>262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  <c r="AN10829">
        <v>0</v>
      </c>
      <c r="AO10829">
        <v>0</v>
      </c>
    </row>
    <row r="10830" spans="1:41" x14ac:dyDescent="0.25">
      <c r="A10830" t="s">
        <v>262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0</v>
      </c>
      <c r="AN10830">
        <v>0</v>
      </c>
      <c r="AO10830">
        <v>0</v>
      </c>
    </row>
    <row r="10831" spans="1:41" x14ac:dyDescent="0.25">
      <c r="A10831" t="s">
        <v>262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  <c r="AN10831">
        <v>0</v>
      </c>
      <c r="AO10831">
        <v>0</v>
      </c>
    </row>
    <row r="10832" spans="1:41" x14ac:dyDescent="0.25">
      <c r="A10832" t="s">
        <v>262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>
        <v>0</v>
      </c>
      <c r="AO10832">
        <v>0</v>
      </c>
    </row>
    <row r="10833" spans="1:41" x14ac:dyDescent="0.25">
      <c r="A10833" t="s">
        <v>262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0</v>
      </c>
      <c r="AL10833">
        <v>0</v>
      </c>
      <c r="AM10833">
        <v>0</v>
      </c>
      <c r="AN10833">
        <v>0</v>
      </c>
      <c r="AO10833">
        <v>0</v>
      </c>
    </row>
    <row r="10834" spans="1:41" x14ac:dyDescent="0.25">
      <c r="A10834" t="s">
        <v>262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0</v>
      </c>
      <c r="AL10834">
        <v>0</v>
      </c>
      <c r="AM10834">
        <v>0</v>
      </c>
      <c r="AN10834">
        <v>0</v>
      </c>
      <c r="AO10834">
        <v>0</v>
      </c>
    </row>
    <row r="10835" spans="1:41" x14ac:dyDescent="0.25">
      <c r="A10835" t="s">
        <v>262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0</v>
      </c>
      <c r="AL10835">
        <v>0</v>
      </c>
      <c r="AM10835">
        <v>0</v>
      </c>
      <c r="AN10835">
        <v>0</v>
      </c>
      <c r="AO10835">
        <v>0</v>
      </c>
    </row>
    <row r="10836" spans="1:41" x14ac:dyDescent="0.25">
      <c r="A10836" t="s">
        <v>262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0</v>
      </c>
      <c r="AK10836">
        <v>0</v>
      </c>
      <c r="AL10836">
        <v>0</v>
      </c>
      <c r="AM10836">
        <v>0</v>
      </c>
      <c r="AN10836">
        <v>0</v>
      </c>
      <c r="AO10836">
        <v>0</v>
      </c>
    </row>
    <row r="10837" spans="1:41" x14ac:dyDescent="0.25">
      <c r="A10837" t="s">
        <v>262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0</v>
      </c>
      <c r="AJ10837">
        <v>0</v>
      </c>
      <c r="AK10837">
        <v>0</v>
      </c>
      <c r="AL10837">
        <v>0</v>
      </c>
      <c r="AM10837">
        <v>0</v>
      </c>
      <c r="AN10837">
        <v>0</v>
      </c>
      <c r="AO10837">
        <v>0</v>
      </c>
    </row>
    <row r="10838" spans="1:41" x14ac:dyDescent="0.25">
      <c r="A10838" t="s">
        <v>262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  <c r="AN10838">
        <v>0</v>
      </c>
      <c r="AO10838">
        <v>0</v>
      </c>
    </row>
    <row r="10839" spans="1:41" x14ac:dyDescent="0.25">
      <c r="A10839" t="s">
        <v>262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  <c r="AN10839">
        <v>0</v>
      </c>
      <c r="AO10839">
        <v>0</v>
      </c>
    </row>
    <row r="10840" spans="1:41" x14ac:dyDescent="0.25">
      <c r="A10840" t="s">
        <v>262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0</v>
      </c>
      <c r="AK10840">
        <v>0</v>
      </c>
      <c r="AL10840">
        <v>0</v>
      </c>
      <c r="AM10840">
        <v>0</v>
      </c>
      <c r="AN10840">
        <v>0</v>
      </c>
      <c r="AO10840">
        <v>0</v>
      </c>
    </row>
    <row r="10841" spans="1:41" x14ac:dyDescent="0.25">
      <c r="A10841" t="s">
        <v>262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  <c r="AN10841">
        <v>0</v>
      </c>
      <c r="AO10841">
        <v>0</v>
      </c>
    </row>
    <row r="10842" spans="1:41" x14ac:dyDescent="0.25">
      <c r="A10842" t="s">
        <v>262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0</v>
      </c>
      <c r="AL10842">
        <v>0</v>
      </c>
      <c r="AM10842">
        <v>0</v>
      </c>
      <c r="AN10842">
        <v>0</v>
      </c>
      <c r="AO10842">
        <v>0</v>
      </c>
    </row>
    <row r="10843" spans="1:41" x14ac:dyDescent="0.25">
      <c r="A10843" t="s">
        <v>262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0</v>
      </c>
      <c r="AN10843">
        <v>0</v>
      </c>
      <c r="AO10843">
        <v>0</v>
      </c>
    </row>
    <row r="10844" spans="1:41" x14ac:dyDescent="0.25">
      <c r="A10844" t="s">
        <v>262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0</v>
      </c>
      <c r="AM10844">
        <v>0</v>
      </c>
      <c r="AN10844">
        <v>0</v>
      </c>
      <c r="AO10844">
        <v>0</v>
      </c>
    </row>
    <row r="10845" spans="1:41" x14ac:dyDescent="0.25">
      <c r="A10845" t="s">
        <v>262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0</v>
      </c>
      <c r="AM10845">
        <v>0</v>
      </c>
      <c r="AN10845">
        <v>0</v>
      </c>
      <c r="AO10845">
        <v>0</v>
      </c>
    </row>
    <row r="10846" spans="1:41" x14ac:dyDescent="0.25">
      <c r="A10846" t="s">
        <v>262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0</v>
      </c>
      <c r="AL10846">
        <v>0</v>
      </c>
      <c r="AM10846">
        <v>0</v>
      </c>
      <c r="AN10846">
        <v>0</v>
      </c>
      <c r="AO10846">
        <v>0</v>
      </c>
    </row>
    <row r="10847" spans="1:41" x14ac:dyDescent="0.25">
      <c r="A10847" t="s">
        <v>262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0</v>
      </c>
      <c r="AN10847">
        <v>0</v>
      </c>
      <c r="AO10847">
        <v>0</v>
      </c>
    </row>
    <row r="10848" spans="1:41" x14ac:dyDescent="0.25">
      <c r="A10848" t="s">
        <v>262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0</v>
      </c>
      <c r="AL10848">
        <v>0</v>
      </c>
      <c r="AM10848">
        <v>0</v>
      </c>
      <c r="AN10848">
        <v>0</v>
      </c>
      <c r="AO10848">
        <v>0</v>
      </c>
    </row>
    <row r="10849" spans="1:41" x14ac:dyDescent="0.25">
      <c r="A10849" t="s">
        <v>262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0</v>
      </c>
      <c r="AL10849">
        <v>0</v>
      </c>
      <c r="AM10849">
        <v>0</v>
      </c>
      <c r="AN10849">
        <v>0</v>
      </c>
      <c r="AO10849">
        <v>0</v>
      </c>
    </row>
    <row r="10850" spans="1:41" x14ac:dyDescent="0.25">
      <c r="A10850" t="s">
        <v>262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0</v>
      </c>
      <c r="AM10850">
        <v>0</v>
      </c>
      <c r="AN10850">
        <v>0</v>
      </c>
      <c r="AO10850">
        <v>0</v>
      </c>
    </row>
    <row r="10851" spans="1:41" x14ac:dyDescent="0.25">
      <c r="A10851" t="s">
        <v>262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0</v>
      </c>
      <c r="AL10851">
        <v>0</v>
      </c>
      <c r="AM10851">
        <v>0</v>
      </c>
      <c r="AN10851">
        <v>0</v>
      </c>
      <c r="AO10851">
        <v>0</v>
      </c>
    </row>
    <row r="10852" spans="1:41" x14ac:dyDescent="0.25">
      <c r="A10852" t="s">
        <v>262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0</v>
      </c>
      <c r="AM10852">
        <v>0</v>
      </c>
      <c r="AN10852">
        <v>0</v>
      </c>
      <c r="AO10852">
        <v>0</v>
      </c>
    </row>
    <row r="10853" spans="1:41" x14ac:dyDescent="0.25">
      <c r="A10853" t="s">
        <v>262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0</v>
      </c>
      <c r="AM10853">
        <v>0</v>
      </c>
      <c r="AN10853">
        <v>0</v>
      </c>
      <c r="AO10853">
        <v>0</v>
      </c>
    </row>
    <row r="10854" spans="1:41" x14ac:dyDescent="0.25">
      <c r="A10854" t="s">
        <v>262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0</v>
      </c>
      <c r="AM10854">
        <v>0</v>
      </c>
      <c r="AN10854">
        <v>0</v>
      </c>
      <c r="AO10854">
        <v>0</v>
      </c>
    </row>
    <row r="10855" spans="1:41" x14ac:dyDescent="0.25">
      <c r="A10855" t="s">
        <v>262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0</v>
      </c>
      <c r="AL10855">
        <v>0</v>
      </c>
      <c r="AM10855">
        <v>0</v>
      </c>
      <c r="AN10855">
        <v>0</v>
      </c>
      <c r="AO10855">
        <v>0</v>
      </c>
    </row>
    <row r="10856" spans="1:41" x14ac:dyDescent="0.25">
      <c r="A10856" t="s">
        <v>262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0</v>
      </c>
      <c r="AN10856">
        <v>0</v>
      </c>
      <c r="AO10856">
        <v>0</v>
      </c>
    </row>
    <row r="10857" spans="1:41" x14ac:dyDescent="0.25">
      <c r="A10857" t="s">
        <v>262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0</v>
      </c>
      <c r="AM10857">
        <v>0</v>
      </c>
      <c r="AN10857">
        <v>0</v>
      </c>
      <c r="AO10857">
        <v>0</v>
      </c>
    </row>
    <row r="10858" spans="1:41" x14ac:dyDescent="0.25">
      <c r="A10858" t="s">
        <v>262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  <c r="AM10858">
        <v>0</v>
      </c>
      <c r="AN10858">
        <v>0</v>
      </c>
      <c r="AO10858">
        <v>0</v>
      </c>
    </row>
    <row r="10859" spans="1:41" x14ac:dyDescent="0.25">
      <c r="A10859" t="s">
        <v>262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0</v>
      </c>
      <c r="AL10859">
        <v>0</v>
      </c>
      <c r="AM10859">
        <v>0</v>
      </c>
      <c r="AN10859">
        <v>0</v>
      </c>
      <c r="AO10859">
        <v>0</v>
      </c>
    </row>
    <row r="10860" spans="1:41" x14ac:dyDescent="0.25">
      <c r="A10860" t="s">
        <v>262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  <c r="AN10860">
        <v>0</v>
      </c>
      <c r="AO10860">
        <v>0</v>
      </c>
    </row>
    <row r="10861" spans="1:41" x14ac:dyDescent="0.25">
      <c r="A10861" t="s">
        <v>262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  <c r="AM10861">
        <v>0</v>
      </c>
      <c r="AN10861">
        <v>0</v>
      </c>
      <c r="AO10861">
        <v>0</v>
      </c>
    </row>
    <row r="10862" spans="1:41" x14ac:dyDescent="0.25">
      <c r="A10862" t="s">
        <v>262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  <c r="AM10862">
        <v>0</v>
      </c>
      <c r="AN10862">
        <v>0</v>
      </c>
      <c r="AO10862">
        <v>0</v>
      </c>
    </row>
    <row r="10863" spans="1:41" x14ac:dyDescent="0.25">
      <c r="A10863" t="s">
        <v>262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  <c r="AM10863">
        <v>0</v>
      </c>
      <c r="AN10863">
        <v>0</v>
      </c>
      <c r="AO10863">
        <v>0</v>
      </c>
    </row>
    <row r="10864" spans="1:41" x14ac:dyDescent="0.25">
      <c r="A10864" t="s">
        <v>262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0</v>
      </c>
      <c r="AM10864">
        <v>0</v>
      </c>
      <c r="AN10864">
        <v>0</v>
      </c>
      <c r="AO10864">
        <v>0</v>
      </c>
    </row>
    <row r="10865" spans="1:41" x14ac:dyDescent="0.25">
      <c r="A10865" t="s">
        <v>262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0</v>
      </c>
      <c r="AL10865">
        <v>0</v>
      </c>
      <c r="AM10865">
        <v>0</v>
      </c>
      <c r="AN10865">
        <v>0</v>
      </c>
      <c r="AO10865">
        <v>0</v>
      </c>
    </row>
    <row r="10866" spans="1:41" x14ac:dyDescent="0.25">
      <c r="A10866" t="s">
        <v>262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  <c r="AM10866">
        <v>0</v>
      </c>
      <c r="AN10866">
        <v>0</v>
      </c>
      <c r="AO10866">
        <v>0</v>
      </c>
    </row>
    <row r="10867" spans="1:41" x14ac:dyDescent="0.25">
      <c r="A10867" t="s">
        <v>262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0</v>
      </c>
      <c r="AL10867">
        <v>0</v>
      </c>
      <c r="AM10867">
        <v>0</v>
      </c>
      <c r="AN10867">
        <v>0</v>
      </c>
      <c r="AO10867">
        <v>0</v>
      </c>
    </row>
    <row r="10868" spans="1:41" x14ac:dyDescent="0.25">
      <c r="A10868" t="s">
        <v>262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0</v>
      </c>
      <c r="AK10868">
        <v>0</v>
      </c>
      <c r="AL10868">
        <v>0</v>
      </c>
      <c r="AM10868">
        <v>0</v>
      </c>
      <c r="AN10868">
        <v>0</v>
      </c>
      <c r="AO10868">
        <v>0</v>
      </c>
    </row>
    <row r="10869" spans="1:41" x14ac:dyDescent="0.25">
      <c r="A10869" t="s">
        <v>262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0</v>
      </c>
      <c r="AL10869">
        <v>0</v>
      </c>
      <c r="AM10869">
        <v>0</v>
      </c>
      <c r="AN10869">
        <v>0</v>
      </c>
      <c r="AO10869">
        <v>0</v>
      </c>
    </row>
    <row r="10870" spans="1:41" x14ac:dyDescent="0.25">
      <c r="A10870" t="s">
        <v>262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0</v>
      </c>
      <c r="AM10870">
        <v>0</v>
      </c>
      <c r="AN10870">
        <v>0</v>
      </c>
      <c r="AO10870">
        <v>0</v>
      </c>
    </row>
    <row r="10871" spans="1:41" x14ac:dyDescent="0.25">
      <c r="A10871" t="s">
        <v>262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0</v>
      </c>
      <c r="AL10871">
        <v>0</v>
      </c>
      <c r="AM10871">
        <v>0</v>
      </c>
      <c r="AN10871">
        <v>0</v>
      </c>
      <c r="AO10871">
        <v>0</v>
      </c>
    </row>
    <row r="10872" spans="1:41" x14ac:dyDescent="0.25">
      <c r="A10872" t="s">
        <v>262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  <c r="AM10872">
        <v>0</v>
      </c>
      <c r="AN10872">
        <v>0</v>
      </c>
      <c r="AO10872">
        <v>0</v>
      </c>
    </row>
    <row r="10873" spans="1:41" x14ac:dyDescent="0.25">
      <c r="A10873" t="s">
        <v>262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0</v>
      </c>
      <c r="AN10873">
        <v>0</v>
      </c>
      <c r="AO10873">
        <v>0</v>
      </c>
    </row>
    <row r="10874" spans="1:41" x14ac:dyDescent="0.25">
      <c r="A10874" t="s">
        <v>262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0</v>
      </c>
      <c r="AL10874">
        <v>0</v>
      </c>
      <c r="AM10874">
        <v>0</v>
      </c>
      <c r="AN10874">
        <v>0</v>
      </c>
      <c r="AO10874">
        <v>0</v>
      </c>
    </row>
    <row r="10875" spans="1:41" x14ac:dyDescent="0.25">
      <c r="A10875" t="s">
        <v>262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0</v>
      </c>
      <c r="AL10875">
        <v>0</v>
      </c>
      <c r="AM10875">
        <v>0</v>
      </c>
      <c r="AN10875">
        <v>0</v>
      </c>
      <c r="AO10875">
        <v>0</v>
      </c>
    </row>
    <row r="10876" spans="1:41" x14ac:dyDescent="0.25">
      <c r="A10876" t="s">
        <v>262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  <c r="AN10876">
        <v>0</v>
      </c>
      <c r="AO10876">
        <v>0</v>
      </c>
    </row>
    <row r="10877" spans="1:41" x14ac:dyDescent="0.25">
      <c r="A10877" t="s">
        <v>262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  <c r="AM10877">
        <v>0</v>
      </c>
      <c r="AN10877">
        <v>0</v>
      </c>
      <c r="AO10877">
        <v>0</v>
      </c>
    </row>
    <row r="10878" spans="1:41" x14ac:dyDescent="0.25">
      <c r="A10878" t="s">
        <v>262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  <c r="AM10878">
        <v>0</v>
      </c>
      <c r="AN10878">
        <v>0</v>
      </c>
      <c r="AO10878">
        <v>0</v>
      </c>
    </row>
    <row r="10879" spans="1:41" x14ac:dyDescent="0.25">
      <c r="A10879" t="s">
        <v>262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  <c r="AN10879">
        <v>0</v>
      </c>
      <c r="AO10879">
        <v>0</v>
      </c>
    </row>
    <row r="10880" spans="1:41" x14ac:dyDescent="0.25">
      <c r="A10880" t="s">
        <v>262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  <c r="AM10880">
        <v>0</v>
      </c>
      <c r="AN10880">
        <v>0</v>
      </c>
      <c r="AO10880">
        <v>0</v>
      </c>
    </row>
    <row r="10881" spans="1:41" x14ac:dyDescent="0.25">
      <c r="A10881" t="s">
        <v>262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  <c r="AN10881">
        <v>0</v>
      </c>
      <c r="AO10881">
        <v>0</v>
      </c>
    </row>
    <row r="10882" spans="1:41" x14ac:dyDescent="0.25">
      <c r="A10882" t="s">
        <v>262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  <c r="AN10882">
        <v>0</v>
      </c>
      <c r="AO10882">
        <v>0</v>
      </c>
    </row>
    <row r="10883" spans="1:41" x14ac:dyDescent="0.25">
      <c r="A10883" t="s">
        <v>262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  <c r="AN10883">
        <v>0</v>
      </c>
      <c r="AO10883">
        <v>0</v>
      </c>
    </row>
    <row r="10884" spans="1:41" x14ac:dyDescent="0.25">
      <c r="A10884" t="s">
        <v>262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0</v>
      </c>
      <c r="AL10884">
        <v>0</v>
      </c>
      <c r="AM10884">
        <v>0</v>
      </c>
      <c r="AN10884">
        <v>0</v>
      </c>
      <c r="AO10884">
        <v>0</v>
      </c>
    </row>
    <row r="10885" spans="1:41" x14ac:dyDescent="0.25">
      <c r="A10885" t="s">
        <v>262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0</v>
      </c>
      <c r="AM10885">
        <v>0</v>
      </c>
      <c r="AN10885">
        <v>0</v>
      </c>
      <c r="AO10885">
        <v>0</v>
      </c>
    </row>
    <row r="10886" spans="1:41" x14ac:dyDescent="0.25">
      <c r="A10886" t="s">
        <v>262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0</v>
      </c>
      <c r="AL10886">
        <v>0</v>
      </c>
      <c r="AM10886">
        <v>0</v>
      </c>
      <c r="AN10886">
        <v>0</v>
      </c>
      <c r="AO10886">
        <v>0</v>
      </c>
    </row>
    <row r="10887" spans="1:41" x14ac:dyDescent="0.25">
      <c r="A10887" t="s">
        <v>262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  <c r="AN10887">
        <v>0</v>
      </c>
      <c r="AO10887">
        <v>0</v>
      </c>
    </row>
    <row r="10888" spans="1:41" x14ac:dyDescent="0.25">
      <c r="A10888" t="s">
        <v>262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  <c r="AN10888">
        <v>0</v>
      </c>
      <c r="AO10888">
        <v>0</v>
      </c>
    </row>
    <row r="10889" spans="1:41" x14ac:dyDescent="0.25">
      <c r="A10889" t="s">
        <v>262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0</v>
      </c>
      <c r="AL10889">
        <v>0</v>
      </c>
      <c r="AM10889">
        <v>0</v>
      </c>
      <c r="AN10889">
        <v>0</v>
      </c>
      <c r="AO10889">
        <v>0</v>
      </c>
    </row>
    <row r="10890" spans="1:41" x14ac:dyDescent="0.25">
      <c r="A10890" t="s">
        <v>262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0</v>
      </c>
      <c r="AL10890">
        <v>0</v>
      </c>
      <c r="AM10890">
        <v>0</v>
      </c>
      <c r="AN10890">
        <v>0</v>
      </c>
      <c r="AO10890">
        <v>0</v>
      </c>
    </row>
    <row r="10891" spans="1:41" x14ac:dyDescent="0.25">
      <c r="A10891" t="s">
        <v>262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  <c r="AN10891">
        <v>0</v>
      </c>
      <c r="AO10891">
        <v>0</v>
      </c>
    </row>
    <row r="10892" spans="1:41" x14ac:dyDescent="0.25">
      <c r="A10892" t="s">
        <v>262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  <c r="AN10892">
        <v>0</v>
      </c>
      <c r="AO10892">
        <v>0</v>
      </c>
    </row>
    <row r="10893" spans="1:41" x14ac:dyDescent="0.25">
      <c r="A10893" t="s">
        <v>262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0</v>
      </c>
      <c r="AL10893">
        <v>0</v>
      </c>
      <c r="AM10893">
        <v>0</v>
      </c>
      <c r="AN10893">
        <v>0</v>
      </c>
      <c r="AO10893">
        <v>0</v>
      </c>
    </row>
    <row r="10894" spans="1:41" x14ac:dyDescent="0.25">
      <c r="A10894" t="s">
        <v>262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0</v>
      </c>
      <c r="AL10894">
        <v>0</v>
      </c>
      <c r="AM10894">
        <v>0</v>
      </c>
      <c r="AN10894">
        <v>0</v>
      </c>
      <c r="AO10894">
        <v>0</v>
      </c>
    </row>
    <row r="10895" spans="1:41" x14ac:dyDescent="0.25">
      <c r="A10895" t="s">
        <v>262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0</v>
      </c>
      <c r="AL10895">
        <v>0</v>
      </c>
      <c r="AM10895">
        <v>0</v>
      </c>
      <c r="AN10895">
        <v>0</v>
      </c>
      <c r="AO10895">
        <v>0</v>
      </c>
    </row>
    <row r="10896" spans="1:41" x14ac:dyDescent="0.25">
      <c r="A10896" t="s">
        <v>262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  <c r="AN10896">
        <v>0</v>
      </c>
      <c r="AO10896">
        <v>0</v>
      </c>
    </row>
    <row r="10897" spans="1:41" x14ac:dyDescent="0.25">
      <c r="A10897" t="s">
        <v>262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0</v>
      </c>
      <c r="AL10897">
        <v>0</v>
      </c>
      <c r="AM10897">
        <v>0</v>
      </c>
      <c r="AN10897">
        <v>0</v>
      </c>
      <c r="AO10897">
        <v>0</v>
      </c>
    </row>
    <row r="10898" spans="1:41" x14ac:dyDescent="0.25">
      <c r="A10898" t="s">
        <v>262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0</v>
      </c>
      <c r="AL10898">
        <v>0</v>
      </c>
      <c r="AM10898">
        <v>0</v>
      </c>
      <c r="AN10898">
        <v>0</v>
      </c>
      <c r="AO10898">
        <v>0</v>
      </c>
    </row>
    <row r="10899" spans="1:41" x14ac:dyDescent="0.25">
      <c r="A10899" t="s">
        <v>262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0</v>
      </c>
      <c r="AL10899">
        <v>0</v>
      </c>
      <c r="AM10899">
        <v>0</v>
      </c>
      <c r="AN10899">
        <v>0</v>
      </c>
      <c r="AO10899">
        <v>0</v>
      </c>
    </row>
    <row r="10900" spans="1:41" x14ac:dyDescent="0.25">
      <c r="A10900" t="s">
        <v>262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  <c r="AN10900">
        <v>0</v>
      </c>
      <c r="AO10900">
        <v>0</v>
      </c>
    </row>
    <row r="10901" spans="1:41" x14ac:dyDescent="0.25">
      <c r="A10901" t="s">
        <v>262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  <c r="AN10901">
        <v>0</v>
      </c>
      <c r="AO10901">
        <v>0</v>
      </c>
    </row>
    <row r="10902" spans="1:41" x14ac:dyDescent="0.25">
      <c r="A10902" t="s">
        <v>262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0</v>
      </c>
      <c r="AL10902">
        <v>0</v>
      </c>
      <c r="AM10902">
        <v>0</v>
      </c>
      <c r="AN10902">
        <v>0</v>
      </c>
      <c r="AO10902">
        <v>0</v>
      </c>
    </row>
    <row r="10903" spans="1:41" x14ac:dyDescent="0.25">
      <c r="A10903" t="s">
        <v>262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  <c r="AN10903">
        <v>0</v>
      </c>
      <c r="AO10903">
        <v>0</v>
      </c>
    </row>
    <row r="10904" spans="1:41" x14ac:dyDescent="0.25">
      <c r="A10904" t="s">
        <v>262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0</v>
      </c>
      <c r="AL10904">
        <v>0</v>
      </c>
      <c r="AM10904">
        <v>0</v>
      </c>
      <c r="AN10904">
        <v>0</v>
      </c>
      <c r="AO10904">
        <v>0</v>
      </c>
    </row>
    <row r="10905" spans="1:41" x14ac:dyDescent="0.25">
      <c r="A10905" t="s">
        <v>262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0</v>
      </c>
      <c r="AL10905">
        <v>0</v>
      </c>
      <c r="AM10905">
        <v>0</v>
      </c>
      <c r="AN10905">
        <v>0</v>
      </c>
      <c r="AO10905">
        <v>0</v>
      </c>
    </row>
    <row r="10906" spans="1:41" x14ac:dyDescent="0.25">
      <c r="A10906" t="s">
        <v>262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0</v>
      </c>
      <c r="AL10906">
        <v>0</v>
      </c>
      <c r="AM10906">
        <v>0</v>
      </c>
      <c r="AN10906">
        <v>0</v>
      </c>
      <c r="AO10906">
        <v>0</v>
      </c>
    </row>
    <row r="10907" spans="1:41" x14ac:dyDescent="0.25">
      <c r="A10907" t="s">
        <v>262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  <c r="AN10907">
        <v>0</v>
      </c>
      <c r="AO10907">
        <v>0</v>
      </c>
    </row>
    <row r="10908" spans="1:41" x14ac:dyDescent="0.25">
      <c r="A10908" t="s">
        <v>262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0</v>
      </c>
      <c r="AL10908">
        <v>0</v>
      </c>
      <c r="AM10908">
        <v>0</v>
      </c>
      <c r="AN10908">
        <v>0</v>
      </c>
      <c r="AO10908">
        <v>0</v>
      </c>
    </row>
    <row r="10909" spans="1:41" x14ac:dyDescent="0.25">
      <c r="A10909" t="s">
        <v>262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0</v>
      </c>
      <c r="AL10909">
        <v>0</v>
      </c>
      <c r="AM10909">
        <v>0</v>
      </c>
      <c r="AN10909">
        <v>0</v>
      </c>
      <c r="AO10909">
        <v>0</v>
      </c>
    </row>
    <row r="10910" spans="1:41" x14ac:dyDescent="0.25">
      <c r="A10910" t="s">
        <v>262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0</v>
      </c>
      <c r="AL10910">
        <v>0</v>
      </c>
      <c r="AM10910">
        <v>0</v>
      </c>
      <c r="AN10910">
        <v>0</v>
      </c>
      <c r="AO10910">
        <v>0</v>
      </c>
    </row>
    <row r="10911" spans="1:41" x14ac:dyDescent="0.25">
      <c r="A10911" t="s">
        <v>262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0</v>
      </c>
      <c r="AO10911">
        <v>0</v>
      </c>
    </row>
    <row r="10912" spans="1:41" x14ac:dyDescent="0.25">
      <c r="A10912" t="s">
        <v>262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0</v>
      </c>
      <c r="AL10912">
        <v>0</v>
      </c>
      <c r="AM10912">
        <v>0</v>
      </c>
      <c r="AN10912">
        <v>0</v>
      </c>
      <c r="AO10912">
        <v>0</v>
      </c>
    </row>
    <row r="10913" spans="1:41" x14ac:dyDescent="0.25">
      <c r="A10913" t="s">
        <v>262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0</v>
      </c>
      <c r="AL10913">
        <v>0</v>
      </c>
      <c r="AM10913">
        <v>0</v>
      </c>
      <c r="AN10913">
        <v>0</v>
      </c>
      <c r="AO10913">
        <v>0</v>
      </c>
    </row>
    <row r="10914" spans="1:41" x14ac:dyDescent="0.25">
      <c r="A10914" t="s">
        <v>262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0</v>
      </c>
      <c r="AM10914">
        <v>0</v>
      </c>
      <c r="AN10914">
        <v>0</v>
      </c>
      <c r="AO10914">
        <v>0</v>
      </c>
    </row>
    <row r="10915" spans="1:41" x14ac:dyDescent="0.25">
      <c r="A10915" t="s">
        <v>262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0</v>
      </c>
      <c r="AL10915">
        <v>0</v>
      </c>
      <c r="AM10915">
        <v>0</v>
      </c>
      <c r="AN10915">
        <v>0</v>
      </c>
      <c r="AO10915">
        <v>0</v>
      </c>
    </row>
    <row r="10916" spans="1:41" x14ac:dyDescent="0.25">
      <c r="A10916" t="s">
        <v>262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  <c r="AN10916">
        <v>0</v>
      </c>
      <c r="AO10916">
        <v>0</v>
      </c>
    </row>
    <row r="10917" spans="1:41" x14ac:dyDescent="0.25">
      <c r="A10917" t="s">
        <v>262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0</v>
      </c>
      <c r="AL10917">
        <v>0</v>
      </c>
      <c r="AM10917">
        <v>0</v>
      </c>
      <c r="AN10917">
        <v>0</v>
      </c>
      <c r="AO10917">
        <v>0</v>
      </c>
    </row>
    <row r="10918" spans="1:41" x14ac:dyDescent="0.25">
      <c r="A10918" t="s">
        <v>262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0</v>
      </c>
      <c r="AM10918">
        <v>0</v>
      </c>
      <c r="AN10918">
        <v>0</v>
      </c>
      <c r="AO10918">
        <v>0</v>
      </c>
    </row>
    <row r="10919" spans="1:41" x14ac:dyDescent="0.25">
      <c r="A10919" t="s">
        <v>262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  <c r="AM10919">
        <v>0</v>
      </c>
      <c r="AN10919">
        <v>0</v>
      </c>
      <c r="AO10919">
        <v>0</v>
      </c>
    </row>
    <row r="10920" spans="1:41" x14ac:dyDescent="0.25">
      <c r="A10920" t="s">
        <v>262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  <c r="AN10920">
        <v>0</v>
      </c>
      <c r="AO10920">
        <v>0</v>
      </c>
    </row>
    <row r="10921" spans="1:41" x14ac:dyDescent="0.25">
      <c r="A10921" t="s">
        <v>262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  <c r="AN10921">
        <v>0</v>
      </c>
      <c r="AO10921">
        <v>0</v>
      </c>
    </row>
    <row r="10922" spans="1:41" x14ac:dyDescent="0.25">
      <c r="A10922" t="s">
        <v>262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0</v>
      </c>
      <c r="AJ10922">
        <v>0</v>
      </c>
      <c r="AK10922">
        <v>0</v>
      </c>
      <c r="AL10922">
        <v>0</v>
      </c>
      <c r="AM10922">
        <v>0</v>
      </c>
      <c r="AN10922">
        <v>0</v>
      </c>
      <c r="AO10922">
        <v>0</v>
      </c>
    </row>
    <row r="10923" spans="1:41" x14ac:dyDescent="0.25">
      <c r="A10923" t="s">
        <v>262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0</v>
      </c>
      <c r="AK10923">
        <v>0</v>
      </c>
      <c r="AL10923">
        <v>0</v>
      </c>
      <c r="AM10923">
        <v>0</v>
      </c>
      <c r="AN10923">
        <v>0</v>
      </c>
      <c r="AO10923">
        <v>0</v>
      </c>
    </row>
    <row r="10924" spans="1:41" x14ac:dyDescent="0.25">
      <c r="A10924" t="s">
        <v>262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0</v>
      </c>
      <c r="AM10924">
        <v>0</v>
      </c>
      <c r="AN10924">
        <v>0</v>
      </c>
      <c r="AO10924">
        <v>0</v>
      </c>
    </row>
    <row r="10925" spans="1:41" x14ac:dyDescent="0.25">
      <c r="A10925" t="s">
        <v>262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0</v>
      </c>
      <c r="AL10925">
        <v>0</v>
      </c>
      <c r="AM10925">
        <v>0</v>
      </c>
      <c r="AN10925">
        <v>0</v>
      </c>
      <c r="AO10925">
        <v>0</v>
      </c>
    </row>
    <row r="10926" spans="1:41" x14ac:dyDescent="0.25">
      <c r="A10926" t="s">
        <v>262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0</v>
      </c>
      <c r="AM10926">
        <v>0</v>
      </c>
      <c r="AN10926">
        <v>0</v>
      </c>
      <c r="AO10926">
        <v>0</v>
      </c>
    </row>
    <row r="10927" spans="1:41" x14ac:dyDescent="0.25">
      <c r="A10927" t="s">
        <v>262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0</v>
      </c>
      <c r="AL10927">
        <v>0</v>
      </c>
      <c r="AM10927">
        <v>0</v>
      </c>
      <c r="AN10927">
        <v>0</v>
      </c>
      <c r="AO10927">
        <v>0</v>
      </c>
    </row>
    <row r="10928" spans="1:41" x14ac:dyDescent="0.25">
      <c r="A10928" t="s">
        <v>262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  <c r="AN10928">
        <v>0</v>
      </c>
      <c r="AO10928">
        <v>0</v>
      </c>
    </row>
    <row r="10929" spans="1:41" x14ac:dyDescent="0.25">
      <c r="A10929" t="s">
        <v>262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0</v>
      </c>
      <c r="AL10929">
        <v>0</v>
      </c>
      <c r="AM10929">
        <v>0</v>
      </c>
      <c r="AN10929">
        <v>0</v>
      </c>
      <c r="AO10929">
        <v>0</v>
      </c>
    </row>
    <row r="10930" spans="1:41" x14ac:dyDescent="0.25">
      <c r="A10930" t="s">
        <v>262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0</v>
      </c>
      <c r="AM10930">
        <v>0</v>
      </c>
      <c r="AN10930">
        <v>0</v>
      </c>
      <c r="AO10930">
        <v>0</v>
      </c>
    </row>
    <row r="10931" spans="1:41" x14ac:dyDescent="0.25">
      <c r="A10931" t="s">
        <v>262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0</v>
      </c>
      <c r="AN10931">
        <v>0</v>
      </c>
      <c r="AO10931">
        <v>0</v>
      </c>
    </row>
    <row r="10932" spans="1:41" x14ac:dyDescent="0.25">
      <c r="A10932" t="s">
        <v>262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0</v>
      </c>
      <c r="AL10932">
        <v>0</v>
      </c>
      <c r="AM10932">
        <v>0</v>
      </c>
      <c r="AN10932">
        <v>0</v>
      </c>
      <c r="AO10932">
        <v>0</v>
      </c>
    </row>
    <row r="10933" spans="1:41" x14ac:dyDescent="0.25">
      <c r="A10933" t="s">
        <v>262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0</v>
      </c>
      <c r="AL10933">
        <v>0</v>
      </c>
      <c r="AM10933">
        <v>0</v>
      </c>
      <c r="AN10933">
        <v>0</v>
      </c>
      <c r="AO10933">
        <v>0</v>
      </c>
    </row>
    <row r="10934" spans="1:41" x14ac:dyDescent="0.25">
      <c r="A10934" t="s">
        <v>262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  <c r="AN10934">
        <v>0</v>
      </c>
      <c r="AO10934">
        <v>0</v>
      </c>
    </row>
    <row r="10935" spans="1:41" x14ac:dyDescent="0.25">
      <c r="A10935" t="s">
        <v>262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0</v>
      </c>
      <c r="AO10935">
        <v>0</v>
      </c>
    </row>
    <row r="10936" spans="1:41" x14ac:dyDescent="0.25">
      <c r="A10936" t="s">
        <v>262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0</v>
      </c>
      <c r="AN10936">
        <v>0</v>
      </c>
      <c r="AO10936">
        <v>0</v>
      </c>
    </row>
    <row r="10937" spans="1:41" x14ac:dyDescent="0.25">
      <c r="A10937" t="s">
        <v>262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  <c r="AM10937">
        <v>0</v>
      </c>
      <c r="AN10937">
        <v>0</v>
      </c>
      <c r="AO10937">
        <v>0</v>
      </c>
    </row>
    <row r="10938" spans="1:41" x14ac:dyDescent="0.25">
      <c r="A10938" t="s">
        <v>262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  <c r="AM10938">
        <v>0</v>
      </c>
      <c r="AN10938">
        <v>0</v>
      </c>
      <c r="AO10938">
        <v>0</v>
      </c>
    </row>
    <row r="10939" spans="1:41" x14ac:dyDescent="0.25">
      <c r="A10939" t="s">
        <v>262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0</v>
      </c>
      <c r="AM10939">
        <v>0</v>
      </c>
      <c r="AN10939">
        <v>0</v>
      </c>
      <c r="AO10939">
        <v>0</v>
      </c>
    </row>
    <row r="10940" spans="1:41" x14ac:dyDescent="0.25">
      <c r="A10940" t="s">
        <v>262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  <c r="AM10940">
        <v>0</v>
      </c>
      <c r="AN10940">
        <v>0</v>
      </c>
      <c r="AO10940">
        <v>0</v>
      </c>
    </row>
    <row r="10941" spans="1:41" x14ac:dyDescent="0.25">
      <c r="A10941" t="s">
        <v>262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  <c r="AN10941">
        <v>0</v>
      </c>
      <c r="AO10941">
        <v>0</v>
      </c>
    </row>
    <row r="10942" spans="1:41" x14ac:dyDescent="0.25">
      <c r="A10942" t="s">
        <v>262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  <c r="AM10942">
        <v>0</v>
      </c>
      <c r="AN10942">
        <v>0</v>
      </c>
      <c r="AO10942">
        <v>0</v>
      </c>
    </row>
    <row r="10943" spans="1:41" x14ac:dyDescent="0.25">
      <c r="A10943" t="s">
        <v>262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  <c r="AN10943">
        <v>0</v>
      </c>
      <c r="AO10943">
        <v>0</v>
      </c>
    </row>
    <row r="10944" spans="1:41" x14ac:dyDescent="0.25">
      <c r="A10944" t="s">
        <v>262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  <c r="AM10944">
        <v>0</v>
      </c>
      <c r="AN10944">
        <v>0</v>
      </c>
      <c r="AO10944">
        <v>0</v>
      </c>
    </row>
    <row r="10945" spans="1:41" x14ac:dyDescent="0.25">
      <c r="A10945" t="s">
        <v>262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0</v>
      </c>
      <c r="AL10945">
        <v>0</v>
      </c>
      <c r="AM10945">
        <v>0</v>
      </c>
      <c r="AN10945">
        <v>0</v>
      </c>
      <c r="AO10945">
        <v>0</v>
      </c>
    </row>
    <row r="10946" spans="1:41" x14ac:dyDescent="0.25">
      <c r="A10946" t="s">
        <v>262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  <c r="AM10946">
        <v>0</v>
      </c>
      <c r="AN10946">
        <v>0</v>
      </c>
      <c r="AO10946">
        <v>0</v>
      </c>
    </row>
    <row r="10947" spans="1:41" x14ac:dyDescent="0.25">
      <c r="A10947" t="s">
        <v>262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0</v>
      </c>
      <c r="AL10947">
        <v>0</v>
      </c>
      <c r="AM10947">
        <v>0</v>
      </c>
      <c r="AN10947">
        <v>0</v>
      </c>
      <c r="AO10947">
        <v>0</v>
      </c>
    </row>
    <row r="10948" spans="1:41" x14ac:dyDescent="0.25">
      <c r="A10948" t="s">
        <v>262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0</v>
      </c>
      <c r="AM10948">
        <v>0</v>
      </c>
      <c r="AN10948">
        <v>0</v>
      </c>
      <c r="AO10948">
        <v>0</v>
      </c>
    </row>
    <row r="10949" spans="1:41" x14ac:dyDescent="0.25">
      <c r="A10949" t="s">
        <v>262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0</v>
      </c>
      <c r="AN10949">
        <v>0</v>
      </c>
      <c r="AO10949">
        <v>0</v>
      </c>
    </row>
    <row r="10950" spans="1:41" x14ac:dyDescent="0.25">
      <c r="A10950" t="s">
        <v>262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0</v>
      </c>
      <c r="AM10950">
        <v>0</v>
      </c>
      <c r="AN10950">
        <v>0</v>
      </c>
      <c r="AO10950">
        <v>0</v>
      </c>
    </row>
    <row r="10951" spans="1:41" x14ac:dyDescent="0.25">
      <c r="A10951" t="s">
        <v>262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  <c r="AN10951">
        <v>0</v>
      </c>
      <c r="AO10951">
        <v>0</v>
      </c>
    </row>
    <row r="10952" spans="1:41" x14ac:dyDescent="0.25">
      <c r="A10952" t="s">
        <v>262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  <c r="AN10952">
        <v>0</v>
      </c>
      <c r="AO10952">
        <v>0</v>
      </c>
    </row>
    <row r="10953" spans="1:41" x14ac:dyDescent="0.25">
      <c r="A10953" t="s">
        <v>262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0</v>
      </c>
      <c r="AK10953">
        <v>0</v>
      </c>
      <c r="AL10953">
        <v>0</v>
      </c>
      <c r="AM10953">
        <v>0</v>
      </c>
      <c r="AN10953">
        <v>0</v>
      </c>
      <c r="AO10953">
        <v>0</v>
      </c>
    </row>
    <row r="10954" spans="1:41" x14ac:dyDescent="0.25">
      <c r="A10954" t="s">
        <v>262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  <c r="AN10954">
        <v>0</v>
      </c>
      <c r="AO10954">
        <v>0</v>
      </c>
    </row>
    <row r="10955" spans="1:41" x14ac:dyDescent="0.25">
      <c r="A10955" t="s">
        <v>262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  <c r="AN10955">
        <v>0</v>
      </c>
      <c r="AO10955">
        <v>0</v>
      </c>
    </row>
    <row r="10956" spans="1:41" x14ac:dyDescent="0.25">
      <c r="A10956" t="s">
        <v>262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  <c r="AM10956">
        <v>0</v>
      </c>
      <c r="AN10956">
        <v>0</v>
      </c>
      <c r="AO10956">
        <v>0</v>
      </c>
    </row>
    <row r="10957" spans="1:41" x14ac:dyDescent="0.25">
      <c r="A10957" t="s">
        <v>262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  <c r="AN10957">
        <v>0</v>
      </c>
      <c r="AO10957">
        <v>0</v>
      </c>
    </row>
    <row r="10958" spans="1:41" x14ac:dyDescent="0.25">
      <c r="A10958" t="s">
        <v>262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0</v>
      </c>
      <c r="AK10958">
        <v>0</v>
      </c>
      <c r="AL10958">
        <v>0</v>
      </c>
      <c r="AM10958">
        <v>0</v>
      </c>
      <c r="AN10958">
        <v>0</v>
      </c>
      <c r="AO10958">
        <v>0</v>
      </c>
    </row>
    <row r="10959" spans="1:41" x14ac:dyDescent="0.25">
      <c r="A10959" t="s">
        <v>262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  <c r="AN10959">
        <v>0</v>
      </c>
      <c r="AO10959">
        <v>0</v>
      </c>
    </row>
    <row r="10960" spans="1:41" x14ac:dyDescent="0.25">
      <c r="A10960" t="s">
        <v>262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0</v>
      </c>
      <c r="AO10960">
        <v>0</v>
      </c>
    </row>
    <row r="10961" spans="1:41" x14ac:dyDescent="0.25">
      <c r="A10961" t="s">
        <v>262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0</v>
      </c>
      <c r="AL10961">
        <v>0</v>
      </c>
      <c r="AM10961">
        <v>0</v>
      </c>
      <c r="AN10961">
        <v>0</v>
      </c>
      <c r="AO10961">
        <v>0</v>
      </c>
    </row>
    <row r="10962" spans="1:41" x14ac:dyDescent="0.25">
      <c r="A10962" t="s">
        <v>262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  <c r="AN10962">
        <v>0</v>
      </c>
      <c r="AO10962">
        <v>0</v>
      </c>
    </row>
    <row r="10963" spans="1:41" x14ac:dyDescent="0.25">
      <c r="A10963" t="s">
        <v>262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  <c r="AN10963">
        <v>0</v>
      </c>
      <c r="AO10963">
        <v>0</v>
      </c>
    </row>
    <row r="10964" spans="1:41" x14ac:dyDescent="0.25">
      <c r="A10964" t="s">
        <v>262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0</v>
      </c>
      <c r="AO10964">
        <v>0</v>
      </c>
    </row>
    <row r="10965" spans="1:41" x14ac:dyDescent="0.25">
      <c r="A10965" t="s">
        <v>262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0</v>
      </c>
      <c r="AO10965">
        <v>0</v>
      </c>
    </row>
    <row r="10966" spans="1:41" x14ac:dyDescent="0.25">
      <c r="A10966" t="s">
        <v>262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  <c r="AN10966">
        <v>0</v>
      </c>
      <c r="AO10966">
        <v>0</v>
      </c>
    </row>
    <row r="10967" spans="1:41" x14ac:dyDescent="0.25">
      <c r="A10967" t="s">
        <v>262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0</v>
      </c>
      <c r="AN10967">
        <v>0</v>
      </c>
      <c r="AO10967">
        <v>0</v>
      </c>
    </row>
    <row r="10968" spans="1:41" x14ac:dyDescent="0.25">
      <c r="A10968" t="s">
        <v>262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0</v>
      </c>
      <c r="AM10968">
        <v>0</v>
      </c>
      <c r="AN10968">
        <v>0</v>
      </c>
      <c r="AO10968">
        <v>0</v>
      </c>
    </row>
    <row r="10969" spans="1:41" x14ac:dyDescent="0.25">
      <c r="A10969" t="s">
        <v>262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0</v>
      </c>
      <c r="AN10969">
        <v>0</v>
      </c>
      <c r="AO10969">
        <v>0</v>
      </c>
    </row>
    <row r="10970" spans="1:41" x14ac:dyDescent="0.25">
      <c r="A10970" t="s">
        <v>262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  <c r="AN10970">
        <v>0</v>
      </c>
      <c r="AO10970">
        <v>0</v>
      </c>
    </row>
    <row r="10971" spans="1:41" x14ac:dyDescent="0.25">
      <c r="A10971" t="s">
        <v>262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  <c r="AN10971">
        <v>0</v>
      </c>
      <c r="AO10971">
        <v>0</v>
      </c>
    </row>
    <row r="10972" spans="1:41" x14ac:dyDescent="0.25">
      <c r="A10972" t="s">
        <v>262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0</v>
      </c>
      <c r="AK10972">
        <v>0</v>
      </c>
      <c r="AL10972">
        <v>0</v>
      </c>
      <c r="AM10972">
        <v>0</v>
      </c>
      <c r="AN10972">
        <v>0</v>
      </c>
      <c r="AO10972">
        <v>0</v>
      </c>
    </row>
    <row r="10973" spans="1:41" x14ac:dyDescent="0.25">
      <c r="A10973" t="s">
        <v>262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0</v>
      </c>
      <c r="AL10973">
        <v>0</v>
      </c>
      <c r="AM10973">
        <v>0</v>
      </c>
      <c r="AN10973">
        <v>0</v>
      </c>
      <c r="AO10973">
        <v>0</v>
      </c>
    </row>
    <row r="10974" spans="1:41" x14ac:dyDescent="0.25">
      <c r="A10974" t="s">
        <v>262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0</v>
      </c>
      <c r="AN10974">
        <v>0</v>
      </c>
      <c r="AO10974">
        <v>0</v>
      </c>
    </row>
    <row r="10975" spans="1:41" x14ac:dyDescent="0.25">
      <c r="A10975" t="s">
        <v>262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  <c r="AN10975">
        <v>0</v>
      </c>
      <c r="AO10975">
        <v>0</v>
      </c>
    </row>
    <row r="10976" spans="1:41" x14ac:dyDescent="0.25">
      <c r="A10976" t="s">
        <v>262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0</v>
      </c>
      <c r="AL10976">
        <v>0</v>
      </c>
      <c r="AM10976">
        <v>0</v>
      </c>
      <c r="AN10976">
        <v>0</v>
      </c>
      <c r="AO10976">
        <v>0</v>
      </c>
    </row>
    <row r="10977" spans="1:41" x14ac:dyDescent="0.25">
      <c r="A10977" t="s">
        <v>262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  <c r="AN10977">
        <v>0</v>
      </c>
      <c r="AO10977">
        <v>0</v>
      </c>
    </row>
    <row r="10978" spans="1:41" x14ac:dyDescent="0.25">
      <c r="A10978" t="s">
        <v>262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  <c r="AN10978">
        <v>0</v>
      </c>
      <c r="AO10978">
        <v>0</v>
      </c>
    </row>
    <row r="10979" spans="1:41" x14ac:dyDescent="0.25">
      <c r="A10979" t="s">
        <v>262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  <c r="AM10979">
        <v>0</v>
      </c>
      <c r="AN10979">
        <v>0</v>
      </c>
      <c r="AO10979">
        <v>0</v>
      </c>
    </row>
    <row r="10980" spans="1:41" x14ac:dyDescent="0.25">
      <c r="A10980" t="s">
        <v>262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0</v>
      </c>
      <c r="AM10980">
        <v>0</v>
      </c>
      <c r="AN10980">
        <v>0</v>
      </c>
      <c r="AO10980">
        <v>0</v>
      </c>
    </row>
    <row r="10981" spans="1:41" x14ac:dyDescent="0.25">
      <c r="A10981" t="s">
        <v>262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0</v>
      </c>
      <c r="AL10981">
        <v>0</v>
      </c>
      <c r="AM10981">
        <v>0</v>
      </c>
      <c r="AN10981">
        <v>0</v>
      </c>
      <c r="AO10981">
        <v>0</v>
      </c>
    </row>
    <row r="10982" spans="1:41" x14ac:dyDescent="0.25">
      <c r="A10982" t="s">
        <v>262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0</v>
      </c>
      <c r="AL10982">
        <v>0</v>
      </c>
      <c r="AM10982">
        <v>0</v>
      </c>
      <c r="AN10982">
        <v>0</v>
      </c>
      <c r="AO10982">
        <v>0</v>
      </c>
    </row>
    <row r="10983" spans="1:41" x14ac:dyDescent="0.25">
      <c r="A10983" t="s">
        <v>262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0</v>
      </c>
      <c r="AN10983">
        <v>0</v>
      </c>
      <c r="AO10983">
        <v>0</v>
      </c>
    </row>
    <row r="10984" spans="1:41" x14ac:dyDescent="0.25">
      <c r="A10984" t="s">
        <v>262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0</v>
      </c>
      <c r="AM10984">
        <v>0</v>
      </c>
      <c r="AN10984">
        <v>0</v>
      </c>
      <c r="AO10984">
        <v>0</v>
      </c>
    </row>
    <row r="10985" spans="1:41" x14ac:dyDescent="0.25">
      <c r="A10985" t="s">
        <v>262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0</v>
      </c>
      <c r="AL10985">
        <v>0</v>
      </c>
      <c r="AM10985">
        <v>0</v>
      </c>
      <c r="AN10985">
        <v>0</v>
      </c>
      <c r="AO10985">
        <v>0</v>
      </c>
    </row>
    <row r="10986" spans="1:41" x14ac:dyDescent="0.25">
      <c r="A10986" t="s">
        <v>262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0</v>
      </c>
      <c r="AL10986">
        <v>0</v>
      </c>
      <c r="AM10986">
        <v>0</v>
      </c>
      <c r="AN10986">
        <v>0</v>
      </c>
      <c r="AO10986">
        <v>0</v>
      </c>
    </row>
    <row r="10987" spans="1:41" x14ac:dyDescent="0.25">
      <c r="A10987" t="s">
        <v>262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0</v>
      </c>
      <c r="AL10987">
        <v>0</v>
      </c>
      <c r="AM10987">
        <v>0</v>
      </c>
      <c r="AN10987">
        <v>0</v>
      </c>
      <c r="AO10987">
        <v>0</v>
      </c>
    </row>
    <row r="10988" spans="1:41" x14ac:dyDescent="0.25">
      <c r="A10988" t="s">
        <v>262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0</v>
      </c>
      <c r="AL10988">
        <v>0</v>
      </c>
      <c r="AM10988">
        <v>0</v>
      </c>
      <c r="AN10988">
        <v>0</v>
      </c>
      <c r="AO10988">
        <v>0</v>
      </c>
    </row>
    <row r="10989" spans="1:41" x14ac:dyDescent="0.25">
      <c r="A10989" t="s">
        <v>262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0</v>
      </c>
      <c r="AL10989">
        <v>0</v>
      </c>
      <c r="AM10989">
        <v>0</v>
      </c>
      <c r="AN10989">
        <v>0</v>
      </c>
      <c r="AO10989">
        <v>0</v>
      </c>
    </row>
    <row r="10990" spans="1:41" x14ac:dyDescent="0.25">
      <c r="A10990" t="s">
        <v>262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  <c r="AN10990">
        <v>0</v>
      </c>
      <c r="AO10990">
        <v>0</v>
      </c>
    </row>
    <row r="10991" spans="1:41" x14ac:dyDescent="0.25">
      <c r="A10991" t="s">
        <v>262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  <c r="AN10991">
        <v>0</v>
      </c>
      <c r="AO10991">
        <v>0</v>
      </c>
    </row>
    <row r="10992" spans="1:41" x14ac:dyDescent="0.25">
      <c r="A10992" t="s">
        <v>262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0</v>
      </c>
      <c r="AL10992">
        <v>0</v>
      </c>
      <c r="AM10992">
        <v>0</v>
      </c>
      <c r="AN10992">
        <v>0</v>
      </c>
      <c r="AO10992">
        <v>0</v>
      </c>
    </row>
    <row r="10993" spans="1:41" x14ac:dyDescent="0.25">
      <c r="A10993" t="s">
        <v>262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  <c r="AN10993">
        <v>0</v>
      </c>
      <c r="AO10993">
        <v>0</v>
      </c>
    </row>
    <row r="10994" spans="1:41" x14ac:dyDescent="0.25">
      <c r="A10994" t="s">
        <v>262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  <c r="AN10994">
        <v>0</v>
      </c>
      <c r="AO10994">
        <v>0</v>
      </c>
    </row>
    <row r="10995" spans="1:41" x14ac:dyDescent="0.25">
      <c r="A10995" t="s">
        <v>262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0</v>
      </c>
      <c r="AL10995">
        <v>0</v>
      </c>
      <c r="AM10995">
        <v>0</v>
      </c>
      <c r="AN10995">
        <v>0</v>
      </c>
      <c r="AO10995">
        <v>0</v>
      </c>
    </row>
    <row r="10996" spans="1:41" x14ac:dyDescent="0.25">
      <c r="A10996" t="s">
        <v>262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0</v>
      </c>
      <c r="AL10996">
        <v>0</v>
      </c>
      <c r="AM10996">
        <v>0</v>
      </c>
      <c r="AN10996">
        <v>0</v>
      </c>
      <c r="AO10996">
        <v>0</v>
      </c>
    </row>
    <row r="10997" spans="1:41" x14ac:dyDescent="0.25">
      <c r="A10997" t="s">
        <v>262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0</v>
      </c>
      <c r="AL10997">
        <v>0</v>
      </c>
      <c r="AM10997">
        <v>0</v>
      </c>
      <c r="AN10997">
        <v>0</v>
      </c>
      <c r="AO10997">
        <v>0</v>
      </c>
    </row>
    <row r="10998" spans="1:41" x14ac:dyDescent="0.25">
      <c r="A10998" t="s">
        <v>262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0</v>
      </c>
      <c r="AL10998">
        <v>0</v>
      </c>
      <c r="AM10998">
        <v>0</v>
      </c>
      <c r="AN10998">
        <v>0</v>
      </c>
      <c r="AO10998">
        <v>0</v>
      </c>
    </row>
    <row r="10999" spans="1:41" x14ac:dyDescent="0.25">
      <c r="A10999" t="s">
        <v>262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  <c r="AN10999">
        <v>0</v>
      </c>
      <c r="AO10999">
        <v>0</v>
      </c>
    </row>
    <row r="11000" spans="1:41" x14ac:dyDescent="0.25">
      <c r="A11000" t="s">
        <v>262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0</v>
      </c>
      <c r="AL11000">
        <v>0</v>
      </c>
      <c r="AM11000">
        <v>0</v>
      </c>
      <c r="AN11000">
        <v>0</v>
      </c>
      <c r="AO11000">
        <v>0</v>
      </c>
    </row>
    <row r="11001" spans="1:41" x14ac:dyDescent="0.25">
      <c r="A11001" t="s">
        <v>262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  <c r="AN11001">
        <v>0</v>
      </c>
      <c r="AO11001">
        <v>0</v>
      </c>
    </row>
    <row r="11002" spans="1:41" x14ac:dyDescent="0.25">
      <c r="A11002" t="s">
        <v>262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0</v>
      </c>
      <c r="AL11002">
        <v>0</v>
      </c>
      <c r="AM11002">
        <v>0</v>
      </c>
      <c r="AN11002">
        <v>0</v>
      </c>
      <c r="AO11002">
        <v>0</v>
      </c>
    </row>
    <row r="11003" spans="1:41" x14ac:dyDescent="0.25">
      <c r="A11003" t="s">
        <v>262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  <c r="AM11003">
        <v>0</v>
      </c>
      <c r="AN11003">
        <v>0</v>
      </c>
      <c r="AO11003">
        <v>0</v>
      </c>
    </row>
    <row r="11004" spans="1:41" x14ac:dyDescent="0.25">
      <c r="A11004" t="s">
        <v>262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0</v>
      </c>
      <c r="AL11004">
        <v>0</v>
      </c>
      <c r="AM11004">
        <v>0</v>
      </c>
      <c r="AN11004">
        <v>0</v>
      </c>
      <c r="AO11004">
        <v>0</v>
      </c>
    </row>
    <row r="11005" spans="1:41" x14ac:dyDescent="0.25">
      <c r="A11005" t="s">
        <v>262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0</v>
      </c>
      <c r="AL11005">
        <v>0</v>
      </c>
      <c r="AM11005">
        <v>0</v>
      </c>
      <c r="AN11005">
        <v>0</v>
      </c>
      <c r="AO11005">
        <v>0</v>
      </c>
    </row>
    <row r="11006" spans="1:41" x14ac:dyDescent="0.25">
      <c r="A11006" t="s">
        <v>262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0</v>
      </c>
      <c r="AL11006">
        <v>0</v>
      </c>
      <c r="AM11006">
        <v>0</v>
      </c>
      <c r="AN11006">
        <v>0</v>
      </c>
      <c r="AO11006">
        <v>0</v>
      </c>
    </row>
    <row r="11007" spans="1:41" x14ac:dyDescent="0.25">
      <c r="A11007" t="s">
        <v>262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  <c r="AN11007">
        <v>0</v>
      </c>
      <c r="AO11007">
        <v>0</v>
      </c>
    </row>
    <row r="11008" spans="1:41" x14ac:dyDescent="0.25">
      <c r="A11008" t="s">
        <v>262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  <c r="AN11008">
        <v>0</v>
      </c>
      <c r="AO11008">
        <v>0</v>
      </c>
    </row>
    <row r="11009" spans="1:41" x14ac:dyDescent="0.25">
      <c r="A11009" t="s">
        <v>262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0</v>
      </c>
      <c r="AL11009">
        <v>0</v>
      </c>
      <c r="AM11009">
        <v>0</v>
      </c>
      <c r="AN11009">
        <v>0</v>
      </c>
      <c r="AO11009">
        <v>0</v>
      </c>
    </row>
    <row r="11010" spans="1:41" x14ac:dyDescent="0.25">
      <c r="A11010" t="s">
        <v>262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0</v>
      </c>
      <c r="AN11010">
        <v>0</v>
      </c>
      <c r="AO11010">
        <v>0</v>
      </c>
    </row>
    <row r="11011" spans="1:41" x14ac:dyDescent="0.25">
      <c r="A11011" t="s">
        <v>262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0</v>
      </c>
      <c r="AL11011">
        <v>0</v>
      </c>
      <c r="AM11011">
        <v>0</v>
      </c>
      <c r="AN11011">
        <v>0</v>
      </c>
      <c r="AO11011">
        <v>0</v>
      </c>
    </row>
    <row r="11012" spans="1:41" x14ac:dyDescent="0.25">
      <c r="A11012" t="s">
        <v>262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0</v>
      </c>
      <c r="AL11012">
        <v>0</v>
      </c>
      <c r="AM11012">
        <v>0</v>
      </c>
      <c r="AN11012">
        <v>0</v>
      </c>
      <c r="AO11012">
        <v>0</v>
      </c>
    </row>
    <row r="11013" spans="1:41" x14ac:dyDescent="0.25">
      <c r="A11013" t="s">
        <v>262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0</v>
      </c>
      <c r="AL11013">
        <v>0</v>
      </c>
      <c r="AM11013">
        <v>0</v>
      </c>
      <c r="AN11013">
        <v>0</v>
      </c>
      <c r="AO11013">
        <v>0</v>
      </c>
    </row>
    <row r="11014" spans="1:41" x14ac:dyDescent="0.25">
      <c r="A11014" t="s">
        <v>262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  <c r="AM11014">
        <v>0</v>
      </c>
      <c r="AN11014">
        <v>0</v>
      </c>
      <c r="AO11014">
        <v>0</v>
      </c>
    </row>
    <row r="11015" spans="1:41" x14ac:dyDescent="0.25">
      <c r="A11015" t="s">
        <v>262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  <c r="AN11015">
        <v>0</v>
      </c>
      <c r="AO11015">
        <v>0</v>
      </c>
    </row>
    <row r="11016" spans="1:41" x14ac:dyDescent="0.25">
      <c r="A11016" t="s">
        <v>262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  <c r="AM11016">
        <v>0</v>
      </c>
      <c r="AN11016">
        <v>0</v>
      </c>
      <c r="AO11016">
        <v>0</v>
      </c>
    </row>
    <row r="11017" spans="1:41" x14ac:dyDescent="0.25">
      <c r="A11017" t="s">
        <v>262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  <c r="AM11017">
        <v>0</v>
      </c>
      <c r="AN11017">
        <v>0</v>
      </c>
      <c r="AO11017">
        <v>0</v>
      </c>
    </row>
    <row r="11018" spans="1:41" x14ac:dyDescent="0.25">
      <c r="A11018" t="s">
        <v>262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  <c r="AN11018">
        <v>0</v>
      </c>
      <c r="AO11018">
        <v>0</v>
      </c>
    </row>
    <row r="11019" spans="1:41" x14ac:dyDescent="0.25">
      <c r="A11019" t="s">
        <v>262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  <c r="AM11019">
        <v>0</v>
      </c>
      <c r="AN11019">
        <v>0</v>
      </c>
      <c r="AO11019">
        <v>0</v>
      </c>
    </row>
    <row r="11020" spans="1:41" x14ac:dyDescent="0.25">
      <c r="A11020" t="s">
        <v>262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  <c r="AM11020">
        <v>0</v>
      </c>
      <c r="AN11020">
        <v>0</v>
      </c>
      <c r="AO11020">
        <v>0</v>
      </c>
    </row>
    <row r="11021" spans="1:41" x14ac:dyDescent="0.25">
      <c r="A11021" t="s">
        <v>262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0</v>
      </c>
      <c r="AN11021">
        <v>0</v>
      </c>
      <c r="AO11021">
        <v>0</v>
      </c>
    </row>
    <row r="11022" spans="1:41" x14ac:dyDescent="0.25">
      <c r="A11022" t="s">
        <v>262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  <c r="AN11022">
        <v>0</v>
      </c>
      <c r="AO11022">
        <v>0</v>
      </c>
    </row>
    <row r="11023" spans="1:41" x14ac:dyDescent="0.25">
      <c r="A11023" t="s">
        <v>262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0</v>
      </c>
      <c r="AN11023">
        <v>0</v>
      </c>
      <c r="AO11023">
        <v>0</v>
      </c>
    </row>
    <row r="11024" spans="1:41" x14ac:dyDescent="0.25">
      <c r="A11024" t="s">
        <v>262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  <c r="AM11024">
        <v>0</v>
      </c>
      <c r="AN11024">
        <v>0</v>
      </c>
      <c r="AO11024">
        <v>0</v>
      </c>
    </row>
    <row r="11025" spans="1:41" x14ac:dyDescent="0.25">
      <c r="A11025" t="s">
        <v>262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0</v>
      </c>
      <c r="AL11025">
        <v>0</v>
      </c>
      <c r="AM11025">
        <v>0</v>
      </c>
      <c r="AN11025">
        <v>0</v>
      </c>
      <c r="AO11025">
        <v>0</v>
      </c>
    </row>
    <row r="11026" spans="1:41" x14ac:dyDescent="0.25">
      <c r="A11026" t="s">
        <v>262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  <c r="AN11026">
        <v>0</v>
      </c>
      <c r="AO11026">
        <v>0</v>
      </c>
    </row>
    <row r="11027" spans="1:41" x14ac:dyDescent="0.25">
      <c r="A11027" t="s">
        <v>262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0</v>
      </c>
      <c r="AL11027">
        <v>0</v>
      </c>
      <c r="AM11027">
        <v>0</v>
      </c>
      <c r="AN11027">
        <v>0</v>
      </c>
      <c r="AO11027">
        <v>0</v>
      </c>
    </row>
    <row r="11028" spans="1:41" x14ac:dyDescent="0.25">
      <c r="A11028" t="s">
        <v>262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  <c r="AM11028">
        <v>0</v>
      </c>
      <c r="AN11028">
        <v>0</v>
      </c>
      <c r="AO11028">
        <v>0</v>
      </c>
    </row>
    <row r="11029" spans="1:41" x14ac:dyDescent="0.25">
      <c r="A11029" t="s">
        <v>262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0</v>
      </c>
      <c r="AL11029">
        <v>0</v>
      </c>
      <c r="AM11029">
        <v>0</v>
      </c>
      <c r="AN11029">
        <v>0</v>
      </c>
      <c r="AO11029">
        <v>0</v>
      </c>
    </row>
    <row r="11030" spans="1:41" x14ac:dyDescent="0.25">
      <c r="A11030" t="s">
        <v>262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0</v>
      </c>
      <c r="AL11030">
        <v>0</v>
      </c>
      <c r="AM11030">
        <v>0</v>
      </c>
      <c r="AN11030">
        <v>0</v>
      </c>
      <c r="AO11030">
        <v>0</v>
      </c>
    </row>
    <row r="11031" spans="1:41" x14ac:dyDescent="0.25">
      <c r="A11031" t="s">
        <v>262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0</v>
      </c>
      <c r="AL11031">
        <v>0</v>
      </c>
      <c r="AM11031">
        <v>0</v>
      </c>
      <c r="AN11031">
        <v>0</v>
      </c>
      <c r="AO11031">
        <v>0</v>
      </c>
    </row>
    <row r="11032" spans="1:41" x14ac:dyDescent="0.25">
      <c r="A11032" t="s">
        <v>262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  <c r="AM11032">
        <v>0</v>
      </c>
      <c r="AN11032">
        <v>0</v>
      </c>
      <c r="AO11032">
        <v>0</v>
      </c>
    </row>
    <row r="11033" spans="1:41" x14ac:dyDescent="0.25">
      <c r="A11033" t="s">
        <v>262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  <c r="AM11033">
        <v>0</v>
      </c>
      <c r="AN11033">
        <v>0</v>
      </c>
      <c r="AO11033">
        <v>0</v>
      </c>
    </row>
    <row r="11034" spans="1:41" x14ac:dyDescent="0.25">
      <c r="A11034" t="s">
        <v>262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0</v>
      </c>
      <c r="AO11034">
        <v>0</v>
      </c>
    </row>
    <row r="11035" spans="1:41" x14ac:dyDescent="0.25">
      <c r="A11035" t="s">
        <v>262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  <c r="AN11035">
        <v>0</v>
      </c>
      <c r="AO11035">
        <v>0</v>
      </c>
    </row>
    <row r="11036" spans="1:41" x14ac:dyDescent="0.25">
      <c r="A11036" t="s">
        <v>262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0</v>
      </c>
      <c r="AM11036">
        <v>0</v>
      </c>
      <c r="AN11036">
        <v>0</v>
      </c>
      <c r="AO11036">
        <v>0</v>
      </c>
    </row>
    <row r="11037" spans="1:41" x14ac:dyDescent="0.25">
      <c r="A11037" t="s">
        <v>262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0</v>
      </c>
      <c r="AL11037">
        <v>0</v>
      </c>
      <c r="AM11037">
        <v>0</v>
      </c>
      <c r="AN11037">
        <v>0</v>
      </c>
      <c r="AO11037">
        <v>0</v>
      </c>
    </row>
    <row r="11038" spans="1:41" x14ac:dyDescent="0.25">
      <c r="A11038" t="s">
        <v>262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0</v>
      </c>
      <c r="AN11038">
        <v>0</v>
      </c>
      <c r="AO11038">
        <v>0</v>
      </c>
    </row>
    <row r="11039" spans="1:41" x14ac:dyDescent="0.25">
      <c r="A11039" t="s">
        <v>262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0</v>
      </c>
      <c r="AO11039">
        <v>0</v>
      </c>
    </row>
    <row r="11040" spans="1:41" x14ac:dyDescent="0.25">
      <c r="A11040" t="s">
        <v>262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0</v>
      </c>
      <c r="AL11040">
        <v>0</v>
      </c>
      <c r="AM11040">
        <v>0</v>
      </c>
      <c r="AN11040">
        <v>0</v>
      </c>
      <c r="AO11040">
        <v>0</v>
      </c>
    </row>
    <row r="11041" spans="1:41" x14ac:dyDescent="0.25">
      <c r="A11041" t="s">
        <v>262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0</v>
      </c>
      <c r="AM11041">
        <v>0</v>
      </c>
      <c r="AN11041">
        <v>0</v>
      </c>
      <c r="AO11041">
        <v>0</v>
      </c>
    </row>
    <row r="11042" spans="1:41" x14ac:dyDescent="0.25">
      <c r="A11042" t="s">
        <v>262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0</v>
      </c>
      <c r="AM11042">
        <v>0</v>
      </c>
      <c r="AN11042">
        <v>0</v>
      </c>
      <c r="AO11042">
        <v>0</v>
      </c>
    </row>
    <row r="11043" spans="1:41" x14ac:dyDescent="0.25">
      <c r="A11043" t="s">
        <v>262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0</v>
      </c>
      <c r="AN11043">
        <v>0</v>
      </c>
      <c r="AO11043">
        <v>0</v>
      </c>
    </row>
    <row r="11044" spans="1:41" x14ac:dyDescent="0.25">
      <c r="A11044" t="s">
        <v>262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0</v>
      </c>
      <c r="AM11044">
        <v>0</v>
      </c>
      <c r="AN11044">
        <v>0</v>
      </c>
      <c r="AO11044">
        <v>0</v>
      </c>
    </row>
    <row r="11045" spans="1:41" x14ac:dyDescent="0.25">
      <c r="A11045" t="s">
        <v>262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0</v>
      </c>
      <c r="AL11045">
        <v>0</v>
      </c>
      <c r="AM11045">
        <v>0</v>
      </c>
      <c r="AN11045">
        <v>0</v>
      </c>
      <c r="AO11045">
        <v>0</v>
      </c>
    </row>
    <row r="11046" spans="1:41" x14ac:dyDescent="0.25">
      <c r="A11046" t="s">
        <v>262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>
        <v>0</v>
      </c>
      <c r="AI11046">
        <v>0</v>
      </c>
      <c r="AJ11046">
        <v>0</v>
      </c>
      <c r="AK11046">
        <v>0</v>
      </c>
      <c r="AL11046">
        <v>0</v>
      </c>
      <c r="AM11046">
        <v>0</v>
      </c>
      <c r="AN11046">
        <v>0</v>
      </c>
      <c r="AO11046">
        <v>0</v>
      </c>
    </row>
    <row r="11047" spans="1:41" x14ac:dyDescent="0.25">
      <c r="A11047" t="s">
        <v>262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0</v>
      </c>
      <c r="AK11047">
        <v>0</v>
      </c>
      <c r="AL11047">
        <v>0</v>
      </c>
      <c r="AM11047">
        <v>0</v>
      </c>
      <c r="AN11047">
        <v>0</v>
      </c>
      <c r="AO11047">
        <v>0</v>
      </c>
    </row>
    <row r="11048" spans="1:41" x14ac:dyDescent="0.25">
      <c r="A11048" t="s">
        <v>262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0</v>
      </c>
      <c r="AN11048">
        <v>0</v>
      </c>
      <c r="AO11048">
        <v>0</v>
      </c>
    </row>
    <row r="11049" spans="1:41" x14ac:dyDescent="0.25">
      <c r="A11049" t="s">
        <v>262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0</v>
      </c>
      <c r="AN11049">
        <v>0</v>
      </c>
      <c r="AO11049">
        <v>0</v>
      </c>
    </row>
    <row r="11050" spans="1:41" x14ac:dyDescent="0.25">
      <c r="A11050" t="s">
        <v>262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0</v>
      </c>
      <c r="AK11050">
        <v>0</v>
      </c>
      <c r="AL11050">
        <v>0</v>
      </c>
      <c r="AM11050">
        <v>0</v>
      </c>
      <c r="AN11050">
        <v>0</v>
      </c>
      <c r="AO11050">
        <v>0</v>
      </c>
    </row>
    <row r="11051" spans="1:41" x14ac:dyDescent="0.25">
      <c r="A11051" t="s">
        <v>262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  <c r="AN11051">
        <v>0</v>
      </c>
      <c r="AO11051">
        <v>0</v>
      </c>
    </row>
    <row r="11052" spans="1:41" x14ac:dyDescent="0.25">
      <c r="A11052" t="s">
        <v>262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0</v>
      </c>
      <c r="AJ11052">
        <v>0</v>
      </c>
      <c r="AK11052">
        <v>0</v>
      </c>
      <c r="AL11052">
        <v>0</v>
      </c>
      <c r="AM11052">
        <v>0</v>
      </c>
      <c r="AN11052">
        <v>0</v>
      </c>
      <c r="AO11052">
        <v>0</v>
      </c>
    </row>
    <row r="11053" spans="1:41" x14ac:dyDescent="0.25">
      <c r="A11053" t="s">
        <v>262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0</v>
      </c>
      <c r="AN11053">
        <v>0</v>
      </c>
      <c r="AO11053">
        <v>0</v>
      </c>
    </row>
    <row r="11054" spans="1:41" x14ac:dyDescent="0.25">
      <c r="A11054" t="s">
        <v>262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0</v>
      </c>
      <c r="AK11054">
        <v>0</v>
      </c>
      <c r="AL11054">
        <v>0</v>
      </c>
      <c r="AM11054">
        <v>0</v>
      </c>
      <c r="AN11054">
        <v>0</v>
      </c>
      <c r="AO11054">
        <v>0</v>
      </c>
    </row>
    <row r="11055" spans="1:41" x14ac:dyDescent="0.25">
      <c r="A11055" t="s">
        <v>262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  <c r="AN11055">
        <v>0</v>
      </c>
      <c r="AO11055">
        <v>0</v>
      </c>
    </row>
    <row r="11056" spans="1:41" x14ac:dyDescent="0.25">
      <c r="A11056" t="s">
        <v>262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  <c r="AN11056">
        <v>0</v>
      </c>
      <c r="AO11056">
        <v>0</v>
      </c>
    </row>
    <row r="11057" spans="1:41" x14ac:dyDescent="0.25">
      <c r="A11057" t="s">
        <v>262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  <c r="AN11057">
        <v>0</v>
      </c>
      <c r="AO11057">
        <v>0</v>
      </c>
    </row>
    <row r="11058" spans="1:41" x14ac:dyDescent="0.25">
      <c r="A11058" t="s">
        <v>262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  <c r="AI11058">
        <v>0</v>
      </c>
      <c r="AJ11058">
        <v>0</v>
      </c>
      <c r="AK11058">
        <v>0</v>
      </c>
      <c r="AL11058">
        <v>0</v>
      </c>
      <c r="AM11058">
        <v>0</v>
      </c>
      <c r="AN11058">
        <v>0</v>
      </c>
      <c r="AO11058">
        <v>0</v>
      </c>
    </row>
    <row r="11059" spans="1:41" x14ac:dyDescent="0.25">
      <c r="A11059" t="s">
        <v>262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  <c r="AN11059">
        <v>0</v>
      </c>
      <c r="AO11059">
        <v>0</v>
      </c>
    </row>
    <row r="11060" spans="1:41" x14ac:dyDescent="0.25">
      <c r="A11060" t="s">
        <v>262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  <c r="AN11060">
        <v>0</v>
      </c>
      <c r="AO11060">
        <v>0</v>
      </c>
    </row>
    <row r="11061" spans="1:41" x14ac:dyDescent="0.25">
      <c r="A11061" t="s">
        <v>262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  <c r="AN11061">
        <v>0</v>
      </c>
      <c r="AO11061">
        <v>0</v>
      </c>
    </row>
    <row r="11062" spans="1:41" x14ac:dyDescent="0.25">
      <c r="A11062" t="s">
        <v>262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0</v>
      </c>
      <c r="AK11062">
        <v>0</v>
      </c>
      <c r="AL11062">
        <v>0</v>
      </c>
      <c r="AM11062">
        <v>0</v>
      </c>
      <c r="AN11062">
        <v>0</v>
      </c>
      <c r="AO11062">
        <v>0</v>
      </c>
    </row>
    <row r="11063" spans="1:41" x14ac:dyDescent="0.25">
      <c r="A11063" t="s">
        <v>262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0</v>
      </c>
      <c r="AH11063">
        <v>0</v>
      </c>
      <c r="AI11063">
        <v>0</v>
      </c>
      <c r="AJ11063">
        <v>0</v>
      </c>
      <c r="AK11063">
        <v>0</v>
      </c>
      <c r="AL11063">
        <v>0</v>
      </c>
      <c r="AM11063">
        <v>0</v>
      </c>
      <c r="AN11063">
        <v>0</v>
      </c>
      <c r="AO11063">
        <v>0</v>
      </c>
    </row>
    <row r="11064" spans="1:41" x14ac:dyDescent="0.25">
      <c r="A11064" t="s">
        <v>262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0</v>
      </c>
      <c r="AN11064">
        <v>0</v>
      </c>
      <c r="AO11064">
        <v>0</v>
      </c>
    </row>
    <row r="11065" spans="1:41" x14ac:dyDescent="0.25">
      <c r="A11065" t="s">
        <v>262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  <c r="AN11065">
        <v>0</v>
      </c>
      <c r="AO11065">
        <v>0</v>
      </c>
    </row>
    <row r="11066" spans="1:41" x14ac:dyDescent="0.25">
      <c r="A11066" t="s">
        <v>262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0</v>
      </c>
      <c r="AK11066">
        <v>0</v>
      </c>
      <c r="AL11066">
        <v>0</v>
      </c>
      <c r="AM11066">
        <v>0</v>
      </c>
      <c r="AN11066">
        <v>0</v>
      </c>
      <c r="AO11066">
        <v>0</v>
      </c>
    </row>
    <row r="11067" spans="1:41" x14ac:dyDescent="0.25">
      <c r="A11067" t="s">
        <v>262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  <c r="AI11067">
        <v>0</v>
      </c>
      <c r="AJ11067">
        <v>0</v>
      </c>
      <c r="AK11067">
        <v>0</v>
      </c>
      <c r="AL11067">
        <v>0</v>
      </c>
      <c r="AM11067">
        <v>0</v>
      </c>
      <c r="AN11067">
        <v>0</v>
      </c>
      <c r="AO11067">
        <v>0</v>
      </c>
    </row>
    <row r="11068" spans="1:41" x14ac:dyDescent="0.25">
      <c r="A11068" t="s">
        <v>262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0</v>
      </c>
      <c r="AL11068">
        <v>0</v>
      </c>
      <c r="AM11068">
        <v>0</v>
      </c>
      <c r="AN11068">
        <v>0</v>
      </c>
      <c r="AO11068">
        <v>0</v>
      </c>
    </row>
    <row r="11069" spans="1:41" x14ac:dyDescent="0.25">
      <c r="A11069" t="s">
        <v>262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0</v>
      </c>
      <c r="AK11069">
        <v>0</v>
      </c>
      <c r="AL11069">
        <v>0</v>
      </c>
      <c r="AM11069">
        <v>0</v>
      </c>
      <c r="AN11069">
        <v>0</v>
      </c>
      <c r="AO11069">
        <v>0</v>
      </c>
    </row>
    <row r="11070" spans="1:41" x14ac:dyDescent="0.25">
      <c r="A11070" t="s">
        <v>262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0</v>
      </c>
      <c r="AL11070">
        <v>0</v>
      </c>
      <c r="AM11070">
        <v>0</v>
      </c>
      <c r="AN11070">
        <v>0</v>
      </c>
      <c r="AO11070">
        <v>0</v>
      </c>
    </row>
    <row r="11071" spans="1:41" x14ac:dyDescent="0.25">
      <c r="A11071" t="s">
        <v>262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0</v>
      </c>
      <c r="AM11071">
        <v>0</v>
      </c>
      <c r="AN11071">
        <v>0</v>
      </c>
      <c r="AO11071">
        <v>0</v>
      </c>
    </row>
    <row r="11072" spans="1:41" x14ac:dyDescent="0.25">
      <c r="A11072" t="s">
        <v>262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0</v>
      </c>
      <c r="AK11072">
        <v>0</v>
      </c>
      <c r="AL11072">
        <v>0</v>
      </c>
      <c r="AM11072">
        <v>0</v>
      </c>
      <c r="AN11072">
        <v>0</v>
      </c>
      <c r="AO11072">
        <v>0</v>
      </c>
    </row>
    <row r="11073" spans="1:41" x14ac:dyDescent="0.25">
      <c r="A11073" t="s">
        <v>262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0</v>
      </c>
      <c r="AK11073">
        <v>0</v>
      </c>
      <c r="AL11073">
        <v>0</v>
      </c>
      <c r="AM11073">
        <v>0</v>
      </c>
      <c r="AN11073">
        <v>0</v>
      </c>
      <c r="AO11073">
        <v>0</v>
      </c>
    </row>
    <row r="11074" spans="1:41" x14ac:dyDescent="0.25">
      <c r="A11074" t="s">
        <v>262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0</v>
      </c>
      <c r="AK11074">
        <v>0</v>
      </c>
      <c r="AL11074">
        <v>0</v>
      </c>
      <c r="AM11074">
        <v>0</v>
      </c>
      <c r="AN11074">
        <v>0</v>
      </c>
      <c r="AO11074">
        <v>0</v>
      </c>
    </row>
    <row r="11075" spans="1:41" x14ac:dyDescent="0.25">
      <c r="A11075" t="s">
        <v>262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0</v>
      </c>
      <c r="AK11075">
        <v>0</v>
      </c>
      <c r="AL11075">
        <v>0</v>
      </c>
      <c r="AM11075">
        <v>0</v>
      </c>
      <c r="AN11075">
        <v>0</v>
      </c>
      <c r="AO11075">
        <v>0</v>
      </c>
    </row>
    <row r="11076" spans="1:41" x14ac:dyDescent="0.25">
      <c r="A11076" t="s">
        <v>262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0</v>
      </c>
      <c r="AK11076">
        <v>0</v>
      </c>
      <c r="AL11076">
        <v>0</v>
      </c>
      <c r="AM11076">
        <v>0</v>
      </c>
      <c r="AN11076">
        <v>0</v>
      </c>
      <c r="AO11076">
        <v>0</v>
      </c>
    </row>
    <row r="11077" spans="1:41" x14ac:dyDescent="0.25">
      <c r="A11077" t="s">
        <v>262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0</v>
      </c>
      <c r="AN11077">
        <v>0</v>
      </c>
      <c r="AO11077">
        <v>0</v>
      </c>
    </row>
    <row r="11078" spans="1:41" x14ac:dyDescent="0.25">
      <c r="A11078" t="s">
        <v>262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0</v>
      </c>
      <c r="AK11078">
        <v>0</v>
      </c>
      <c r="AL11078">
        <v>0</v>
      </c>
      <c r="AM11078">
        <v>0</v>
      </c>
      <c r="AN11078">
        <v>0</v>
      </c>
      <c r="AO11078">
        <v>0</v>
      </c>
    </row>
    <row r="11079" spans="1:41" x14ac:dyDescent="0.25">
      <c r="A11079" t="s">
        <v>262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  <c r="AM11079">
        <v>0</v>
      </c>
      <c r="AN11079">
        <v>0</v>
      </c>
      <c r="AO11079">
        <v>0</v>
      </c>
    </row>
    <row r="11080" spans="1:41" x14ac:dyDescent="0.25">
      <c r="A11080" t="s">
        <v>262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0</v>
      </c>
      <c r="AN11080">
        <v>0</v>
      </c>
      <c r="AO11080">
        <v>0</v>
      </c>
    </row>
    <row r="11081" spans="1:41" x14ac:dyDescent="0.25">
      <c r="A11081" t="s">
        <v>262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0</v>
      </c>
      <c r="AL11081">
        <v>0</v>
      </c>
      <c r="AM11081">
        <v>0</v>
      </c>
      <c r="AN11081">
        <v>0</v>
      </c>
      <c r="AO11081">
        <v>0</v>
      </c>
    </row>
    <row r="11082" spans="1:41" x14ac:dyDescent="0.25">
      <c r="A11082" t="s">
        <v>262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0</v>
      </c>
      <c r="AL11082">
        <v>0</v>
      </c>
      <c r="AM11082">
        <v>0</v>
      </c>
      <c r="AN11082">
        <v>0</v>
      </c>
      <c r="AO11082">
        <v>0</v>
      </c>
    </row>
    <row r="11083" spans="1:41" x14ac:dyDescent="0.25">
      <c r="A11083" t="s">
        <v>262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0</v>
      </c>
      <c r="AL11083">
        <v>0</v>
      </c>
      <c r="AM11083">
        <v>0</v>
      </c>
      <c r="AN11083">
        <v>0</v>
      </c>
      <c r="AO11083">
        <v>0</v>
      </c>
    </row>
    <row r="11084" spans="1:41" x14ac:dyDescent="0.25">
      <c r="A11084" t="s">
        <v>262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0</v>
      </c>
      <c r="AN11084">
        <v>0</v>
      </c>
      <c r="AO11084">
        <v>0</v>
      </c>
    </row>
    <row r="11085" spans="1:41" x14ac:dyDescent="0.25">
      <c r="A11085" t="s">
        <v>262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0</v>
      </c>
      <c r="AM11085">
        <v>0</v>
      </c>
      <c r="AN11085">
        <v>0</v>
      </c>
      <c r="AO11085">
        <v>0</v>
      </c>
    </row>
    <row r="11086" spans="1:41" x14ac:dyDescent="0.25">
      <c r="A11086" t="s">
        <v>262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0</v>
      </c>
      <c r="AJ11086">
        <v>0</v>
      </c>
      <c r="AK11086">
        <v>0</v>
      </c>
      <c r="AL11086">
        <v>0</v>
      </c>
      <c r="AM11086">
        <v>0</v>
      </c>
      <c r="AN11086">
        <v>0</v>
      </c>
      <c r="AO11086">
        <v>0</v>
      </c>
    </row>
    <row r="11087" spans="1:41" x14ac:dyDescent="0.25">
      <c r="A11087" t="s">
        <v>262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0</v>
      </c>
      <c r="AK11087">
        <v>0</v>
      </c>
      <c r="AL11087">
        <v>0</v>
      </c>
      <c r="AM11087">
        <v>0</v>
      </c>
      <c r="AN11087">
        <v>0</v>
      </c>
      <c r="AO11087">
        <v>0</v>
      </c>
    </row>
    <row r="11088" spans="1:41" x14ac:dyDescent="0.25">
      <c r="A11088" t="s">
        <v>262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0</v>
      </c>
      <c r="AK11088">
        <v>0</v>
      </c>
      <c r="AL11088">
        <v>0</v>
      </c>
      <c r="AM11088">
        <v>0</v>
      </c>
      <c r="AN11088">
        <v>0</v>
      </c>
      <c r="AO11088">
        <v>0</v>
      </c>
    </row>
    <row r="11089" spans="1:41" x14ac:dyDescent="0.25">
      <c r="A11089" t="s">
        <v>262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0</v>
      </c>
      <c r="AM11089">
        <v>0</v>
      </c>
      <c r="AN11089">
        <v>0</v>
      </c>
      <c r="AO11089">
        <v>0</v>
      </c>
    </row>
    <row r="11090" spans="1:41" x14ac:dyDescent="0.25">
      <c r="A11090" t="s">
        <v>262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0</v>
      </c>
      <c r="AM11090">
        <v>0</v>
      </c>
      <c r="AN11090">
        <v>0</v>
      </c>
      <c r="AO11090">
        <v>0</v>
      </c>
    </row>
    <row r="11091" spans="1:41" x14ac:dyDescent="0.25">
      <c r="A11091" t="s">
        <v>262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0</v>
      </c>
      <c r="AM11091">
        <v>0</v>
      </c>
      <c r="AN11091">
        <v>0</v>
      </c>
      <c r="AO11091">
        <v>0</v>
      </c>
    </row>
    <row r="11092" spans="1:41" x14ac:dyDescent="0.25">
      <c r="A11092" t="s">
        <v>262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  <c r="AN11092">
        <v>0</v>
      </c>
      <c r="AO11092">
        <v>0</v>
      </c>
    </row>
    <row r="11093" spans="1:41" x14ac:dyDescent="0.25">
      <c r="A11093" t="s">
        <v>262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0</v>
      </c>
      <c r="AM11093">
        <v>0</v>
      </c>
      <c r="AN11093">
        <v>0</v>
      </c>
      <c r="AO11093">
        <v>0</v>
      </c>
    </row>
    <row r="11094" spans="1:41" x14ac:dyDescent="0.25">
      <c r="A11094" t="s">
        <v>262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0</v>
      </c>
      <c r="AN11094">
        <v>0</v>
      </c>
      <c r="AO11094">
        <v>0</v>
      </c>
    </row>
    <row r="11095" spans="1:41" x14ac:dyDescent="0.25">
      <c r="A11095" t="s">
        <v>262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0</v>
      </c>
      <c r="AK11095">
        <v>0</v>
      </c>
      <c r="AL11095">
        <v>0</v>
      </c>
      <c r="AM11095">
        <v>0</v>
      </c>
      <c r="AN11095">
        <v>0</v>
      </c>
      <c r="AO11095">
        <v>0</v>
      </c>
    </row>
    <row r="11096" spans="1:41" x14ac:dyDescent="0.25">
      <c r="A11096" t="s">
        <v>262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0</v>
      </c>
      <c r="AL11096">
        <v>0</v>
      </c>
      <c r="AM11096">
        <v>0</v>
      </c>
      <c r="AN11096">
        <v>0</v>
      </c>
      <c r="AO11096">
        <v>0</v>
      </c>
    </row>
    <row r="11097" spans="1:41" x14ac:dyDescent="0.25">
      <c r="A11097" t="s">
        <v>262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0</v>
      </c>
      <c r="AM11097">
        <v>0</v>
      </c>
      <c r="AN11097">
        <v>0</v>
      </c>
      <c r="AO11097">
        <v>0</v>
      </c>
    </row>
    <row r="11098" spans="1:41" x14ac:dyDescent="0.25">
      <c r="A11098" t="s">
        <v>262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0</v>
      </c>
      <c r="AM11098">
        <v>0</v>
      </c>
      <c r="AN11098">
        <v>0</v>
      </c>
      <c r="AO11098">
        <v>0</v>
      </c>
    </row>
    <row r="11099" spans="1:41" x14ac:dyDescent="0.25">
      <c r="A11099" t="s">
        <v>262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0</v>
      </c>
      <c r="AL11099">
        <v>0</v>
      </c>
      <c r="AM11099">
        <v>0</v>
      </c>
      <c r="AN11099">
        <v>0</v>
      </c>
      <c r="AO11099">
        <v>0</v>
      </c>
    </row>
    <row r="11100" spans="1:41" x14ac:dyDescent="0.25">
      <c r="A11100" t="s">
        <v>262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0</v>
      </c>
      <c r="AN11100">
        <v>0</v>
      </c>
      <c r="AO11100">
        <v>0</v>
      </c>
    </row>
    <row r="11101" spans="1:41" x14ac:dyDescent="0.25">
      <c r="A11101" t="s">
        <v>262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0</v>
      </c>
      <c r="AK11101">
        <v>0</v>
      </c>
      <c r="AL11101">
        <v>0</v>
      </c>
      <c r="AM11101">
        <v>0</v>
      </c>
      <c r="AN11101">
        <v>0</v>
      </c>
      <c r="AO11101">
        <v>0</v>
      </c>
    </row>
    <row r="11102" spans="1:41" x14ac:dyDescent="0.25">
      <c r="A11102" t="s">
        <v>262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  <c r="AN11102">
        <v>0</v>
      </c>
      <c r="AO11102">
        <v>0</v>
      </c>
    </row>
    <row r="11103" spans="1:41" x14ac:dyDescent="0.25">
      <c r="A11103" t="s">
        <v>262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0</v>
      </c>
      <c r="AL11103">
        <v>0</v>
      </c>
      <c r="AM11103">
        <v>0</v>
      </c>
      <c r="AN11103">
        <v>0</v>
      </c>
      <c r="AO11103">
        <v>0</v>
      </c>
    </row>
    <row r="11104" spans="1:41" x14ac:dyDescent="0.25">
      <c r="A11104" t="s">
        <v>262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0</v>
      </c>
      <c r="AL11104">
        <v>0</v>
      </c>
      <c r="AM11104">
        <v>0</v>
      </c>
      <c r="AN11104">
        <v>0</v>
      </c>
      <c r="AO11104">
        <v>0</v>
      </c>
    </row>
    <row r="11105" spans="1:41" x14ac:dyDescent="0.25">
      <c r="A11105" t="s">
        <v>262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0</v>
      </c>
      <c r="AN11105">
        <v>0</v>
      </c>
      <c r="AO11105">
        <v>0</v>
      </c>
    </row>
    <row r="11106" spans="1:41" x14ac:dyDescent="0.25">
      <c r="A11106" t="s">
        <v>262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0</v>
      </c>
      <c r="AN11106">
        <v>0</v>
      </c>
      <c r="AO11106">
        <v>0</v>
      </c>
    </row>
    <row r="11107" spans="1:41" x14ac:dyDescent="0.25">
      <c r="A11107" t="s">
        <v>262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0</v>
      </c>
      <c r="AJ11107">
        <v>0</v>
      </c>
      <c r="AK11107">
        <v>0</v>
      </c>
      <c r="AL11107">
        <v>0</v>
      </c>
      <c r="AM11107">
        <v>0</v>
      </c>
      <c r="AN11107">
        <v>0</v>
      </c>
      <c r="AO11107">
        <v>0</v>
      </c>
    </row>
    <row r="11108" spans="1:41" x14ac:dyDescent="0.25">
      <c r="A11108" t="s">
        <v>262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0</v>
      </c>
      <c r="AK11108">
        <v>0</v>
      </c>
      <c r="AL11108">
        <v>0</v>
      </c>
      <c r="AM11108">
        <v>0</v>
      </c>
      <c r="AN11108">
        <v>0</v>
      </c>
      <c r="AO11108">
        <v>0</v>
      </c>
    </row>
    <row r="11109" spans="1:41" x14ac:dyDescent="0.25">
      <c r="A11109" t="s">
        <v>262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  <c r="AN11109">
        <v>0</v>
      </c>
      <c r="AO11109">
        <v>0</v>
      </c>
    </row>
    <row r="11110" spans="1:41" x14ac:dyDescent="0.25">
      <c r="A11110" t="s">
        <v>262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  <c r="AN11110">
        <v>0</v>
      </c>
      <c r="AO11110">
        <v>0</v>
      </c>
    </row>
    <row r="11111" spans="1:41" x14ac:dyDescent="0.25">
      <c r="A11111" t="s">
        <v>262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0</v>
      </c>
      <c r="AN11111">
        <v>0</v>
      </c>
      <c r="AO11111">
        <v>0</v>
      </c>
    </row>
    <row r="11112" spans="1:41" x14ac:dyDescent="0.25">
      <c r="A11112" t="s">
        <v>262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0</v>
      </c>
      <c r="AN11112">
        <v>0</v>
      </c>
      <c r="AO11112">
        <v>0</v>
      </c>
    </row>
    <row r="11113" spans="1:41" x14ac:dyDescent="0.25">
      <c r="A11113" t="s">
        <v>262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0</v>
      </c>
      <c r="AK11113">
        <v>0</v>
      </c>
      <c r="AL11113">
        <v>0</v>
      </c>
      <c r="AM11113">
        <v>0</v>
      </c>
      <c r="AN11113">
        <v>0</v>
      </c>
      <c r="AO11113">
        <v>0</v>
      </c>
    </row>
    <row r="11114" spans="1:41" x14ac:dyDescent="0.25">
      <c r="A11114" t="s">
        <v>262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0</v>
      </c>
      <c r="AL11114">
        <v>0</v>
      </c>
      <c r="AM11114">
        <v>0</v>
      </c>
      <c r="AN11114">
        <v>0</v>
      </c>
      <c r="AO11114">
        <v>0</v>
      </c>
    </row>
    <row r="11115" spans="1:41" x14ac:dyDescent="0.25">
      <c r="A11115" t="s">
        <v>262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0</v>
      </c>
      <c r="AM11115">
        <v>0</v>
      </c>
      <c r="AN11115">
        <v>0</v>
      </c>
      <c r="AO11115">
        <v>0</v>
      </c>
    </row>
    <row r="11116" spans="1:41" x14ac:dyDescent="0.25">
      <c r="A11116" t="s">
        <v>262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0</v>
      </c>
      <c r="AN11116">
        <v>0</v>
      </c>
      <c r="AO11116">
        <v>0</v>
      </c>
    </row>
    <row r="11117" spans="1:41" x14ac:dyDescent="0.25">
      <c r="A11117" t="s">
        <v>262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0</v>
      </c>
      <c r="AN11117">
        <v>0</v>
      </c>
      <c r="AO11117">
        <v>0</v>
      </c>
    </row>
    <row r="11118" spans="1:41" x14ac:dyDescent="0.25">
      <c r="A11118" t="s">
        <v>262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0</v>
      </c>
      <c r="AM11118">
        <v>0</v>
      </c>
      <c r="AN11118">
        <v>0</v>
      </c>
      <c r="AO11118">
        <v>0</v>
      </c>
    </row>
    <row r="11119" spans="1:41" x14ac:dyDescent="0.25">
      <c r="A11119" t="s">
        <v>262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0</v>
      </c>
      <c r="AK11119">
        <v>0</v>
      </c>
      <c r="AL11119">
        <v>0</v>
      </c>
      <c r="AM11119">
        <v>0</v>
      </c>
      <c r="AN11119">
        <v>0</v>
      </c>
      <c r="AO11119">
        <v>0</v>
      </c>
    </row>
    <row r="11120" spans="1:41" x14ac:dyDescent="0.25">
      <c r="A11120" t="s">
        <v>262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0</v>
      </c>
      <c r="AL11120">
        <v>0</v>
      </c>
      <c r="AM11120">
        <v>0</v>
      </c>
      <c r="AN11120">
        <v>0</v>
      </c>
      <c r="AO11120">
        <v>0</v>
      </c>
    </row>
    <row r="11121" spans="1:41" x14ac:dyDescent="0.25">
      <c r="A11121" t="s">
        <v>262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  <c r="AN11121">
        <v>0</v>
      </c>
      <c r="AO11121">
        <v>0</v>
      </c>
    </row>
    <row r="11122" spans="1:41" x14ac:dyDescent="0.25">
      <c r="A11122" t="s">
        <v>262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0</v>
      </c>
      <c r="AK11122">
        <v>0</v>
      </c>
      <c r="AL11122">
        <v>0</v>
      </c>
      <c r="AM11122">
        <v>0</v>
      </c>
      <c r="AN11122">
        <v>0</v>
      </c>
      <c r="AO11122">
        <v>0</v>
      </c>
    </row>
    <row r="11123" spans="1:41" x14ac:dyDescent="0.25">
      <c r="A11123" t="s">
        <v>262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  <c r="AM11123">
        <v>0</v>
      </c>
      <c r="AN11123">
        <v>0</v>
      </c>
      <c r="AO11123">
        <v>0</v>
      </c>
    </row>
    <row r="11124" spans="1:41" x14ac:dyDescent="0.25">
      <c r="A11124" t="s">
        <v>262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0</v>
      </c>
      <c r="AN11124">
        <v>0</v>
      </c>
      <c r="AO11124">
        <v>0</v>
      </c>
    </row>
    <row r="11125" spans="1:41" x14ac:dyDescent="0.25">
      <c r="A11125" t="s">
        <v>262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0</v>
      </c>
      <c r="AL11125">
        <v>0</v>
      </c>
      <c r="AM11125">
        <v>0</v>
      </c>
      <c r="AN11125">
        <v>0</v>
      </c>
      <c r="AO11125">
        <v>0</v>
      </c>
    </row>
    <row r="11126" spans="1:41" x14ac:dyDescent="0.25">
      <c r="A11126" t="s">
        <v>262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0</v>
      </c>
      <c r="AK11126">
        <v>0</v>
      </c>
      <c r="AL11126">
        <v>0</v>
      </c>
      <c r="AM11126">
        <v>0</v>
      </c>
      <c r="AN11126">
        <v>0</v>
      </c>
      <c r="AO11126">
        <v>0</v>
      </c>
    </row>
    <row r="11127" spans="1:41" x14ac:dyDescent="0.25">
      <c r="A11127" t="s">
        <v>262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0</v>
      </c>
      <c r="AN11127">
        <v>0</v>
      </c>
      <c r="AO11127">
        <v>0</v>
      </c>
    </row>
    <row r="11128" spans="1:41" x14ac:dyDescent="0.25">
      <c r="A11128" t="s">
        <v>262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0</v>
      </c>
      <c r="AM11128">
        <v>0</v>
      </c>
      <c r="AN11128">
        <v>0</v>
      </c>
      <c r="AO11128">
        <v>0</v>
      </c>
    </row>
    <row r="11129" spans="1:41" x14ac:dyDescent="0.25">
      <c r="A11129" t="s">
        <v>262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  <c r="AM11129">
        <v>0</v>
      </c>
      <c r="AN11129">
        <v>0</v>
      </c>
      <c r="AO11129">
        <v>0</v>
      </c>
    </row>
    <row r="11130" spans="1:41" x14ac:dyDescent="0.25">
      <c r="A11130" t="s">
        <v>262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0</v>
      </c>
      <c r="AK11130">
        <v>0</v>
      </c>
      <c r="AL11130">
        <v>0</v>
      </c>
      <c r="AM11130">
        <v>0</v>
      </c>
      <c r="AN11130">
        <v>0</v>
      </c>
      <c r="AO11130">
        <v>0</v>
      </c>
    </row>
    <row r="11131" spans="1:41" x14ac:dyDescent="0.25">
      <c r="A11131" t="s">
        <v>262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0</v>
      </c>
      <c r="AN11131">
        <v>0</v>
      </c>
      <c r="AO11131">
        <v>0</v>
      </c>
    </row>
    <row r="11132" spans="1:41" x14ac:dyDescent="0.25">
      <c r="A11132" t="s">
        <v>262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0</v>
      </c>
      <c r="AJ11132">
        <v>0</v>
      </c>
      <c r="AK11132">
        <v>0</v>
      </c>
      <c r="AL11132">
        <v>0</v>
      </c>
      <c r="AM11132">
        <v>0</v>
      </c>
      <c r="AN11132">
        <v>0</v>
      </c>
      <c r="AO11132">
        <v>0</v>
      </c>
    </row>
    <row r="11133" spans="1:41" x14ac:dyDescent="0.25">
      <c r="A11133" t="s">
        <v>262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0</v>
      </c>
      <c r="AN11133">
        <v>0</v>
      </c>
      <c r="AO11133">
        <v>0</v>
      </c>
    </row>
    <row r="11134" spans="1:41" x14ac:dyDescent="0.25">
      <c r="A11134" t="s">
        <v>262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0</v>
      </c>
      <c r="AL11134">
        <v>0</v>
      </c>
      <c r="AM11134">
        <v>0</v>
      </c>
      <c r="AN11134">
        <v>0</v>
      </c>
      <c r="AO11134">
        <v>0</v>
      </c>
    </row>
    <row r="11135" spans="1:41" x14ac:dyDescent="0.25">
      <c r="A11135" t="s">
        <v>262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0</v>
      </c>
      <c r="AL11135">
        <v>0</v>
      </c>
      <c r="AM11135">
        <v>0</v>
      </c>
      <c r="AN11135">
        <v>0</v>
      </c>
      <c r="AO11135">
        <v>0</v>
      </c>
    </row>
    <row r="11136" spans="1:41" x14ac:dyDescent="0.25">
      <c r="A11136" t="s">
        <v>262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0</v>
      </c>
      <c r="AL11136">
        <v>0</v>
      </c>
      <c r="AM11136">
        <v>0</v>
      </c>
      <c r="AN11136">
        <v>0</v>
      </c>
      <c r="AO11136">
        <v>0</v>
      </c>
    </row>
    <row r="11137" spans="1:41" x14ac:dyDescent="0.25">
      <c r="A11137" t="s">
        <v>262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  <c r="AM11137">
        <v>0</v>
      </c>
      <c r="AN11137">
        <v>0</v>
      </c>
      <c r="AO11137">
        <v>0</v>
      </c>
    </row>
    <row r="11138" spans="1:41" x14ac:dyDescent="0.25">
      <c r="A11138" t="s">
        <v>262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0</v>
      </c>
      <c r="AN11138">
        <v>0</v>
      </c>
      <c r="AO11138">
        <v>0</v>
      </c>
    </row>
    <row r="11139" spans="1:41" x14ac:dyDescent="0.25">
      <c r="A11139" t="s">
        <v>262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0</v>
      </c>
      <c r="AN11139">
        <v>0</v>
      </c>
      <c r="AO11139">
        <v>0</v>
      </c>
    </row>
    <row r="11140" spans="1:41" x14ac:dyDescent="0.25">
      <c r="A11140" t="s">
        <v>262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0</v>
      </c>
      <c r="AM11140">
        <v>0</v>
      </c>
      <c r="AN11140">
        <v>0</v>
      </c>
      <c r="AO11140">
        <v>0</v>
      </c>
    </row>
    <row r="11141" spans="1:41" x14ac:dyDescent="0.25">
      <c r="A11141" t="s">
        <v>262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0</v>
      </c>
      <c r="AN11141">
        <v>0</v>
      </c>
      <c r="AO11141">
        <v>0</v>
      </c>
    </row>
    <row r="11142" spans="1:41" x14ac:dyDescent="0.25">
      <c r="A11142" t="s">
        <v>262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0</v>
      </c>
      <c r="AI11142">
        <v>0</v>
      </c>
      <c r="AJ11142">
        <v>0</v>
      </c>
      <c r="AK11142">
        <v>0</v>
      </c>
      <c r="AL11142">
        <v>0</v>
      </c>
      <c r="AM11142">
        <v>0</v>
      </c>
      <c r="AN11142">
        <v>0</v>
      </c>
      <c r="AO11142">
        <v>0</v>
      </c>
    </row>
    <row r="11143" spans="1:41" x14ac:dyDescent="0.25">
      <c r="A11143" t="s">
        <v>262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0</v>
      </c>
      <c r="AN11143">
        <v>0</v>
      </c>
      <c r="AO11143">
        <v>0</v>
      </c>
    </row>
    <row r="11144" spans="1:41" x14ac:dyDescent="0.25">
      <c r="A11144" t="s">
        <v>262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0</v>
      </c>
      <c r="AL11144">
        <v>0</v>
      </c>
      <c r="AM11144">
        <v>0</v>
      </c>
      <c r="AN11144">
        <v>0</v>
      </c>
      <c r="AO11144">
        <v>0</v>
      </c>
    </row>
    <row r="11145" spans="1:41" x14ac:dyDescent="0.25">
      <c r="A11145" t="s">
        <v>262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0</v>
      </c>
      <c r="AL11145">
        <v>0</v>
      </c>
      <c r="AM11145">
        <v>0</v>
      </c>
      <c r="AN11145">
        <v>0</v>
      </c>
      <c r="AO11145">
        <v>0</v>
      </c>
    </row>
    <row r="11146" spans="1:41" x14ac:dyDescent="0.25">
      <c r="A11146" t="s">
        <v>262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  <c r="AM11146">
        <v>0</v>
      </c>
      <c r="AN11146">
        <v>0</v>
      </c>
      <c r="AO11146">
        <v>0</v>
      </c>
    </row>
    <row r="11147" spans="1:41" x14ac:dyDescent="0.25">
      <c r="A11147" t="s">
        <v>262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0</v>
      </c>
      <c r="AL11147">
        <v>0</v>
      </c>
      <c r="AM11147">
        <v>0</v>
      </c>
      <c r="AN11147">
        <v>0</v>
      </c>
      <c r="AO11147">
        <v>0</v>
      </c>
    </row>
    <row r="11148" spans="1:41" x14ac:dyDescent="0.25">
      <c r="A11148" t="s">
        <v>262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0</v>
      </c>
      <c r="AM11148">
        <v>0</v>
      </c>
      <c r="AN11148">
        <v>0</v>
      </c>
      <c r="AO11148">
        <v>0</v>
      </c>
    </row>
    <row r="11149" spans="1:41" x14ac:dyDescent="0.25">
      <c r="A11149" t="s">
        <v>262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0</v>
      </c>
      <c r="AL11149">
        <v>0</v>
      </c>
      <c r="AM11149">
        <v>0</v>
      </c>
      <c r="AN11149">
        <v>0</v>
      </c>
      <c r="AO11149">
        <v>0</v>
      </c>
    </row>
    <row r="11150" spans="1:41" x14ac:dyDescent="0.25">
      <c r="A11150" t="s">
        <v>262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0</v>
      </c>
      <c r="AL11150">
        <v>0</v>
      </c>
      <c r="AM11150">
        <v>0</v>
      </c>
      <c r="AN11150">
        <v>0</v>
      </c>
      <c r="AO11150">
        <v>0</v>
      </c>
    </row>
    <row r="11151" spans="1:41" x14ac:dyDescent="0.25">
      <c r="A11151" t="s">
        <v>262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  <c r="AN11151">
        <v>0</v>
      </c>
      <c r="AO11151">
        <v>0</v>
      </c>
    </row>
    <row r="11152" spans="1:41" x14ac:dyDescent="0.25">
      <c r="A11152" t="s">
        <v>262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  <c r="AI11152">
        <v>0</v>
      </c>
      <c r="AJ11152">
        <v>0</v>
      </c>
      <c r="AK11152">
        <v>0</v>
      </c>
      <c r="AL11152">
        <v>0</v>
      </c>
      <c r="AM11152">
        <v>0</v>
      </c>
      <c r="AN11152">
        <v>0</v>
      </c>
      <c r="AO11152">
        <v>0</v>
      </c>
    </row>
    <row r="11153" spans="1:41" x14ac:dyDescent="0.25">
      <c r="A11153" t="s">
        <v>262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0</v>
      </c>
      <c r="AK11153">
        <v>0</v>
      </c>
      <c r="AL11153">
        <v>0</v>
      </c>
      <c r="AM11153">
        <v>0</v>
      </c>
      <c r="AN11153">
        <v>0</v>
      </c>
      <c r="AO11153">
        <v>0</v>
      </c>
    </row>
    <row r="11154" spans="1:41" x14ac:dyDescent="0.25">
      <c r="A11154" t="s">
        <v>262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0</v>
      </c>
      <c r="AL11154">
        <v>0</v>
      </c>
      <c r="AM11154">
        <v>0</v>
      </c>
      <c r="AN11154">
        <v>0</v>
      </c>
      <c r="AO11154">
        <v>0</v>
      </c>
    </row>
    <row r="11155" spans="1:41" x14ac:dyDescent="0.25">
      <c r="A11155" t="s">
        <v>262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  <c r="AM11155">
        <v>0</v>
      </c>
      <c r="AN11155">
        <v>0</v>
      </c>
      <c r="AO11155">
        <v>0</v>
      </c>
    </row>
    <row r="11156" spans="1:41" x14ac:dyDescent="0.25">
      <c r="A11156" t="s">
        <v>262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0</v>
      </c>
      <c r="AN11156">
        <v>0</v>
      </c>
      <c r="AO11156">
        <v>0</v>
      </c>
    </row>
    <row r="11157" spans="1:41" x14ac:dyDescent="0.25">
      <c r="A11157" t="s">
        <v>262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0</v>
      </c>
      <c r="AN11157">
        <v>0</v>
      </c>
      <c r="AO11157">
        <v>0</v>
      </c>
    </row>
    <row r="11158" spans="1:41" x14ac:dyDescent="0.25">
      <c r="A11158" t="s">
        <v>262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0</v>
      </c>
      <c r="AM11158">
        <v>0</v>
      </c>
      <c r="AN11158">
        <v>0</v>
      </c>
      <c r="AO11158">
        <v>0</v>
      </c>
    </row>
    <row r="11159" spans="1:41" x14ac:dyDescent="0.25">
      <c r="A11159" t="s">
        <v>262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0</v>
      </c>
      <c r="AM11159">
        <v>0</v>
      </c>
      <c r="AN11159">
        <v>0</v>
      </c>
      <c r="AO11159">
        <v>0</v>
      </c>
    </row>
    <row r="11160" spans="1:41" x14ac:dyDescent="0.25">
      <c r="A11160" t="s">
        <v>262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0</v>
      </c>
      <c r="AL11160">
        <v>0</v>
      </c>
      <c r="AM11160">
        <v>0</v>
      </c>
      <c r="AN11160">
        <v>0</v>
      </c>
      <c r="AO11160">
        <v>0</v>
      </c>
    </row>
    <row r="11161" spans="1:41" x14ac:dyDescent="0.25">
      <c r="A11161" t="s">
        <v>262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0</v>
      </c>
      <c r="AN11161">
        <v>0</v>
      </c>
      <c r="AO11161">
        <v>0</v>
      </c>
    </row>
    <row r="11162" spans="1:41" x14ac:dyDescent="0.25">
      <c r="A11162" t="s">
        <v>262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0</v>
      </c>
      <c r="AM11162">
        <v>0</v>
      </c>
      <c r="AN11162">
        <v>0</v>
      </c>
      <c r="AO11162">
        <v>0</v>
      </c>
    </row>
    <row r="11163" spans="1:41" x14ac:dyDescent="0.25">
      <c r="A11163" t="s">
        <v>262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  <c r="AH11163">
        <v>0</v>
      </c>
      <c r="AI11163">
        <v>0</v>
      </c>
      <c r="AJ11163">
        <v>0</v>
      </c>
      <c r="AK11163">
        <v>0</v>
      </c>
      <c r="AL11163">
        <v>0</v>
      </c>
      <c r="AM11163">
        <v>0</v>
      </c>
      <c r="AN11163">
        <v>0</v>
      </c>
      <c r="AO11163">
        <v>0</v>
      </c>
    </row>
    <row r="11164" spans="1:41" x14ac:dyDescent="0.25">
      <c r="A11164" t="s">
        <v>262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0</v>
      </c>
      <c r="AN11164">
        <v>0</v>
      </c>
      <c r="AO11164">
        <v>0</v>
      </c>
    </row>
    <row r="11165" spans="1:41" x14ac:dyDescent="0.25">
      <c r="A11165" t="s">
        <v>262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0</v>
      </c>
      <c r="AK11165">
        <v>0</v>
      </c>
      <c r="AL11165">
        <v>0</v>
      </c>
      <c r="AM11165">
        <v>0</v>
      </c>
      <c r="AN11165">
        <v>0</v>
      </c>
      <c r="AO11165">
        <v>0</v>
      </c>
    </row>
    <row r="11166" spans="1:41" x14ac:dyDescent="0.25">
      <c r="A11166" t="s">
        <v>262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  <c r="AN11166">
        <v>0</v>
      </c>
      <c r="AO11166">
        <v>0</v>
      </c>
    </row>
    <row r="11167" spans="1:41" x14ac:dyDescent="0.25">
      <c r="A11167" t="s">
        <v>262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0</v>
      </c>
      <c r="AL11167">
        <v>0</v>
      </c>
      <c r="AM11167">
        <v>0</v>
      </c>
      <c r="AN11167">
        <v>0</v>
      </c>
      <c r="AO11167">
        <v>0</v>
      </c>
    </row>
    <row r="11168" spans="1:41" x14ac:dyDescent="0.25">
      <c r="A11168" t="s">
        <v>262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0</v>
      </c>
      <c r="AL11168">
        <v>0</v>
      </c>
      <c r="AM11168">
        <v>0</v>
      </c>
      <c r="AN11168">
        <v>0</v>
      </c>
      <c r="AO11168">
        <v>0</v>
      </c>
    </row>
    <row r="11169" spans="1:41" x14ac:dyDescent="0.25">
      <c r="A11169" t="s">
        <v>262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0</v>
      </c>
      <c r="AL11169">
        <v>0</v>
      </c>
      <c r="AM11169">
        <v>0</v>
      </c>
      <c r="AN11169">
        <v>0</v>
      </c>
      <c r="AO11169">
        <v>0</v>
      </c>
    </row>
    <row r="11170" spans="1:41" x14ac:dyDescent="0.25">
      <c r="A11170" t="s">
        <v>262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0</v>
      </c>
      <c r="AL11170">
        <v>0</v>
      </c>
      <c r="AM11170">
        <v>0</v>
      </c>
      <c r="AN11170">
        <v>0</v>
      </c>
      <c r="AO11170">
        <v>0</v>
      </c>
    </row>
    <row r="11171" spans="1:41" x14ac:dyDescent="0.25">
      <c r="A11171" t="s">
        <v>262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  <c r="AM11171">
        <v>0</v>
      </c>
      <c r="AN11171">
        <v>0</v>
      </c>
      <c r="AO11171">
        <v>0</v>
      </c>
    </row>
    <row r="11172" spans="1:41" x14ac:dyDescent="0.25">
      <c r="A11172" t="s">
        <v>262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>
        <v>0</v>
      </c>
      <c r="AI11172">
        <v>0</v>
      </c>
      <c r="AJ11172">
        <v>0</v>
      </c>
      <c r="AK11172">
        <v>0</v>
      </c>
      <c r="AL11172">
        <v>0</v>
      </c>
      <c r="AM11172">
        <v>0</v>
      </c>
      <c r="AN11172">
        <v>0</v>
      </c>
      <c r="AO11172">
        <v>0</v>
      </c>
    </row>
    <row r="11173" spans="1:41" x14ac:dyDescent="0.25">
      <c r="A11173" t="s">
        <v>262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0</v>
      </c>
      <c r="AL11173">
        <v>0</v>
      </c>
      <c r="AM11173">
        <v>0</v>
      </c>
      <c r="AN11173">
        <v>0</v>
      </c>
      <c r="AO11173">
        <v>0</v>
      </c>
    </row>
    <row r="11174" spans="1:41" x14ac:dyDescent="0.25">
      <c r="A11174" t="s">
        <v>262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0</v>
      </c>
      <c r="AN11174">
        <v>0</v>
      </c>
      <c r="AO11174">
        <v>0</v>
      </c>
    </row>
    <row r="11175" spans="1:41" x14ac:dyDescent="0.25">
      <c r="A11175" t="s">
        <v>262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0</v>
      </c>
      <c r="AK11175">
        <v>0</v>
      </c>
      <c r="AL11175">
        <v>0</v>
      </c>
      <c r="AM11175">
        <v>0</v>
      </c>
      <c r="AN11175">
        <v>0</v>
      </c>
      <c r="AO11175">
        <v>0</v>
      </c>
    </row>
    <row r="11176" spans="1:41" x14ac:dyDescent="0.25">
      <c r="A11176" t="s">
        <v>262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0</v>
      </c>
      <c r="AJ11176">
        <v>0</v>
      </c>
      <c r="AK11176">
        <v>0</v>
      </c>
      <c r="AL11176">
        <v>0</v>
      </c>
      <c r="AM11176">
        <v>0</v>
      </c>
      <c r="AN11176">
        <v>0</v>
      </c>
      <c r="AO11176">
        <v>0</v>
      </c>
    </row>
    <row r="11177" spans="1:41" x14ac:dyDescent="0.25">
      <c r="A11177" t="s">
        <v>262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0</v>
      </c>
      <c r="AK11177">
        <v>0</v>
      </c>
      <c r="AL11177">
        <v>0</v>
      </c>
      <c r="AM11177">
        <v>0</v>
      </c>
      <c r="AN11177">
        <v>0</v>
      </c>
      <c r="AO11177">
        <v>0</v>
      </c>
    </row>
    <row r="11178" spans="1:41" x14ac:dyDescent="0.25">
      <c r="A11178" t="s">
        <v>262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  <c r="AM11178">
        <v>0</v>
      </c>
      <c r="AN11178">
        <v>0</v>
      </c>
      <c r="AO11178">
        <v>0</v>
      </c>
    </row>
    <row r="11179" spans="1:41" x14ac:dyDescent="0.25">
      <c r="A11179" t="s">
        <v>262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0</v>
      </c>
      <c r="AJ11179">
        <v>0</v>
      </c>
      <c r="AK11179">
        <v>0</v>
      </c>
      <c r="AL11179">
        <v>0</v>
      </c>
      <c r="AM11179">
        <v>0</v>
      </c>
      <c r="AN11179">
        <v>0</v>
      </c>
      <c r="AO11179">
        <v>0</v>
      </c>
    </row>
    <row r="11180" spans="1:41" x14ac:dyDescent="0.25">
      <c r="A11180" t="s">
        <v>262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0</v>
      </c>
      <c r="AK11180">
        <v>0</v>
      </c>
      <c r="AL11180">
        <v>0</v>
      </c>
      <c r="AM11180">
        <v>0</v>
      </c>
      <c r="AN11180">
        <v>0</v>
      </c>
      <c r="AO11180">
        <v>0</v>
      </c>
    </row>
    <row r="11181" spans="1:41" x14ac:dyDescent="0.25">
      <c r="A11181" t="s">
        <v>262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0</v>
      </c>
      <c r="AN11181">
        <v>0</v>
      </c>
      <c r="AO11181">
        <v>0</v>
      </c>
    </row>
    <row r="11182" spans="1:41" x14ac:dyDescent="0.25">
      <c r="A11182" t="s">
        <v>262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0</v>
      </c>
      <c r="AL11182">
        <v>0</v>
      </c>
      <c r="AM11182">
        <v>0</v>
      </c>
      <c r="AN11182">
        <v>0</v>
      </c>
      <c r="AO11182">
        <v>0</v>
      </c>
    </row>
    <row r="11183" spans="1:41" x14ac:dyDescent="0.25">
      <c r="A11183" t="s">
        <v>262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  <c r="AG11183">
        <v>0</v>
      </c>
      <c r="AH11183">
        <v>0</v>
      </c>
      <c r="AI11183">
        <v>0</v>
      </c>
      <c r="AJ11183">
        <v>0</v>
      </c>
      <c r="AK11183">
        <v>0</v>
      </c>
      <c r="AL11183">
        <v>0</v>
      </c>
      <c r="AM11183">
        <v>0</v>
      </c>
      <c r="AN11183">
        <v>0</v>
      </c>
      <c r="AO11183">
        <v>0</v>
      </c>
    </row>
    <row r="11184" spans="1:41" x14ac:dyDescent="0.25">
      <c r="A11184" t="s">
        <v>262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0</v>
      </c>
      <c r="AK11184">
        <v>0</v>
      </c>
      <c r="AL11184">
        <v>0</v>
      </c>
      <c r="AM11184">
        <v>0</v>
      </c>
      <c r="AN11184">
        <v>0</v>
      </c>
      <c r="AO11184">
        <v>0</v>
      </c>
    </row>
    <row r="11185" spans="1:41" x14ac:dyDescent="0.25">
      <c r="A11185" t="s">
        <v>262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  <c r="AN11185">
        <v>0</v>
      </c>
      <c r="AO11185">
        <v>0</v>
      </c>
    </row>
    <row r="11186" spans="1:41" x14ac:dyDescent="0.25">
      <c r="A11186" t="s">
        <v>262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  <c r="AN11186">
        <v>0</v>
      </c>
      <c r="AO11186">
        <v>0</v>
      </c>
    </row>
    <row r="11187" spans="1:41" x14ac:dyDescent="0.25">
      <c r="A11187" t="s">
        <v>262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0</v>
      </c>
      <c r="AM11187">
        <v>0</v>
      </c>
      <c r="AN11187">
        <v>0</v>
      </c>
      <c r="AO11187">
        <v>0</v>
      </c>
    </row>
    <row r="11188" spans="1:41" x14ac:dyDescent="0.25">
      <c r="A11188" t="s">
        <v>262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0</v>
      </c>
      <c r="AL11188">
        <v>0</v>
      </c>
      <c r="AM11188">
        <v>0</v>
      </c>
      <c r="AN11188">
        <v>0</v>
      </c>
      <c r="AO11188">
        <v>0</v>
      </c>
    </row>
    <row r="11189" spans="1:41" x14ac:dyDescent="0.25">
      <c r="A11189" t="s">
        <v>262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0</v>
      </c>
      <c r="AL11189">
        <v>0</v>
      </c>
      <c r="AM11189">
        <v>0</v>
      </c>
      <c r="AN11189">
        <v>0</v>
      </c>
      <c r="AO11189">
        <v>0</v>
      </c>
    </row>
    <row r="11190" spans="1:41" x14ac:dyDescent="0.25">
      <c r="A11190" t="s">
        <v>262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  <c r="AN11190">
        <v>0</v>
      </c>
      <c r="AO11190">
        <v>0</v>
      </c>
    </row>
    <row r="11191" spans="1:41" x14ac:dyDescent="0.25">
      <c r="A11191" t="s">
        <v>262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  <c r="AN11191">
        <v>0</v>
      </c>
      <c r="AO11191">
        <v>0</v>
      </c>
    </row>
    <row r="11192" spans="1:41" x14ac:dyDescent="0.25">
      <c r="A11192" t="s">
        <v>262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0</v>
      </c>
      <c r="AN11192">
        <v>0</v>
      </c>
      <c r="AO11192">
        <v>0</v>
      </c>
    </row>
    <row r="11193" spans="1:41" x14ac:dyDescent="0.25">
      <c r="A11193" t="s">
        <v>262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0</v>
      </c>
      <c r="AN11193">
        <v>0</v>
      </c>
      <c r="AO11193">
        <v>0</v>
      </c>
    </row>
    <row r="11194" spans="1:41" x14ac:dyDescent="0.25">
      <c r="A11194" t="s">
        <v>262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0</v>
      </c>
      <c r="AK11194">
        <v>0</v>
      </c>
      <c r="AL11194">
        <v>0</v>
      </c>
      <c r="AM11194">
        <v>0</v>
      </c>
      <c r="AN11194">
        <v>0</v>
      </c>
      <c r="AO11194">
        <v>0</v>
      </c>
    </row>
    <row r="11195" spans="1:41" x14ac:dyDescent="0.25">
      <c r="A11195" t="s">
        <v>262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  <c r="AH11195">
        <v>0</v>
      </c>
      <c r="AI11195">
        <v>0</v>
      </c>
      <c r="AJ11195">
        <v>0</v>
      </c>
      <c r="AK11195">
        <v>0</v>
      </c>
      <c r="AL11195">
        <v>0</v>
      </c>
      <c r="AM11195">
        <v>0</v>
      </c>
      <c r="AN11195">
        <v>0</v>
      </c>
      <c r="AO11195">
        <v>0</v>
      </c>
    </row>
    <row r="11196" spans="1:41" x14ac:dyDescent="0.25">
      <c r="A11196" t="s">
        <v>262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0</v>
      </c>
      <c r="AN11196">
        <v>0</v>
      </c>
      <c r="AO11196">
        <v>0</v>
      </c>
    </row>
    <row r="11197" spans="1:41" x14ac:dyDescent="0.25">
      <c r="A11197" t="s">
        <v>262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  <c r="AM11197">
        <v>0</v>
      </c>
      <c r="AN11197">
        <v>0</v>
      </c>
      <c r="AO11197">
        <v>0</v>
      </c>
    </row>
    <row r="11198" spans="1:41" x14ac:dyDescent="0.25">
      <c r="A11198" t="s">
        <v>262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0</v>
      </c>
      <c r="AM11198">
        <v>0</v>
      </c>
      <c r="AN11198">
        <v>0</v>
      </c>
      <c r="AO11198">
        <v>0</v>
      </c>
    </row>
    <row r="11199" spans="1:41" x14ac:dyDescent="0.25">
      <c r="A11199" t="s">
        <v>262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0</v>
      </c>
      <c r="AL11199">
        <v>0</v>
      </c>
      <c r="AM11199">
        <v>0</v>
      </c>
      <c r="AN11199">
        <v>0</v>
      </c>
      <c r="AO11199">
        <v>0</v>
      </c>
    </row>
    <row r="11200" spans="1:41" x14ac:dyDescent="0.25">
      <c r="A11200" t="s">
        <v>262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  <c r="AM11200">
        <v>0</v>
      </c>
      <c r="AN11200">
        <v>0</v>
      </c>
      <c r="AO11200">
        <v>0</v>
      </c>
    </row>
    <row r="11201" spans="1:41" x14ac:dyDescent="0.25">
      <c r="A11201" t="s">
        <v>262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0</v>
      </c>
      <c r="AJ11201">
        <v>0</v>
      </c>
      <c r="AK11201">
        <v>0</v>
      </c>
      <c r="AL11201">
        <v>0</v>
      </c>
      <c r="AM11201">
        <v>0</v>
      </c>
      <c r="AN11201">
        <v>0</v>
      </c>
      <c r="AO11201">
        <v>0</v>
      </c>
    </row>
    <row r="11202" spans="1:41" x14ac:dyDescent="0.25">
      <c r="A11202" t="s">
        <v>262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0</v>
      </c>
      <c r="AN11202">
        <v>0</v>
      </c>
      <c r="AO11202">
        <v>0</v>
      </c>
    </row>
    <row r="11203" spans="1:41" x14ac:dyDescent="0.25">
      <c r="A11203" t="s">
        <v>262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0</v>
      </c>
      <c r="AL11203">
        <v>0</v>
      </c>
      <c r="AM11203">
        <v>0</v>
      </c>
      <c r="AN11203">
        <v>0</v>
      </c>
      <c r="AO11203">
        <v>0</v>
      </c>
    </row>
    <row r="11204" spans="1:41" x14ac:dyDescent="0.25">
      <c r="A11204" t="s">
        <v>262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0</v>
      </c>
      <c r="AK11204">
        <v>0</v>
      </c>
      <c r="AL11204">
        <v>0</v>
      </c>
      <c r="AM11204">
        <v>0</v>
      </c>
      <c r="AN11204">
        <v>0</v>
      </c>
      <c r="AO11204">
        <v>0</v>
      </c>
    </row>
    <row r="11205" spans="1:41" x14ac:dyDescent="0.25">
      <c r="A11205" t="s">
        <v>262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  <c r="AM11205">
        <v>0</v>
      </c>
      <c r="AN11205">
        <v>0</v>
      </c>
      <c r="AO11205">
        <v>0</v>
      </c>
    </row>
    <row r="11206" spans="1:41" x14ac:dyDescent="0.25">
      <c r="A11206" t="s">
        <v>262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0</v>
      </c>
      <c r="AL11206">
        <v>0</v>
      </c>
      <c r="AM11206">
        <v>0</v>
      </c>
      <c r="AN11206">
        <v>0</v>
      </c>
      <c r="AO11206">
        <v>0</v>
      </c>
    </row>
    <row r="11207" spans="1:41" x14ac:dyDescent="0.25">
      <c r="A11207" t="s">
        <v>262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0</v>
      </c>
      <c r="AI11207">
        <v>0</v>
      </c>
      <c r="AJ11207">
        <v>0</v>
      </c>
      <c r="AK11207">
        <v>0</v>
      </c>
      <c r="AL11207">
        <v>0</v>
      </c>
      <c r="AM11207">
        <v>0</v>
      </c>
      <c r="AN11207">
        <v>0</v>
      </c>
      <c r="AO11207">
        <v>0</v>
      </c>
    </row>
    <row r="11208" spans="1:41" x14ac:dyDescent="0.25">
      <c r="A11208" t="s">
        <v>262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0</v>
      </c>
      <c r="AJ11208">
        <v>0</v>
      </c>
      <c r="AK11208">
        <v>0</v>
      </c>
      <c r="AL11208">
        <v>0</v>
      </c>
      <c r="AM11208">
        <v>0</v>
      </c>
      <c r="AN11208">
        <v>0</v>
      </c>
      <c r="AO11208">
        <v>0</v>
      </c>
    </row>
    <row r="11209" spans="1:41" x14ac:dyDescent="0.25">
      <c r="A11209" t="s">
        <v>262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0</v>
      </c>
      <c r="AK11209">
        <v>0</v>
      </c>
      <c r="AL11209">
        <v>0</v>
      </c>
      <c r="AM11209">
        <v>0</v>
      </c>
      <c r="AN11209">
        <v>0</v>
      </c>
      <c r="AO11209">
        <v>0</v>
      </c>
    </row>
    <row r="11210" spans="1:41" x14ac:dyDescent="0.25">
      <c r="A11210" t="s">
        <v>262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0</v>
      </c>
      <c r="AN11210">
        <v>0</v>
      </c>
      <c r="AO11210">
        <v>0</v>
      </c>
    </row>
    <row r="11211" spans="1:41" x14ac:dyDescent="0.25">
      <c r="A11211" t="s">
        <v>262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0</v>
      </c>
      <c r="AN11211">
        <v>0</v>
      </c>
      <c r="AO11211">
        <v>0</v>
      </c>
    </row>
    <row r="11212" spans="1:41" x14ac:dyDescent="0.25">
      <c r="A11212" t="s">
        <v>262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0</v>
      </c>
      <c r="AN11212">
        <v>0</v>
      </c>
      <c r="AO11212">
        <v>0</v>
      </c>
    </row>
    <row r="11213" spans="1:41" x14ac:dyDescent="0.25">
      <c r="A11213" t="s">
        <v>262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0</v>
      </c>
      <c r="AK11213">
        <v>0</v>
      </c>
      <c r="AL11213">
        <v>0</v>
      </c>
      <c r="AM11213">
        <v>0</v>
      </c>
      <c r="AN11213">
        <v>0</v>
      </c>
      <c r="AO11213">
        <v>0</v>
      </c>
    </row>
    <row r="11214" spans="1:41" x14ac:dyDescent="0.25">
      <c r="A11214" t="s">
        <v>262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0</v>
      </c>
      <c r="AL11214">
        <v>0</v>
      </c>
      <c r="AM11214">
        <v>0</v>
      </c>
      <c r="AN11214">
        <v>0</v>
      </c>
      <c r="AO11214">
        <v>0</v>
      </c>
    </row>
    <row r="11215" spans="1:41" x14ac:dyDescent="0.25">
      <c r="A11215" t="s">
        <v>262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0</v>
      </c>
      <c r="AM11215">
        <v>0</v>
      </c>
      <c r="AN11215">
        <v>0</v>
      </c>
      <c r="AO11215">
        <v>0</v>
      </c>
    </row>
    <row r="11216" spans="1:41" x14ac:dyDescent="0.25">
      <c r="A11216" t="s">
        <v>262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0</v>
      </c>
      <c r="AL11216">
        <v>0</v>
      </c>
      <c r="AM11216">
        <v>0</v>
      </c>
      <c r="AN11216">
        <v>0</v>
      </c>
      <c r="AO11216">
        <v>0</v>
      </c>
    </row>
    <row r="11217" spans="1:41" x14ac:dyDescent="0.25">
      <c r="A11217" t="s">
        <v>262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0</v>
      </c>
      <c r="AL11217">
        <v>0</v>
      </c>
      <c r="AM11217">
        <v>0</v>
      </c>
      <c r="AN11217">
        <v>0</v>
      </c>
      <c r="AO11217">
        <v>0</v>
      </c>
    </row>
    <row r="11218" spans="1:41" x14ac:dyDescent="0.25">
      <c r="A11218" t="s">
        <v>262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0</v>
      </c>
      <c r="AM11218">
        <v>0</v>
      </c>
      <c r="AN11218">
        <v>0</v>
      </c>
      <c r="AO11218">
        <v>0</v>
      </c>
    </row>
    <row r="11219" spans="1:41" x14ac:dyDescent="0.25">
      <c r="A11219" t="s">
        <v>262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0</v>
      </c>
      <c r="AM11219">
        <v>0</v>
      </c>
      <c r="AN11219">
        <v>0</v>
      </c>
      <c r="AO11219">
        <v>0</v>
      </c>
    </row>
    <row r="11220" spans="1:41" x14ac:dyDescent="0.25">
      <c r="A11220" t="s">
        <v>262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0</v>
      </c>
      <c r="AK11220">
        <v>0</v>
      </c>
      <c r="AL11220">
        <v>0</v>
      </c>
      <c r="AM11220">
        <v>0</v>
      </c>
      <c r="AN11220">
        <v>0</v>
      </c>
      <c r="AO11220">
        <v>0</v>
      </c>
    </row>
    <row r="11221" spans="1:41" x14ac:dyDescent="0.25">
      <c r="A11221" t="s">
        <v>262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0</v>
      </c>
      <c r="AM11221">
        <v>0</v>
      </c>
      <c r="AN11221">
        <v>0</v>
      </c>
      <c r="AO11221">
        <v>0</v>
      </c>
    </row>
    <row r="11222" spans="1:41" x14ac:dyDescent="0.25">
      <c r="A11222" t="s">
        <v>262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0</v>
      </c>
      <c r="AL11222">
        <v>0</v>
      </c>
      <c r="AM11222">
        <v>0</v>
      </c>
      <c r="AN11222">
        <v>0</v>
      </c>
      <c r="AO11222">
        <v>0</v>
      </c>
    </row>
    <row r="11223" spans="1:41" x14ac:dyDescent="0.25">
      <c r="A11223" t="s">
        <v>262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0</v>
      </c>
      <c r="AK11223">
        <v>0</v>
      </c>
      <c r="AL11223">
        <v>0</v>
      </c>
      <c r="AM11223">
        <v>0</v>
      </c>
      <c r="AN11223">
        <v>0</v>
      </c>
      <c r="AO11223">
        <v>0</v>
      </c>
    </row>
    <row r="11224" spans="1:41" x14ac:dyDescent="0.25">
      <c r="A11224" t="s">
        <v>262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0</v>
      </c>
      <c r="AK11224">
        <v>0</v>
      </c>
      <c r="AL11224">
        <v>0</v>
      </c>
      <c r="AM11224">
        <v>0</v>
      </c>
      <c r="AN11224">
        <v>0</v>
      </c>
      <c r="AO11224">
        <v>0</v>
      </c>
    </row>
    <row r="11225" spans="1:41" x14ac:dyDescent="0.25">
      <c r="A11225" t="s">
        <v>262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0</v>
      </c>
      <c r="AN11225">
        <v>0</v>
      </c>
      <c r="AO11225">
        <v>0</v>
      </c>
    </row>
    <row r="11226" spans="1:41" x14ac:dyDescent="0.25">
      <c r="A11226" t="s">
        <v>262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0</v>
      </c>
      <c r="AM11226">
        <v>0</v>
      </c>
      <c r="AN11226">
        <v>0</v>
      </c>
      <c r="AO11226">
        <v>0</v>
      </c>
    </row>
    <row r="11227" spans="1:41" x14ac:dyDescent="0.25">
      <c r="A11227" t="s">
        <v>262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  <c r="AM11227">
        <v>0</v>
      </c>
      <c r="AN11227">
        <v>0</v>
      </c>
      <c r="AO11227">
        <v>0</v>
      </c>
    </row>
    <row r="11228" spans="1:41" x14ac:dyDescent="0.25">
      <c r="A11228" t="s">
        <v>262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0</v>
      </c>
      <c r="AL11228">
        <v>0</v>
      </c>
      <c r="AM11228">
        <v>0</v>
      </c>
      <c r="AN11228">
        <v>0</v>
      </c>
      <c r="AO11228">
        <v>0</v>
      </c>
    </row>
    <row r="11229" spans="1:41" x14ac:dyDescent="0.25">
      <c r="A11229" t="s">
        <v>262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  <c r="AM11229">
        <v>0</v>
      </c>
      <c r="AN11229">
        <v>0</v>
      </c>
      <c r="AO11229">
        <v>0</v>
      </c>
    </row>
    <row r="11230" spans="1:41" x14ac:dyDescent="0.25">
      <c r="A11230" t="s">
        <v>262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0</v>
      </c>
      <c r="AL11230">
        <v>0</v>
      </c>
      <c r="AM11230">
        <v>0</v>
      </c>
      <c r="AN11230">
        <v>0</v>
      </c>
      <c r="AO11230">
        <v>0</v>
      </c>
    </row>
    <row r="11231" spans="1:41" x14ac:dyDescent="0.25">
      <c r="A11231" t="s">
        <v>262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0</v>
      </c>
      <c r="AL11231">
        <v>0</v>
      </c>
      <c r="AM11231">
        <v>0</v>
      </c>
      <c r="AN11231">
        <v>0</v>
      </c>
      <c r="AO11231">
        <v>0</v>
      </c>
    </row>
    <row r="11232" spans="1:41" x14ac:dyDescent="0.25">
      <c r="A11232" t="s">
        <v>262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0</v>
      </c>
      <c r="AM11232">
        <v>0</v>
      </c>
      <c r="AN11232">
        <v>0</v>
      </c>
      <c r="AO11232">
        <v>0</v>
      </c>
    </row>
    <row r="11233" spans="1:41" x14ac:dyDescent="0.25">
      <c r="A11233" t="s">
        <v>262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0</v>
      </c>
      <c r="AL11233">
        <v>0</v>
      </c>
      <c r="AM11233">
        <v>0</v>
      </c>
      <c r="AN11233">
        <v>0</v>
      </c>
      <c r="AO11233">
        <v>0</v>
      </c>
    </row>
    <row r="11234" spans="1:41" x14ac:dyDescent="0.25">
      <c r="A11234" t="s">
        <v>262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0</v>
      </c>
      <c r="AM11234">
        <v>0</v>
      </c>
      <c r="AN11234">
        <v>0</v>
      </c>
      <c r="AO11234">
        <v>0</v>
      </c>
    </row>
    <row r="11235" spans="1:41" x14ac:dyDescent="0.25">
      <c r="A11235" t="s">
        <v>262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0</v>
      </c>
      <c r="AN11235">
        <v>0</v>
      </c>
      <c r="AO11235">
        <v>0</v>
      </c>
    </row>
    <row r="11236" spans="1:41" x14ac:dyDescent="0.25">
      <c r="A11236" t="s">
        <v>262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  <c r="AM11236">
        <v>0</v>
      </c>
      <c r="AN11236">
        <v>0</v>
      </c>
      <c r="AO11236">
        <v>0</v>
      </c>
    </row>
    <row r="11237" spans="1:41" x14ac:dyDescent="0.25">
      <c r="A11237" t="s">
        <v>262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0</v>
      </c>
      <c r="AK11237">
        <v>0</v>
      </c>
      <c r="AL11237">
        <v>0</v>
      </c>
      <c r="AM11237">
        <v>0</v>
      </c>
      <c r="AN11237">
        <v>0</v>
      </c>
      <c r="AO11237">
        <v>0</v>
      </c>
    </row>
    <row r="11238" spans="1:41" x14ac:dyDescent="0.25">
      <c r="A11238" t="s">
        <v>262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0</v>
      </c>
      <c r="AL11238">
        <v>0</v>
      </c>
      <c r="AM11238">
        <v>0</v>
      </c>
      <c r="AN11238">
        <v>0</v>
      </c>
      <c r="AO11238">
        <v>0</v>
      </c>
    </row>
    <row r="11239" spans="1:41" x14ac:dyDescent="0.25">
      <c r="A11239" t="s">
        <v>262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0</v>
      </c>
      <c r="AN11239">
        <v>0</v>
      </c>
      <c r="AO11239">
        <v>0</v>
      </c>
    </row>
    <row r="11240" spans="1:41" x14ac:dyDescent="0.25">
      <c r="A11240" t="s">
        <v>262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0</v>
      </c>
      <c r="AL11240">
        <v>0</v>
      </c>
      <c r="AM11240">
        <v>0</v>
      </c>
      <c r="AN11240">
        <v>0</v>
      </c>
      <c r="AO11240">
        <v>0</v>
      </c>
    </row>
    <row r="11241" spans="1:41" x14ac:dyDescent="0.25">
      <c r="A11241" t="s">
        <v>262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  <c r="AN11241">
        <v>0</v>
      </c>
      <c r="AO11241">
        <v>0</v>
      </c>
    </row>
    <row r="11242" spans="1:41" x14ac:dyDescent="0.25">
      <c r="A11242" t="s">
        <v>262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  <c r="AN11242">
        <v>0</v>
      </c>
      <c r="AO11242">
        <v>0</v>
      </c>
    </row>
    <row r="11243" spans="1:41" x14ac:dyDescent="0.25">
      <c r="A11243" t="s">
        <v>262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0</v>
      </c>
      <c r="AM11243">
        <v>0</v>
      </c>
      <c r="AN11243">
        <v>0</v>
      </c>
      <c r="AO11243">
        <v>0</v>
      </c>
    </row>
    <row r="11244" spans="1:41" x14ac:dyDescent="0.25">
      <c r="A11244" t="s">
        <v>262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0</v>
      </c>
      <c r="AL11244">
        <v>0</v>
      </c>
      <c r="AM11244">
        <v>0</v>
      </c>
      <c r="AN11244">
        <v>0</v>
      </c>
      <c r="AO11244">
        <v>0</v>
      </c>
    </row>
    <row r="11245" spans="1:41" x14ac:dyDescent="0.25">
      <c r="A11245" t="s">
        <v>262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  <c r="AN11245">
        <v>0</v>
      </c>
      <c r="AO11245">
        <v>0</v>
      </c>
    </row>
    <row r="11246" spans="1:41" x14ac:dyDescent="0.25">
      <c r="A11246" t="s">
        <v>262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  <c r="AM11246">
        <v>0</v>
      </c>
      <c r="AN11246">
        <v>0</v>
      </c>
      <c r="AO11246">
        <v>0</v>
      </c>
    </row>
    <row r="11247" spans="1:41" x14ac:dyDescent="0.25">
      <c r="A11247" t="s">
        <v>262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0</v>
      </c>
      <c r="AM11247">
        <v>0</v>
      </c>
      <c r="AN11247">
        <v>0</v>
      </c>
      <c r="AO11247">
        <v>0</v>
      </c>
    </row>
    <row r="11248" spans="1:41" x14ac:dyDescent="0.25">
      <c r="A11248" t="s">
        <v>262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0</v>
      </c>
      <c r="AK11248">
        <v>0</v>
      </c>
      <c r="AL11248">
        <v>0</v>
      </c>
      <c r="AM11248">
        <v>0</v>
      </c>
      <c r="AN11248">
        <v>0</v>
      </c>
      <c r="AO11248">
        <v>0</v>
      </c>
    </row>
    <row r="11249" spans="1:41" x14ac:dyDescent="0.25">
      <c r="A11249" t="s">
        <v>262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0</v>
      </c>
      <c r="AN11249">
        <v>0</v>
      </c>
      <c r="AO11249">
        <v>0</v>
      </c>
    </row>
    <row r="11250" spans="1:41" x14ac:dyDescent="0.25">
      <c r="A11250" t="s">
        <v>262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0</v>
      </c>
      <c r="AN11250">
        <v>0</v>
      </c>
      <c r="AO11250">
        <v>0</v>
      </c>
    </row>
    <row r="11251" spans="1:41" x14ac:dyDescent="0.25">
      <c r="A11251" t="s">
        <v>262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0</v>
      </c>
      <c r="AN11251">
        <v>0</v>
      </c>
      <c r="AO11251">
        <v>0</v>
      </c>
    </row>
    <row r="11252" spans="1:41" x14ac:dyDescent="0.25">
      <c r="A11252" t="s">
        <v>262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0</v>
      </c>
      <c r="AM11252">
        <v>0</v>
      </c>
      <c r="AN11252">
        <v>0</v>
      </c>
      <c r="AO11252">
        <v>0</v>
      </c>
    </row>
    <row r="11253" spans="1:41" x14ac:dyDescent="0.25">
      <c r="A11253" t="s">
        <v>262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0</v>
      </c>
      <c r="AL11253">
        <v>0</v>
      </c>
      <c r="AM11253">
        <v>0</v>
      </c>
      <c r="AN11253">
        <v>0</v>
      </c>
      <c r="AO11253">
        <v>0</v>
      </c>
    </row>
    <row r="11254" spans="1:41" x14ac:dyDescent="0.25">
      <c r="A11254" t="s">
        <v>262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0</v>
      </c>
      <c r="AN11254">
        <v>0</v>
      </c>
      <c r="AO11254">
        <v>0</v>
      </c>
    </row>
    <row r="11255" spans="1:41" x14ac:dyDescent="0.25">
      <c r="A11255" t="s">
        <v>262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0</v>
      </c>
      <c r="AK11255">
        <v>0</v>
      </c>
      <c r="AL11255">
        <v>0</v>
      </c>
      <c r="AM11255">
        <v>0</v>
      </c>
      <c r="AN11255">
        <v>0</v>
      </c>
      <c r="AO11255">
        <v>0</v>
      </c>
    </row>
    <row r="11256" spans="1:41" x14ac:dyDescent="0.25">
      <c r="A11256" t="s">
        <v>262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0</v>
      </c>
      <c r="AK11256">
        <v>0</v>
      </c>
      <c r="AL11256">
        <v>0</v>
      </c>
      <c r="AM11256">
        <v>0</v>
      </c>
      <c r="AN11256">
        <v>0</v>
      </c>
      <c r="AO11256">
        <v>0</v>
      </c>
    </row>
    <row r="11257" spans="1:41" x14ac:dyDescent="0.25">
      <c r="A11257" t="s">
        <v>262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  <c r="AN11257">
        <v>0</v>
      </c>
      <c r="AO11257">
        <v>0</v>
      </c>
    </row>
    <row r="11258" spans="1:41" x14ac:dyDescent="0.25">
      <c r="A11258" t="s">
        <v>262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0</v>
      </c>
      <c r="AM11258">
        <v>0</v>
      </c>
      <c r="AN11258">
        <v>0</v>
      </c>
      <c r="AO11258">
        <v>0</v>
      </c>
    </row>
    <row r="11259" spans="1:41" x14ac:dyDescent="0.25">
      <c r="A11259" t="s">
        <v>262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  <c r="AN11259">
        <v>0</v>
      </c>
      <c r="AO11259">
        <v>0</v>
      </c>
    </row>
    <row r="11260" spans="1:41" x14ac:dyDescent="0.25">
      <c r="A11260" t="s">
        <v>262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0</v>
      </c>
      <c r="AK11260">
        <v>0</v>
      </c>
      <c r="AL11260">
        <v>0</v>
      </c>
      <c r="AM11260">
        <v>0</v>
      </c>
      <c r="AN11260">
        <v>0</v>
      </c>
      <c r="AO11260">
        <v>0</v>
      </c>
    </row>
    <row r="11261" spans="1:41" x14ac:dyDescent="0.25">
      <c r="A11261" t="s">
        <v>262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0</v>
      </c>
      <c r="AN11261">
        <v>0</v>
      </c>
      <c r="AO11261">
        <v>0</v>
      </c>
    </row>
    <row r="11262" spans="1:41" x14ac:dyDescent="0.25">
      <c r="A11262" t="s">
        <v>262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  <c r="AN11262">
        <v>0</v>
      </c>
      <c r="AO11262">
        <v>0</v>
      </c>
    </row>
    <row r="11263" spans="1:41" x14ac:dyDescent="0.25">
      <c r="A11263" t="s">
        <v>262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  <c r="AM11263">
        <v>0</v>
      </c>
      <c r="AN11263">
        <v>0</v>
      </c>
      <c r="AO11263">
        <v>0</v>
      </c>
    </row>
    <row r="11264" spans="1:41" x14ac:dyDescent="0.25">
      <c r="A11264" t="s">
        <v>262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0</v>
      </c>
      <c r="AN11264">
        <v>0</v>
      </c>
      <c r="AO11264">
        <v>0</v>
      </c>
    </row>
    <row r="11265" spans="1:41" x14ac:dyDescent="0.25">
      <c r="A11265" t="s">
        <v>262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0</v>
      </c>
      <c r="AM11265">
        <v>0</v>
      </c>
      <c r="AN11265">
        <v>0</v>
      </c>
      <c r="AO11265">
        <v>0</v>
      </c>
    </row>
    <row r="11266" spans="1:41" x14ac:dyDescent="0.25">
      <c r="A11266" t="s">
        <v>262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0</v>
      </c>
      <c r="AN11266">
        <v>0</v>
      </c>
      <c r="AO11266">
        <v>0</v>
      </c>
    </row>
    <row r="11267" spans="1:41" x14ac:dyDescent="0.25">
      <c r="A11267" t="s">
        <v>262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0</v>
      </c>
      <c r="AN11267">
        <v>0</v>
      </c>
      <c r="AO11267">
        <v>0</v>
      </c>
    </row>
    <row r="11268" spans="1:41" x14ac:dyDescent="0.25">
      <c r="A11268" t="s">
        <v>262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0</v>
      </c>
      <c r="AL11268">
        <v>0</v>
      </c>
      <c r="AM11268">
        <v>0</v>
      </c>
      <c r="AN11268">
        <v>0</v>
      </c>
      <c r="AO11268">
        <v>0</v>
      </c>
    </row>
    <row r="11269" spans="1:41" x14ac:dyDescent="0.25">
      <c r="A11269" t="s">
        <v>262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0</v>
      </c>
      <c r="AN11269">
        <v>0</v>
      </c>
      <c r="AO11269">
        <v>0</v>
      </c>
    </row>
    <row r="11270" spans="1:41" x14ac:dyDescent="0.25">
      <c r="A11270" t="s">
        <v>262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0</v>
      </c>
      <c r="AK11270">
        <v>0</v>
      </c>
      <c r="AL11270">
        <v>0</v>
      </c>
      <c r="AM11270">
        <v>0</v>
      </c>
      <c r="AN11270">
        <v>0</v>
      </c>
      <c r="AO11270">
        <v>0</v>
      </c>
    </row>
    <row r="11271" spans="1:41" x14ac:dyDescent="0.25">
      <c r="A11271" t="s">
        <v>262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0</v>
      </c>
      <c r="AL11271">
        <v>0</v>
      </c>
      <c r="AM11271">
        <v>0</v>
      </c>
      <c r="AN11271">
        <v>0</v>
      </c>
      <c r="AO11271">
        <v>0</v>
      </c>
    </row>
    <row r="11272" spans="1:41" x14ac:dyDescent="0.25">
      <c r="A11272" t="s">
        <v>262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  <c r="AN11272">
        <v>0</v>
      </c>
      <c r="AO11272">
        <v>0</v>
      </c>
    </row>
    <row r="11273" spans="1:41" x14ac:dyDescent="0.25">
      <c r="A11273" t="s">
        <v>262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0</v>
      </c>
      <c r="AN11273">
        <v>0</v>
      </c>
      <c r="AO11273">
        <v>0</v>
      </c>
    </row>
    <row r="11274" spans="1:41" x14ac:dyDescent="0.25">
      <c r="A11274" t="s">
        <v>262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0</v>
      </c>
      <c r="AN11274">
        <v>0</v>
      </c>
      <c r="AO11274">
        <v>0</v>
      </c>
    </row>
    <row r="11275" spans="1:41" x14ac:dyDescent="0.25">
      <c r="A11275" t="s">
        <v>262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  <c r="AN11275">
        <v>0</v>
      </c>
      <c r="AO11275">
        <v>0</v>
      </c>
    </row>
    <row r="11276" spans="1:41" x14ac:dyDescent="0.25">
      <c r="A11276" t="s">
        <v>262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  <c r="AN11276">
        <v>0</v>
      </c>
      <c r="AO11276">
        <v>0</v>
      </c>
    </row>
    <row r="11277" spans="1:41" x14ac:dyDescent="0.25">
      <c r="A11277" t="s">
        <v>262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0</v>
      </c>
      <c r="AK11277">
        <v>0</v>
      </c>
      <c r="AL11277">
        <v>0</v>
      </c>
      <c r="AM11277">
        <v>0</v>
      </c>
      <c r="AN11277">
        <v>0</v>
      </c>
      <c r="AO11277">
        <v>0</v>
      </c>
    </row>
    <row r="11278" spans="1:41" x14ac:dyDescent="0.25">
      <c r="A11278" t="s">
        <v>262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0</v>
      </c>
      <c r="AM11278">
        <v>0</v>
      </c>
      <c r="AN11278">
        <v>0</v>
      </c>
      <c r="AO11278">
        <v>0</v>
      </c>
    </row>
    <row r="11279" spans="1:41" x14ac:dyDescent="0.25">
      <c r="A11279" t="s">
        <v>262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0</v>
      </c>
      <c r="AL11279">
        <v>0</v>
      </c>
      <c r="AM11279">
        <v>0</v>
      </c>
      <c r="AN11279">
        <v>0</v>
      </c>
      <c r="AO11279">
        <v>0</v>
      </c>
    </row>
    <row r="11280" spans="1:41" x14ac:dyDescent="0.25">
      <c r="A11280" t="s">
        <v>262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0</v>
      </c>
      <c r="AK11280">
        <v>0</v>
      </c>
      <c r="AL11280">
        <v>0</v>
      </c>
      <c r="AM11280">
        <v>0</v>
      </c>
      <c r="AN11280">
        <v>0</v>
      </c>
      <c r="AO11280">
        <v>0</v>
      </c>
    </row>
    <row r="11281" spans="1:41" x14ac:dyDescent="0.25">
      <c r="A11281" t="s">
        <v>262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0</v>
      </c>
      <c r="AJ11281">
        <v>0</v>
      </c>
      <c r="AK11281">
        <v>0</v>
      </c>
      <c r="AL11281">
        <v>0</v>
      </c>
      <c r="AM11281">
        <v>0</v>
      </c>
      <c r="AN11281">
        <v>0</v>
      </c>
      <c r="AO11281">
        <v>0</v>
      </c>
    </row>
    <row r="11282" spans="1:41" x14ac:dyDescent="0.25">
      <c r="A11282" t="s">
        <v>262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0</v>
      </c>
      <c r="AK11282">
        <v>0</v>
      </c>
      <c r="AL11282">
        <v>0</v>
      </c>
      <c r="AM11282">
        <v>0</v>
      </c>
      <c r="AN11282">
        <v>0</v>
      </c>
      <c r="AO11282">
        <v>0</v>
      </c>
    </row>
    <row r="11283" spans="1:41" x14ac:dyDescent="0.25">
      <c r="A11283" t="s">
        <v>262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0</v>
      </c>
      <c r="AM11283">
        <v>0</v>
      </c>
      <c r="AN11283">
        <v>0</v>
      </c>
      <c r="AO11283">
        <v>0</v>
      </c>
    </row>
    <row r="11284" spans="1:41" x14ac:dyDescent="0.25">
      <c r="A11284" t="s">
        <v>262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0</v>
      </c>
      <c r="AN11284">
        <v>0</v>
      </c>
      <c r="AO11284">
        <v>0</v>
      </c>
    </row>
    <row r="11285" spans="1:41" x14ac:dyDescent="0.25">
      <c r="A11285" t="s">
        <v>262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0</v>
      </c>
      <c r="AM11285">
        <v>0</v>
      </c>
      <c r="AN11285">
        <v>0</v>
      </c>
      <c r="AO11285">
        <v>0</v>
      </c>
    </row>
    <row r="11286" spans="1:41" x14ac:dyDescent="0.25">
      <c r="A11286" t="s">
        <v>262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0</v>
      </c>
      <c r="AK11286">
        <v>0</v>
      </c>
      <c r="AL11286">
        <v>0</v>
      </c>
      <c r="AM11286">
        <v>0</v>
      </c>
      <c r="AN11286">
        <v>0</v>
      </c>
      <c r="AO11286">
        <v>0</v>
      </c>
    </row>
    <row r="11287" spans="1:41" x14ac:dyDescent="0.25">
      <c r="A11287" t="s">
        <v>262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0</v>
      </c>
      <c r="AM11287">
        <v>0</v>
      </c>
      <c r="AN11287">
        <v>0</v>
      </c>
      <c r="AO11287">
        <v>0</v>
      </c>
    </row>
    <row r="11288" spans="1:41" x14ac:dyDescent="0.25">
      <c r="A11288" t="s">
        <v>262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0</v>
      </c>
      <c r="AL11288">
        <v>0</v>
      </c>
      <c r="AM11288">
        <v>0</v>
      </c>
      <c r="AN11288">
        <v>0</v>
      </c>
      <c r="AO11288">
        <v>0</v>
      </c>
    </row>
    <row r="11289" spans="1:41" x14ac:dyDescent="0.25">
      <c r="A11289" t="s">
        <v>262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  <c r="AM11289">
        <v>0</v>
      </c>
      <c r="AN11289">
        <v>0</v>
      </c>
      <c r="AO11289">
        <v>0</v>
      </c>
    </row>
    <row r="11290" spans="1:41" x14ac:dyDescent="0.25">
      <c r="A11290" t="s">
        <v>262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0</v>
      </c>
      <c r="AL11290">
        <v>0</v>
      </c>
      <c r="AM11290">
        <v>0</v>
      </c>
      <c r="AN11290">
        <v>0</v>
      </c>
      <c r="AO11290">
        <v>0</v>
      </c>
    </row>
    <row r="11291" spans="1:41" x14ac:dyDescent="0.25">
      <c r="A11291" t="s">
        <v>262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0</v>
      </c>
      <c r="AL11291">
        <v>0</v>
      </c>
      <c r="AM11291">
        <v>0</v>
      </c>
      <c r="AN11291">
        <v>0</v>
      </c>
      <c r="AO11291">
        <v>0</v>
      </c>
    </row>
    <row r="11292" spans="1:41" x14ac:dyDescent="0.25">
      <c r="A11292" t="s">
        <v>262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0</v>
      </c>
      <c r="AL11292">
        <v>0</v>
      </c>
      <c r="AM11292">
        <v>0</v>
      </c>
      <c r="AN11292">
        <v>0</v>
      </c>
      <c r="AO11292">
        <v>0</v>
      </c>
    </row>
    <row r="11293" spans="1:41" x14ac:dyDescent="0.25">
      <c r="A11293" t="s">
        <v>262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0</v>
      </c>
      <c r="AL11293">
        <v>0</v>
      </c>
      <c r="AM11293">
        <v>0</v>
      </c>
      <c r="AN11293">
        <v>0</v>
      </c>
      <c r="AO11293">
        <v>0</v>
      </c>
    </row>
    <row r="11294" spans="1:41" x14ac:dyDescent="0.25">
      <c r="A11294" t="s">
        <v>262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0</v>
      </c>
      <c r="AK11294">
        <v>0</v>
      </c>
      <c r="AL11294">
        <v>0</v>
      </c>
      <c r="AM11294">
        <v>0</v>
      </c>
      <c r="AN11294">
        <v>0</v>
      </c>
      <c r="AO11294">
        <v>0</v>
      </c>
    </row>
    <row r="11295" spans="1:41" x14ac:dyDescent="0.25">
      <c r="A11295" t="s">
        <v>262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0</v>
      </c>
      <c r="AL11295">
        <v>0</v>
      </c>
      <c r="AM11295">
        <v>0</v>
      </c>
      <c r="AN11295">
        <v>0</v>
      </c>
      <c r="AO11295">
        <v>0</v>
      </c>
    </row>
    <row r="11296" spans="1:41" x14ac:dyDescent="0.25">
      <c r="A11296" t="s">
        <v>262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  <c r="AN11296">
        <v>0</v>
      </c>
      <c r="AO11296">
        <v>0</v>
      </c>
    </row>
    <row r="11297" spans="1:41" x14ac:dyDescent="0.25">
      <c r="A11297" t="s">
        <v>262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0</v>
      </c>
      <c r="AM11297">
        <v>0</v>
      </c>
      <c r="AN11297">
        <v>0</v>
      </c>
      <c r="AO11297">
        <v>0</v>
      </c>
    </row>
    <row r="11298" spans="1:41" x14ac:dyDescent="0.25">
      <c r="A11298" t="s">
        <v>262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0</v>
      </c>
      <c r="AM11298">
        <v>0</v>
      </c>
      <c r="AN11298">
        <v>0</v>
      </c>
      <c r="AO11298">
        <v>0</v>
      </c>
    </row>
    <row r="11299" spans="1:41" x14ac:dyDescent="0.25">
      <c r="A11299" t="s">
        <v>262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0</v>
      </c>
      <c r="AM11299">
        <v>0</v>
      </c>
      <c r="AN11299">
        <v>0</v>
      </c>
      <c r="AO11299">
        <v>0</v>
      </c>
    </row>
    <row r="11300" spans="1:41" x14ac:dyDescent="0.25">
      <c r="A11300" t="s">
        <v>262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  <c r="AM11300">
        <v>0</v>
      </c>
      <c r="AN11300">
        <v>0</v>
      </c>
      <c r="AO11300">
        <v>0</v>
      </c>
    </row>
    <row r="11301" spans="1:41" x14ac:dyDescent="0.25">
      <c r="A11301" t="s">
        <v>262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0</v>
      </c>
      <c r="AM11301">
        <v>0</v>
      </c>
      <c r="AN11301">
        <v>0</v>
      </c>
      <c r="AO11301">
        <v>0</v>
      </c>
    </row>
    <row r="11302" spans="1:41" x14ac:dyDescent="0.25">
      <c r="A11302" t="s">
        <v>262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  <c r="AM11302">
        <v>0</v>
      </c>
      <c r="AN11302">
        <v>0</v>
      </c>
      <c r="AO11302">
        <v>0</v>
      </c>
    </row>
    <row r="11303" spans="1:41" x14ac:dyDescent="0.25">
      <c r="A11303" t="s">
        <v>262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0</v>
      </c>
      <c r="AN11303">
        <v>0</v>
      </c>
      <c r="AO11303">
        <v>0</v>
      </c>
    </row>
    <row r="11304" spans="1:41" x14ac:dyDescent="0.25">
      <c r="A11304" t="s">
        <v>262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0</v>
      </c>
      <c r="AI11304">
        <v>0</v>
      </c>
      <c r="AJ11304">
        <v>0</v>
      </c>
      <c r="AK11304">
        <v>0</v>
      </c>
      <c r="AL11304">
        <v>0</v>
      </c>
      <c r="AM11304">
        <v>0</v>
      </c>
      <c r="AN11304">
        <v>0</v>
      </c>
      <c r="AO11304">
        <v>0</v>
      </c>
    </row>
    <row r="11305" spans="1:41" x14ac:dyDescent="0.25">
      <c r="A11305" t="s">
        <v>262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0</v>
      </c>
      <c r="AM11305">
        <v>0</v>
      </c>
      <c r="AN11305">
        <v>0</v>
      </c>
      <c r="AO11305">
        <v>0</v>
      </c>
    </row>
    <row r="11306" spans="1:41" x14ac:dyDescent="0.25">
      <c r="A11306" t="s">
        <v>262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0</v>
      </c>
      <c r="AN11306">
        <v>0</v>
      </c>
      <c r="AO11306">
        <v>0</v>
      </c>
    </row>
    <row r="11307" spans="1:41" x14ac:dyDescent="0.25">
      <c r="A11307" t="s">
        <v>262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0</v>
      </c>
      <c r="AM11307">
        <v>0</v>
      </c>
      <c r="AN11307">
        <v>0</v>
      </c>
      <c r="AO11307">
        <v>0</v>
      </c>
    </row>
    <row r="11308" spans="1:41" x14ac:dyDescent="0.25">
      <c r="A11308" t="s">
        <v>262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0</v>
      </c>
      <c r="AM11308">
        <v>0</v>
      </c>
      <c r="AN11308">
        <v>0</v>
      </c>
      <c r="AO11308">
        <v>0</v>
      </c>
    </row>
    <row r="11309" spans="1:41" x14ac:dyDescent="0.25">
      <c r="A11309" t="s">
        <v>262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0</v>
      </c>
      <c r="AM11309">
        <v>0</v>
      </c>
      <c r="AN11309">
        <v>0</v>
      </c>
      <c r="AO11309">
        <v>0</v>
      </c>
    </row>
    <row r="11310" spans="1:41" x14ac:dyDescent="0.25">
      <c r="A11310" t="s">
        <v>262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0</v>
      </c>
      <c r="AN11310">
        <v>0</v>
      </c>
      <c r="AO11310">
        <v>0</v>
      </c>
    </row>
    <row r="11311" spans="1:41" x14ac:dyDescent="0.25">
      <c r="A11311" t="s">
        <v>262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0</v>
      </c>
      <c r="AN11311">
        <v>0</v>
      </c>
      <c r="AO11311">
        <v>0</v>
      </c>
    </row>
    <row r="11312" spans="1:41" x14ac:dyDescent="0.25">
      <c r="A11312" t="s">
        <v>262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0</v>
      </c>
      <c r="AN11312">
        <v>0</v>
      </c>
      <c r="AO11312">
        <v>0</v>
      </c>
    </row>
    <row r="11313" spans="1:41" x14ac:dyDescent="0.25">
      <c r="A11313" t="s">
        <v>262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0</v>
      </c>
      <c r="AM11313">
        <v>0</v>
      </c>
      <c r="AN11313">
        <v>0</v>
      </c>
      <c r="AO11313">
        <v>0</v>
      </c>
    </row>
    <row r="11314" spans="1:41" x14ac:dyDescent="0.25">
      <c r="A11314" t="s">
        <v>262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0</v>
      </c>
      <c r="AN11314">
        <v>0</v>
      </c>
      <c r="AO11314">
        <v>0</v>
      </c>
    </row>
    <row r="11315" spans="1:41" x14ac:dyDescent="0.25">
      <c r="A11315" t="s">
        <v>262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0</v>
      </c>
      <c r="AN11315">
        <v>0</v>
      </c>
      <c r="AO11315">
        <v>0</v>
      </c>
    </row>
    <row r="11316" spans="1:41" x14ac:dyDescent="0.25">
      <c r="A11316" t="s">
        <v>262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0</v>
      </c>
      <c r="AL11316">
        <v>0</v>
      </c>
      <c r="AM11316">
        <v>0</v>
      </c>
      <c r="AN11316">
        <v>0</v>
      </c>
      <c r="AO11316">
        <v>0</v>
      </c>
    </row>
    <row r="11317" spans="1:41" x14ac:dyDescent="0.25">
      <c r="A11317" t="s">
        <v>262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  <c r="AM11317">
        <v>0</v>
      </c>
      <c r="AN11317">
        <v>0</v>
      </c>
      <c r="AO11317">
        <v>0</v>
      </c>
    </row>
    <row r="11318" spans="1:41" x14ac:dyDescent="0.25">
      <c r="A11318" t="s">
        <v>262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  <c r="AM11318">
        <v>0</v>
      </c>
      <c r="AN11318">
        <v>0</v>
      </c>
      <c r="AO11318">
        <v>0</v>
      </c>
    </row>
    <row r="11319" spans="1:41" x14ac:dyDescent="0.25">
      <c r="A11319" t="s">
        <v>262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0</v>
      </c>
      <c r="AJ11319">
        <v>0</v>
      </c>
      <c r="AK11319">
        <v>0</v>
      </c>
      <c r="AL11319">
        <v>0</v>
      </c>
      <c r="AM11319">
        <v>0</v>
      </c>
      <c r="AN11319">
        <v>0</v>
      </c>
      <c r="AO11319">
        <v>0</v>
      </c>
    </row>
    <row r="11320" spans="1:41" x14ac:dyDescent="0.25">
      <c r="A11320" t="s">
        <v>262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0</v>
      </c>
      <c r="AK11320">
        <v>0</v>
      </c>
      <c r="AL11320">
        <v>0</v>
      </c>
      <c r="AM11320">
        <v>0</v>
      </c>
      <c r="AN11320">
        <v>0</v>
      </c>
      <c r="AO11320">
        <v>0</v>
      </c>
    </row>
    <row r="11321" spans="1:41" x14ac:dyDescent="0.25">
      <c r="A11321" t="s">
        <v>262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0</v>
      </c>
      <c r="AM11321">
        <v>0</v>
      </c>
      <c r="AN11321">
        <v>0</v>
      </c>
      <c r="AO11321">
        <v>0</v>
      </c>
    </row>
    <row r="11322" spans="1:41" x14ac:dyDescent="0.25">
      <c r="A11322" t="s">
        <v>262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  <c r="AN11322">
        <v>0</v>
      </c>
      <c r="AO11322">
        <v>0</v>
      </c>
    </row>
    <row r="11323" spans="1:41" x14ac:dyDescent="0.25">
      <c r="A11323" t="s">
        <v>262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0</v>
      </c>
      <c r="AN11323">
        <v>0</v>
      </c>
      <c r="AO11323">
        <v>0</v>
      </c>
    </row>
    <row r="11324" spans="1:41" x14ac:dyDescent="0.25">
      <c r="A11324" t="s">
        <v>262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0</v>
      </c>
      <c r="AH11324">
        <v>0</v>
      </c>
      <c r="AI11324">
        <v>0</v>
      </c>
      <c r="AJ11324">
        <v>0</v>
      </c>
      <c r="AK11324">
        <v>0</v>
      </c>
      <c r="AL11324">
        <v>0</v>
      </c>
      <c r="AM11324">
        <v>0</v>
      </c>
      <c r="AN11324">
        <v>0</v>
      </c>
      <c r="AO11324">
        <v>0</v>
      </c>
    </row>
    <row r="11325" spans="1:41" x14ac:dyDescent="0.25">
      <c r="A11325" t="s">
        <v>262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  <c r="AI11325">
        <v>0</v>
      </c>
      <c r="AJ11325">
        <v>0</v>
      </c>
      <c r="AK11325">
        <v>0</v>
      </c>
      <c r="AL11325">
        <v>0</v>
      </c>
      <c r="AM11325">
        <v>0</v>
      </c>
      <c r="AN11325">
        <v>0</v>
      </c>
      <c r="AO11325">
        <v>0</v>
      </c>
    </row>
    <row r="11326" spans="1:41" x14ac:dyDescent="0.25">
      <c r="A11326" t="s">
        <v>262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0</v>
      </c>
      <c r="AJ11326">
        <v>0</v>
      </c>
      <c r="AK11326">
        <v>0</v>
      </c>
      <c r="AL11326">
        <v>0</v>
      </c>
      <c r="AM11326">
        <v>0</v>
      </c>
      <c r="AN11326">
        <v>0</v>
      </c>
      <c r="AO11326">
        <v>0</v>
      </c>
    </row>
    <row r="11327" spans="1:41" x14ac:dyDescent="0.25">
      <c r="A11327" t="s">
        <v>262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  <c r="AN11327">
        <v>0</v>
      </c>
      <c r="AO11327">
        <v>0</v>
      </c>
    </row>
    <row r="11328" spans="1:41" x14ac:dyDescent="0.25">
      <c r="A11328" t="s">
        <v>262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0</v>
      </c>
      <c r="AK11328">
        <v>0</v>
      </c>
      <c r="AL11328">
        <v>0</v>
      </c>
      <c r="AM11328">
        <v>0</v>
      </c>
      <c r="AN11328">
        <v>0</v>
      </c>
      <c r="AO11328">
        <v>0</v>
      </c>
    </row>
    <row r="11329" spans="1:41" x14ac:dyDescent="0.25">
      <c r="A11329" t="s">
        <v>262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0</v>
      </c>
      <c r="AN11329">
        <v>0</v>
      </c>
      <c r="AO11329">
        <v>0</v>
      </c>
    </row>
    <row r="11330" spans="1:41" x14ac:dyDescent="0.25">
      <c r="A11330" t="s">
        <v>262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0</v>
      </c>
      <c r="AM11330">
        <v>0</v>
      </c>
      <c r="AN11330">
        <v>0</v>
      </c>
      <c r="AO11330">
        <v>0</v>
      </c>
    </row>
    <row r="11331" spans="1:41" x14ac:dyDescent="0.25">
      <c r="A11331" t="s">
        <v>262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0</v>
      </c>
      <c r="AM11331">
        <v>0</v>
      </c>
      <c r="AN11331">
        <v>0</v>
      </c>
      <c r="AO11331">
        <v>0</v>
      </c>
    </row>
    <row r="11332" spans="1:41" x14ac:dyDescent="0.25">
      <c r="A11332" t="s">
        <v>262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0</v>
      </c>
      <c r="AK11332">
        <v>0</v>
      </c>
      <c r="AL11332">
        <v>0</v>
      </c>
      <c r="AM11332">
        <v>0</v>
      </c>
      <c r="AN11332">
        <v>0</v>
      </c>
      <c r="AO11332">
        <v>0</v>
      </c>
    </row>
    <row r="11333" spans="1:41" x14ac:dyDescent="0.25">
      <c r="A11333" t="s">
        <v>262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0</v>
      </c>
      <c r="AM11333">
        <v>0</v>
      </c>
      <c r="AN11333">
        <v>0</v>
      </c>
      <c r="AO11333">
        <v>0</v>
      </c>
    </row>
    <row r="11334" spans="1:41" x14ac:dyDescent="0.25">
      <c r="A11334" t="s">
        <v>262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  <c r="AN11334">
        <v>0</v>
      </c>
      <c r="AO11334">
        <v>0</v>
      </c>
    </row>
    <row r="11335" spans="1:41" x14ac:dyDescent="0.25">
      <c r="A11335" t="s">
        <v>262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0</v>
      </c>
      <c r="AM11335">
        <v>0</v>
      </c>
      <c r="AN11335">
        <v>0</v>
      </c>
      <c r="AO11335">
        <v>0</v>
      </c>
    </row>
    <row r="11336" spans="1:41" x14ac:dyDescent="0.25">
      <c r="A11336" t="s">
        <v>262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  <c r="AN11336">
        <v>0</v>
      </c>
      <c r="AO11336">
        <v>0</v>
      </c>
    </row>
    <row r="11337" spans="1:41" x14ac:dyDescent="0.25">
      <c r="A11337" t="s">
        <v>262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0</v>
      </c>
      <c r="AJ11337">
        <v>0</v>
      </c>
      <c r="AK11337">
        <v>0</v>
      </c>
      <c r="AL11337">
        <v>0</v>
      </c>
      <c r="AM11337">
        <v>0</v>
      </c>
      <c r="AN11337">
        <v>0</v>
      </c>
      <c r="AO11337">
        <v>0</v>
      </c>
    </row>
    <row r="11338" spans="1:41" x14ac:dyDescent="0.25">
      <c r="A11338" t="s">
        <v>262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0</v>
      </c>
      <c r="AL11338">
        <v>0</v>
      </c>
      <c r="AM11338">
        <v>0</v>
      </c>
      <c r="AN11338">
        <v>0</v>
      </c>
      <c r="AO11338">
        <v>0</v>
      </c>
    </row>
    <row r="11339" spans="1:41" x14ac:dyDescent="0.25">
      <c r="A11339" t="s">
        <v>262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0</v>
      </c>
      <c r="AJ11339">
        <v>0</v>
      </c>
      <c r="AK11339">
        <v>0</v>
      </c>
      <c r="AL11339">
        <v>0</v>
      </c>
      <c r="AM11339">
        <v>0</v>
      </c>
      <c r="AN11339">
        <v>0</v>
      </c>
      <c r="AO11339">
        <v>0</v>
      </c>
    </row>
    <row r="11340" spans="1:41" x14ac:dyDescent="0.25">
      <c r="A11340" t="s">
        <v>262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0</v>
      </c>
      <c r="AM11340">
        <v>0</v>
      </c>
      <c r="AN11340">
        <v>0</v>
      </c>
      <c r="AO11340">
        <v>0</v>
      </c>
    </row>
    <row r="11341" spans="1:41" x14ac:dyDescent="0.25">
      <c r="A11341" t="s">
        <v>262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0</v>
      </c>
      <c r="AM11341">
        <v>0</v>
      </c>
      <c r="AN11341">
        <v>0</v>
      </c>
      <c r="AO11341">
        <v>0</v>
      </c>
    </row>
    <row r="11342" spans="1:41" x14ac:dyDescent="0.25">
      <c r="A11342" t="s">
        <v>262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>
        <v>0</v>
      </c>
      <c r="AI11342">
        <v>0</v>
      </c>
      <c r="AJ11342">
        <v>0</v>
      </c>
      <c r="AK11342">
        <v>0</v>
      </c>
      <c r="AL11342">
        <v>0</v>
      </c>
      <c r="AM11342">
        <v>0</v>
      </c>
      <c r="AN11342">
        <v>0</v>
      </c>
      <c r="AO11342">
        <v>0</v>
      </c>
    </row>
    <row r="11343" spans="1:41" x14ac:dyDescent="0.25">
      <c r="A11343" t="s">
        <v>262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0</v>
      </c>
      <c r="AJ11343">
        <v>0</v>
      </c>
      <c r="AK11343">
        <v>0</v>
      </c>
      <c r="AL11343">
        <v>0</v>
      </c>
      <c r="AM11343">
        <v>0</v>
      </c>
      <c r="AN11343">
        <v>0</v>
      </c>
      <c r="AO11343">
        <v>0</v>
      </c>
    </row>
    <row r="11344" spans="1:41" x14ac:dyDescent="0.25">
      <c r="A11344" t="s">
        <v>262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0</v>
      </c>
      <c r="AJ11344">
        <v>0</v>
      </c>
      <c r="AK11344">
        <v>0</v>
      </c>
      <c r="AL11344">
        <v>0</v>
      </c>
      <c r="AM11344">
        <v>0</v>
      </c>
      <c r="AN11344">
        <v>0</v>
      </c>
      <c r="AO11344">
        <v>0</v>
      </c>
    </row>
    <row r="11345" spans="1:41" x14ac:dyDescent="0.25">
      <c r="A11345" t="s">
        <v>262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0</v>
      </c>
      <c r="AK11345">
        <v>0</v>
      </c>
      <c r="AL11345">
        <v>0</v>
      </c>
      <c r="AM11345">
        <v>0</v>
      </c>
      <c r="AN11345">
        <v>0</v>
      </c>
      <c r="AO11345">
        <v>0</v>
      </c>
    </row>
    <row r="11346" spans="1:41" x14ac:dyDescent="0.25">
      <c r="A11346" t="s">
        <v>262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  <c r="AI11346">
        <v>0</v>
      </c>
      <c r="AJ11346">
        <v>0</v>
      </c>
      <c r="AK11346">
        <v>0</v>
      </c>
      <c r="AL11346">
        <v>0</v>
      </c>
      <c r="AM11346">
        <v>0</v>
      </c>
      <c r="AN11346">
        <v>0</v>
      </c>
      <c r="AO11346">
        <v>0</v>
      </c>
    </row>
    <row r="11347" spans="1:41" x14ac:dyDescent="0.25">
      <c r="A11347" t="s">
        <v>262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0</v>
      </c>
      <c r="AJ11347">
        <v>0</v>
      </c>
      <c r="AK11347">
        <v>0</v>
      </c>
      <c r="AL11347">
        <v>0</v>
      </c>
      <c r="AM11347">
        <v>0</v>
      </c>
      <c r="AN11347">
        <v>0</v>
      </c>
      <c r="AO11347">
        <v>0</v>
      </c>
    </row>
    <row r="11348" spans="1:41" x14ac:dyDescent="0.25">
      <c r="A11348" t="s">
        <v>262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0</v>
      </c>
      <c r="AK11348">
        <v>0</v>
      </c>
      <c r="AL11348">
        <v>0</v>
      </c>
      <c r="AM11348">
        <v>0</v>
      </c>
      <c r="AN11348">
        <v>0</v>
      </c>
      <c r="AO11348">
        <v>0</v>
      </c>
    </row>
    <row r="11349" spans="1:41" x14ac:dyDescent="0.25">
      <c r="A11349" t="s">
        <v>262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0</v>
      </c>
      <c r="AK11349">
        <v>0</v>
      </c>
      <c r="AL11349">
        <v>0</v>
      </c>
      <c r="AM11349">
        <v>0</v>
      </c>
      <c r="AN11349">
        <v>0</v>
      </c>
      <c r="AO11349">
        <v>0</v>
      </c>
    </row>
    <row r="11350" spans="1:41" x14ac:dyDescent="0.25">
      <c r="A11350" t="s">
        <v>262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0</v>
      </c>
      <c r="AJ11350">
        <v>0</v>
      </c>
      <c r="AK11350">
        <v>0</v>
      </c>
      <c r="AL11350">
        <v>0</v>
      </c>
      <c r="AM11350">
        <v>0</v>
      </c>
      <c r="AN11350">
        <v>0</v>
      </c>
      <c r="AO11350">
        <v>0</v>
      </c>
    </row>
    <row r="11351" spans="1:41" x14ac:dyDescent="0.25">
      <c r="A11351" t="s">
        <v>262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0</v>
      </c>
      <c r="AK11351">
        <v>0</v>
      </c>
      <c r="AL11351">
        <v>0</v>
      </c>
      <c r="AM11351">
        <v>0</v>
      </c>
      <c r="AN11351">
        <v>0</v>
      </c>
      <c r="AO11351">
        <v>0</v>
      </c>
    </row>
    <row r="11352" spans="1:41" x14ac:dyDescent="0.25">
      <c r="A11352" t="s">
        <v>262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  <c r="AN11352">
        <v>0</v>
      </c>
      <c r="AO11352">
        <v>0</v>
      </c>
    </row>
    <row r="11353" spans="1:41" x14ac:dyDescent="0.25">
      <c r="A11353" t="s">
        <v>262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0</v>
      </c>
      <c r="AM11353">
        <v>0</v>
      </c>
      <c r="AN11353">
        <v>0</v>
      </c>
      <c r="AO11353">
        <v>0</v>
      </c>
    </row>
    <row r="11354" spans="1:41" x14ac:dyDescent="0.25">
      <c r="A11354" t="s">
        <v>262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0</v>
      </c>
      <c r="AN11354">
        <v>0</v>
      </c>
      <c r="AO11354">
        <v>0</v>
      </c>
    </row>
    <row r="11355" spans="1:41" x14ac:dyDescent="0.25">
      <c r="A11355" t="s">
        <v>262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0</v>
      </c>
      <c r="AL11355">
        <v>0</v>
      </c>
      <c r="AM11355">
        <v>0</v>
      </c>
      <c r="AN11355">
        <v>0</v>
      </c>
      <c r="AO11355">
        <v>0</v>
      </c>
    </row>
    <row r="11356" spans="1:41" x14ac:dyDescent="0.25">
      <c r="A11356" t="s">
        <v>262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  <c r="AN11356">
        <v>0</v>
      </c>
      <c r="AO11356">
        <v>0</v>
      </c>
    </row>
    <row r="11357" spans="1:41" x14ac:dyDescent="0.25">
      <c r="A11357" t="s">
        <v>262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  <c r="AI11357">
        <v>0</v>
      </c>
      <c r="AJ11357">
        <v>0</v>
      </c>
      <c r="AK11357">
        <v>0</v>
      </c>
      <c r="AL11357">
        <v>0</v>
      </c>
      <c r="AM11357">
        <v>0</v>
      </c>
      <c r="AN11357">
        <v>0</v>
      </c>
      <c r="AO11357">
        <v>0</v>
      </c>
    </row>
    <row r="11358" spans="1:41" x14ac:dyDescent="0.25">
      <c r="A11358" t="s">
        <v>262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0</v>
      </c>
      <c r="AJ11358">
        <v>0</v>
      </c>
      <c r="AK11358">
        <v>0</v>
      </c>
      <c r="AL11358">
        <v>0</v>
      </c>
      <c r="AM11358">
        <v>0</v>
      </c>
      <c r="AN11358">
        <v>0</v>
      </c>
      <c r="AO11358">
        <v>0</v>
      </c>
    </row>
    <row r="11359" spans="1:41" x14ac:dyDescent="0.25">
      <c r="A11359" t="s">
        <v>262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  <c r="AH11359">
        <v>0</v>
      </c>
      <c r="AI11359">
        <v>0</v>
      </c>
      <c r="AJ11359">
        <v>0</v>
      </c>
      <c r="AK11359">
        <v>0</v>
      </c>
      <c r="AL11359">
        <v>0</v>
      </c>
      <c r="AM11359">
        <v>0</v>
      </c>
      <c r="AN11359">
        <v>0</v>
      </c>
      <c r="AO11359">
        <v>0</v>
      </c>
    </row>
    <row r="11360" spans="1:41" x14ac:dyDescent="0.25">
      <c r="A11360" t="s">
        <v>262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0</v>
      </c>
      <c r="AI11360">
        <v>0</v>
      </c>
      <c r="AJ11360">
        <v>0</v>
      </c>
      <c r="AK11360">
        <v>0</v>
      </c>
      <c r="AL11360">
        <v>0</v>
      </c>
      <c r="AM11360">
        <v>0</v>
      </c>
      <c r="AN11360">
        <v>0</v>
      </c>
      <c r="AO11360">
        <v>0</v>
      </c>
    </row>
    <row r="11361" spans="1:41" x14ac:dyDescent="0.25">
      <c r="A11361" t="s">
        <v>262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0</v>
      </c>
      <c r="AJ11361">
        <v>0</v>
      </c>
      <c r="AK11361">
        <v>0</v>
      </c>
      <c r="AL11361">
        <v>0</v>
      </c>
      <c r="AM11361">
        <v>0</v>
      </c>
      <c r="AN11361">
        <v>0</v>
      </c>
      <c r="AO11361">
        <v>0</v>
      </c>
    </row>
    <row r="11362" spans="1:41" x14ac:dyDescent="0.25">
      <c r="A11362" t="s">
        <v>262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0</v>
      </c>
      <c r="AM11362">
        <v>0</v>
      </c>
      <c r="AN11362">
        <v>0</v>
      </c>
      <c r="AO11362">
        <v>0</v>
      </c>
    </row>
    <row r="11363" spans="1:41" x14ac:dyDescent="0.25">
      <c r="A11363" t="s">
        <v>262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0</v>
      </c>
      <c r="AM11363">
        <v>0</v>
      </c>
      <c r="AN11363">
        <v>0</v>
      </c>
      <c r="AO11363">
        <v>0</v>
      </c>
    </row>
    <row r="11364" spans="1:41" x14ac:dyDescent="0.25">
      <c r="A11364" t="s">
        <v>262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0</v>
      </c>
      <c r="AL11364">
        <v>0</v>
      </c>
      <c r="AM11364">
        <v>0</v>
      </c>
      <c r="AN11364">
        <v>0</v>
      </c>
      <c r="AO11364">
        <v>0</v>
      </c>
    </row>
    <row r="11365" spans="1:41" x14ac:dyDescent="0.25">
      <c r="A11365" t="s">
        <v>262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0</v>
      </c>
      <c r="AL11365">
        <v>0</v>
      </c>
      <c r="AM11365">
        <v>0</v>
      </c>
      <c r="AN11365">
        <v>0</v>
      </c>
      <c r="AO11365">
        <v>0</v>
      </c>
    </row>
    <row r="11366" spans="1:41" x14ac:dyDescent="0.25">
      <c r="A11366" t="s">
        <v>262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0</v>
      </c>
      <c r="AL11366">
        <v>0</v>
      </c>
      <c r="AM11366">
        <v>0</v>
      </c>
      <c r="AN11366">
        <v>0</v>
      </c>
      <c r="AO11366">
        <v>0</v>
      </c>
    </row>
    <row r="11367" spans="1:41" x14ac:dyDescent="0.25">
      <c r="A11367" t="s">
        <v>262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0</v>
      </c>
      <c r="AL11367">
        <v>0</v>
      </c>
      <c r="AM11367">
        <v>0</v>
      </c>
      <c r="AN11367">
        <v>0</v>
      </c>
      <c r="AO11367">
        <v>0</v>
      </c>
    </row>
    <row r="11368" spans="1:41" x14ac:dyDescent="0.25">
      <c r="A11368" t="s">
        <v>262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0</v>
      </c>
      <c r="AN11368">
        <v>0</v>
      </c>
      <c r="AO11368">
        <v>0</v>
      </c>
    </row>
    <row r="11369" spans="1:41" x14ac:dyDescent="0.25">
      <c r="A11369" t="s">
        <v>262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0</v>
      </c>
      <c r="AJ11369">
        <v>0</v>
      </c>
      <c r="AK11369">
        <v>0</v>
      </c>
      <c r="AL11369">
        <v>0</v>
      </c>
      <c r="AM11369">
        <v>0</v>
      </c>
      <c r="AN11369">
        <v>0</v>
      </c>
      <c r="AO11369">
        <v>0</v>
      </c>
    </row>
    <row r="11370" spans="1:41" x14ac:dyDescent="0.25">
      <c r="A11370" t="s">
        <v>262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0</v>
      </c>
      <c r="AL11370">
        <v>0</v>
      </c>
      <c r="AM11370">
        <v>0</v>
      </c>
      <c r="AN11370">
        <v>0</v>
      </c>
      <c r="AO11370">
        <v>0</v>
      </c>
    </row>
    <row r="11371" spans="1:41" x14ac:dyDescent="0.25">
      <c r="A11371" t="s">
        <v>262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0</v>
      </c>
      <c r="AM11371">
        <v>0</v>
      </c>
      <c r="AN11371">
        <v>0</v>
      </c>
      <c r="AO11371">
        <v>0</v>
      </c>
    </row>
    <row r="11372" spans="1:41" x14ac:dyDescent="0.25">
      <c r="A11372" t="s">
        <v>262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0</v>
      </c>
      <c r="AL11372">
        <v>0</v>
      </c>
      <c r="AM11372">
        <v>0</v>
      </c>
      <c r="AN11372">
        <v>0</v>
      </c>
      <c r="AO11372">
        <v>0</v>
      </c>
    </row>
    <row r="11373" spans="1:41" x14ac:dyDescent="0.25">
      <c r="A11373" t="s">
        <v>262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0</v>
      </c>
      <c r="AM11373">
        <v>0</v>
      </c>
      <c r="AN11373">
        <v>0</v>
      </c>
      <c r="AO11373">
        <v>0</v>
      </c>
    </row>
    <row r="11374" spans="1:41" x14ac:dyDescent="0.25">
      <c r="A11374" t="s">
        <v>262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  <c r="AM11374">
        <v>0</v>
      </c>
      <c r="AN11374">
        <v>0</v>
      </c>
      <c r="AO11374">
        <v>0</v>
      </c>
    </row>
    <row r="11375" spans="1:41" x14ac:dyDescent="0.25">
      <c r="A11375" t="s">
        <v>262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  <c r="AN11375">
        <v>0</v>
      </c>
      <c r="AO11375">
        <v>0</v>
      </c>
    </row>
    <row r="11376" spans="1:41" x14ac:dyDescent="0.25">
      <c r="A11376" t="s">
        <v>262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0</v>
      </c>
      <c r="AM11376">
        <v>0</v>
      </c>
      <c r="AN11376">
        <v>0</v>
      </c>
      <c r="AO11376">
        <v>0</v>
      </c>
    </row>
    <row r="11377" spans="1:41" x14ac:dyDescent="0.25">
      <c r="A11377" t="s">
        <v>262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  <c r="AM11377">
        <v>0</v>
      </c>
      <c r="AN11377">
        <v>0</v>
      </c>
      <c r="AO11377">
        <v>0</v>
      </c>
    </row>
    <row r="11378" spans="1:41" x14ac:dyDescent="0.25">
      <c r="A11378" t="s">
        <v>262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0</v>
      </c>
      <c r="AK11378">
        <v>0</v>
      </c>
      <c r="AL11378">
        <v>0</v>
      </c>
      <c r="AM11378">
        <v>0</v>
      </c>
      <c r="AN11378">
        <v>0</v>
      </c>
      <c r="AO11378">
        <v>0</v>
      </c>
    </row>
    <row r="11379" spans="1:41" x14ac:dyDescent="0.25">
      <c r="A11379" t="s">
        <v>262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0</v>
      </c>
      <c r="AL11379">
        <v>0</v>
      </c>
      <c r="AM11379">
        <v>0</v>
      </c>
      <c r="AN11379">
        <v>0</v>
      </c>
      <c r="AO11379">
        <v>0</v>
      </c>
    </row>
    <row r="11380" spans="1:41" x14ac:dyDescent="0.25">
      <c r="A11380" t="s">
        <v>262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0</v>
      </c>
      <c r="AM11380">
        <v>0</v>
      </c>
      <c r="AN11380">
        <v>0</v>
      </c>
      <c r="AO11380">
        <v>0</v>
      </c>
    </row>
    <row r="11381" spans="1:41" x14ac:dyDescent="0.25">
      <c r="A11381" t="s">
        <v>262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0</v>
      </c>
      <c r="AN11381">
        <v>0</v>
      </c>
      <c r="AO11381">
        <v>0</v>
      </c>
    </row>
    <row r="11382" spans="1:41" x14ac:dyDescent="0.25">
      <c r="A11382" t="s">
        <v>262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0</v>
      </c>
      <c r="AK11382">
        <v>0</v>
      </c>
      <c r="AL11382">
        <v>0</v>
      </c>
      <c r="AM11382">
        <v>0</v>
      </c>
      <c r="AN11382">
        <v>0</v>
      </c>
      <c r="AO11382">
        <v>0</v>
      </c>
    </row>
    <row r="11383" spans="1:41" x14ac:dyDescent="0.25">
      <c r="A11383" t="s">
        <v>262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0</v>
      </c>
      <c r="AL11383">
        <v>0</v>
      </c>
      <c r="AM11383">
        <v>0</v>
      </c>
      <c r="AN11383">
        <v>0</v>
      </c>
      <c r="AO11383">
        <v>0</v>
      </c>
    </row>
    <row r="11384" spans="1:41" x14ac:dyDescent="0.25">
      <c r="A11384" t="s">
        <v>262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0</v>
      </c>
      <c r="AL11384">
        <v>0</v>
      </c>
      <c r="AM11384">
        <v>0</v>
      </c>
      <c r="AN11384">
        <v>0</v>
      </c>
      <c r="AO11384">
        <v>0</v>
      </c>
    </row>
    <row r="11385" spans="1:41" x14ac:dyDescent="0.25">
      <c r="A11385" t="s">
        <v>262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0</v>
      </c>
      <c r="AN11385">
        <v>0</v>
      </c>
      <c r="AO11385">
        <v>0</v>
      </c>
    </row>
    <row r="11386" spans="1:41" x14ac:dyDescent="0.25">
      <c r="A11386" t="s">
        <v>262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  <c r="AM11386">
        <v>0</v>
      </c>
      <c r="AN11386">
        <v>0</v>
      </c>
      <c r="AO11386">
        <v>0</v>
      </c>
    </row>
    <row r="11387" spans="1:41" x14ac:dyDescent="0.25">
      <c r="A11387" t="s">
        <v>262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0</v>
      </c>
      <c r="AK11387">
        <v>0</v>
      </c>
      <c r="AL11387">
        <v>0</v>
      </c>
      <c r="AM11387">
        <v>0</v>
      </c>
      <c r="AN11387">
        <v>0</v>
      </c>
      <c r="AO11387">
        <v>0</v>
      </c>
    </row>
    <row r="11388" spans="1:41" x14ac:dyDescent="0.25">
      <c r="A11388" t="s">
        <v>262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0</v>
      </c>
      <c r="AN11388">
        <v>0</v>
      </c>
      <c r="AO11388">
        <v>0</v>
      </c>
    </row>
    <row r="11389" spans="1:41" x14ac:dyDescent="0.25">
      <c r="A11389" t="s">
        <v>262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0</v>
      </c>
      <c r="AK11389">
        <v>0</v>
      </c>
      <c r="AL11389">
        <v>0</v>
      </c>
      <c r="AM11389">
        <v>0</v>
      </c>
      <c r="AN11389">
        <v>0</v>
      </c>
      <c r="AO11389">
        <v>0</v>
      </c>
    </row>
    <row r="11390" spans="1:41" x14ac:dyDescent="0.25">
      <c r="A11390" t="s">
        <v>262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0</v>
      </c>
      <c r="AJ11390">
        <v>0</v>
      </c>
      <c r="AK11390">
        <v>0</v>
      </c>
      <c r="AL11390">
        <v>0</v>
      </c>
      <c r="AM11390">
        <v>0</v>
      </c>
      <c r="AN11390">
        <v>0</v>
      </c>
      <c r="AO11390">
        <v>0</v>
      </c>
    </row>
    <row r="11391" spans="1:41" x14ac:dyDescent="0.25">
      <c r="A11391" t="s">
        <v>262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  <c r="AM11391">
        <v>0</v>
      </c>
      <c r="AN11391">
        <v>0</v>
      </c>
      <c r="AO11391">
        <v>0</v>
      </c>
    </row>
    <row r="11392" spans="1:41" x14ac:dyDescent="0.25">
      <c r="A11392" t="s">
        <v>262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0</v>
      </c>
      <c r="AK11392">
        <v>0</v>
      </c>
      <c r="AL11392">
        <v>0</v>
      </c>
      <c r="AM11392">
        <v>0</v>
      </c>
      <c r="AN11392">
        <v>0</v>
      </c>
      <c r="AO11392">
        <v>0</v>
      </c>
    </row>
    <row r="11393" spans="1:41" x14ac:dyDescent="0.25">
      <c r="A11393" t="s">
        <v>262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0</v>
      </c>
      <c r="AK11393">
        <v>0</v>
      </c>
      <c r="AL11393">
        <v>0</v>
      </c>
      <c r="AM11393">
        <v>0</v>
      </c>
      <c r="AN11393">
        <v>0</v>
      </c>
      <c r="AO11393">
        <v>0</v>
      </c>
    </row>
    <row r="11394" spans="1:41" x14ac:dyDescent="0.25">
      <c r="A11394" t="s">
        <v>262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0</v>
      </c>
      <c r="AL11394">
        <v>0</v>
      </c>
      <c r="AM11394">
        <v>0</v>
      </c>
      <c r="AN11394">
        <v>0</v>
      </c>
      <c r="AO11394">
        <v>0</v>
      </c>
    </row>
    <row r="11395" spans="1:41" x14ac:dyDescent="0.25">
      <c r="A11395" t="s">
        <v>262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0</v>
      </c>
      <c r="AL11395">
        <v>0</v>
      </c>
      <c r="AM11395">
        <v>0</v>
      </c>
      <c r="AN11395">
        <v>0</v>
      </c>
      <c r="AO11395">
        <v>0</v>
      </c>
    </row>
    <row r="11396" spans="1:41" x14ac:dyDescent="0.25">
      <c r="A11396" t="s">
        <v>262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  <c r="AN11396">
        <v>0</v>
      </c>
      <c r="AO11396">
        <v>0</v>
      </c>
    </row>
    <row r="11397" spans="1:41" x14ac:dyDescent="0.25">
      <c r="A11397" t="s">
        <v>262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0</v>
      </c>
      <c r="AL11397">
        <v>0</v>
      </c>
      <c r="AM11397">
        <v>0</v>
      </c>
      <c r="AN11397">
        <v>0</v>
      </c>
      <c r="AO11397">
        <v>0</v>
      </c>
    </row>
    <row r="11398" spans="1:41" x14ac:dyDescent="0.25">
      <c r="A11398" t="s">
        <v>262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0</v>
      </c>
      <c r="AH11398">
        <v>0</v>
      </c>
      <c r="AI11398">
        <v>0</v>
      </c>
      <c r="AJ11398">
        <v>0</v>
      </c>
      <c r="AK11398">
        <v>0</v>
      </c>
      <c r="AL11398">
        <v>0</v>
      </c>
      <c r="AM11398">
        <v>0</v>
      </c>
      <c r="AN11398">
        <v>0</v>
      </c>
      <c r="AO11398">
        <v>0</v>
      </c>
    </row>
    <row r="11399" spans="1:41" x14ac:dyDescent="0.25">
      <c r="A11399" t="s">
        <v>262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0</v>
      </c>
      <c r="AN11399">
        <v>0</v>
      </c>
      <c r="AO11399">
        <v>0</v>
      </c>
    </row>
    <row r="11400" spans="1:41" x14ac:dyDescent="0.25">
      <c r="A11400" t="s">
        <v>262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0</v>
      </c>
      <c r="AK11400">
        <v>0</v>
      </c>
      <c r="AL11400">
        <v>0</v>
      </c>
      <c r="AM11400">
        <v>0</v>
      </c>
      <c r="AN11400">
        <v>0</v>
      </c>
      <c r="AO11400">
        <v>0</v>
      </c>
    </row>
    <row r="11401" spans="1:41" x14ac:dyDescent="0.25">
      <c r="A11401" t="s">
        <v>262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0</v>
      </c>
      <c r="AJ11401">
        <v>0</v>
      </c>
      <c r="AK11401">
        <v>0</v>
      </c>
      <c r="AL11401">
        <v>0</v>
      </c>
      <c r="AM11401">
        <v>0</v>
      </c>
      <c r="AN11401">
        <v>0</v>
      </c>
      <c r="AO11401">
        <v>0</v>
      </c>
    </row>
    <row r="11402" spans="1:41" x14ac:dyDescent="0.25">
      <c r="A11402" t="s">
        <v>262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0</v>
      </c>
      <c r="AK11402">
        <v>0</v>
      </c>
      <c r="AL11402">
        <v>0</v>
      </c>
      <c r="AM11402">
        <v>0</v>
      </c>
      <c r="AN11402">
        <v>0</v>
      </c>
      <c r="AO11402">
        <v>0</v>
      </c>
    </row>
    <row r="11403" spans="1:41" x14ac:dyDescent="0.25">
      <c r="A11403" t="s">
        <v>262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  <c r="AN11403">
        <v>0</v>
      </c>
      <c r="AO11403">
        <v>0</v>
      </c>
    </row>
    <row r="11404" spans="1:41" x14ac:dyDescent="0.25">
      <c r="A11404" t="s">
        <v>262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0</v>
      </c>
      <c r="AL11404">
        <v>0</v>
      </c>
      <c r="AM11404">
        <v>0</v>
      </c>
      <c r="AN11404">
        <v>0</v>
      </c>
      <c r="AO11404">
        <v>0</v>
      </c>
    </row>
    <row r="11405" spans="1:41" x14ac:dyDescent="0.25">
      <c r="A11405" t="s">
        <v>262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0</v>
      </c>
      <c r="AK11405">
        <v>0</v>
      </c>
      <c r="AL11405">
        <v>0</v>
      </c>
      <c r="AM11405">
        <v>0</v>
      </c>
      <c r="AN11405">
        <v>0</v>
      </c>
      <c r="AO11405">
        <v>0</v>
      </c>
    </row>
    <row r="11406" spans="1:41" x14ac:dyDescent="0.25">
      <c r="A11406" t="s">
        <v>262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0</v>
      </c>
      <c r="AM11406">
        <v>0</v>
      </c>
      <c r="AN11406">
        <v>0</v>
      </c>
      <c r="AO11406">
        <v>0</v>
      </c>
    </row>
    <row r="11407" spans="1:41" x14ac:dyDescent="0.25">
      <c r="A11407" t="s">
        <v>262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0</v>
      </c>
      <c r="AJ11407">
        <v>0</v>
      </c>
      <c r="AK11407">
        <v>0</v>
      </c>
      <c r="AL11407">
        <v>0</v>
      </c>
      <c r="AM11407">
        <v>0</v>
      </c>
      <c r="AN11407">
        <v>0</v>
      </c>
      <c r="AO11407">
        <v>0</v>
      </c>
    </row>
    <row r="11408" spans="1:41" x14ac:dyDescent="0.25">
      <c r="A11408" t="s">
        <v>262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0</v>
      </c>
      <c r="AN11408">
        <v>0</v>
      </c>
      <c r="AO11408">
        <v>0</v>
      </c>
    </row>
    <row r="11409" spans="1:41" x14ac:dyDescent="0.25">
      <c r="A11409" t="s">
        <v>262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0</v>
      </c>
      <c r="AM11409">
        <v>0</v>
      </c>
      <c r="AN11409">
        <v>0</v>
      </c>
      <c r="AO11409">
        <v>0</v>
      </c>
    </row>
    <row r="11410" spans="1:41" x14ac:dyDescent="0.25">
      <c r="A11410" t="s">
        <v>262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0</v>
      </c>
      <c r="AN11410">
        <v>0</v>
      </c>
      <c r="AO11410">
        <v>0</v>
      </c>
    </row>
    <row r="11411" spans="1:41" x14ac:dyDescent="0.25">
      <c r="A11411" t="s">
        <v>262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0</v>
      </c>
      <c r="AJ11411">
        <v>0</v>
      </c>
      <c r="AK11411">
        <v>0</v>
      </c>
      <c r="AL11411">
        <v>0</v>
      </c>
      <c r="AM11411">
        <v>0</v>
      </c>
      <c r="AN11411">
        <v>0</v>
      </c>
      <c r="AO11411">
        <v>0</v>
      </c>
    </row>
    <row r="11412" spans="1:41" x14ac:dyDescent="0.25">
      <c r="A11412" t="s">
        <v>262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  <c r="AI11412">
        <v>0</v>
      </c>
      <c r="AJ11412">
        <v>0</v>
      </c>
      <c r="AK11412">
        <v>0</v>
      </c>
      <c r="AL11412">
        <v>0</v>
      </c>
      <c r="AM11412">
        <v>0</v>
      </c>
      <c r="AN11412">
        <v>0</v>
      </c>
      <c r="AO11412">
        <v>0</v>
      </c>
    </row>
    <row r="11413" spans="1:41" x14ac:dyDescent="0.25">
      <c r="A11413" t="s">
        <v>262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0</v>
      </c>
      <c r="AM11413">
        <v>0</v>
      </c>
      <c r="AN11413">
        <v>0</v>
      </c>
      <c r="AO11413">
        <v>0</v>
      </c>
    </row>
    <row r="11414" spans="1:41" x14ac:dyDescent="0.25">
      <c r="A11414" t="s">
        <v>262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0</v>
      </c>
      <c r="AM11414">
        <v>0</v>
      </c>
      <c r="AN11414">
        <v>0</v>
      </c>
      <c r="AO11414">
        <v>0</v>
      </c>
    </row>
    <row r="11415" spans="1:41" x14ac:dyDescent="0.25">
      <c r="A11415" t="s">
        <v>262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0</v>
      </c>
      <c r="AK11415">
        <v>0</v>
      </c>
      <c r="AL11415">
        <v>0</v>
      </c>
      <c r="AM11415">
        <v>0</v>
      </c>
      <c r="AN11415">
        <v>0</v>
      </c>
      <c r="AO11415">
        <v>0</v>
      </c>
    </row>
    <row r="11416" spans="1:41" x14ac:dyDescent="0.25">
      <c r="A11416" t="s">
        <v>262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0</v>
      </c>
      <c r="AK11416">
        <v>0</v>
      </c>
      <c r="AL11416">
        <v>0</v>
      </c>
      <c r="AM11416">
        <v>0</v>
      </c>
      <c r="AN11416">
        <v>0</v>
      </c>
      <c r="AO11416">
        <v>0</v>
      </c>
    </row>
    <row r="11417" spans="1:41" x14ac:dyDescent="0.25">
      <c r="A11417" t="s">
        <v>262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0</v>
      </c>
      <c r="AN11417">
        <v>0</v>
      </c>
      <c r="AO11417">
        <v>0</v>
      </c>
    </row>
    <row r="11418" spans="1:41" x14ac:dyDescent="0.25">
      <c r="A11418" t="s">
        <v>262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0</v>
      </c>
      <c r="AJ11418">
        <v>0</v>
      </c>
      <c r="AK11418">
        <v>0</v>
      </c>
      <c r="AL11418">
        <v>0</v>
      </c>
      <c r="AM11418">
        <v>0</v>
      </c>
      <c r="AN11418">
        <v>0</v>
      </c>
      <c r="AO11418">
        <v>0</v>
      </c>
    </row>
    <row r="11419" spans="1:41" x14ac:dyDescent="0.25">
      <c r="A11419" t="s">
        <v>262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0</v>
      </c>
      <c r="AN11419">
        <v>0</v>
      </c>
      <c r="AO11419">
        <v>0</v>
      </c>
    </row>
    <row r="11420" spans="1:41" x14ac:dyDescent="0.25">
      <c r="A11420" t="s">
        <v>262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0</v>
      </c>
      <c r="AN11420">
        <v>0</v>
      </c>
      <c r="AO11420">
        <v>0</v>
      </c>
    </row>
    <row r="11421" spans="1:41" x14ac:dyDescent="0.25">
      <c r="A11421" t="s">
        <v>262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0</v>
      </c>
      <c r="AM11421">
        <v>0</v>
      </c>
      <c r="AN11421">
        <v>0</v>
      </c>
      <c r="AO11421">
        <v>0</v>
      </c>
    </row>
    <row r="11422" spans="1:41" x14ac:dyDescent="0.25">
      <c r="A11422" t="s">
        <v>262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0</v>
      </c>
      <c r="AL11422">
        <v>0</v>
      </c>
      <c r="AM11422">
        <v>0</v>
      </c>
      <c r="AN11422">
        <v>0</v>
      </c>
      <c r="AO11422">
        <v>0</v>
      </c>
    </row>
    <row r="11423" spans="1:41" x14ac:dyDescent="0.25">
      <c r="A11423" t="s">
        <v>262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0</v>
      </c>
      <c r="AK11423">
        <v>0</v>
      </c>
      <c r="AL11423">
        <v>0</v>
      </c>
      <c r="AM11423">
        <v>0</v>
      </c>
      <c r="AN11423">
        <v>0</v>
      </c>
      <c r="AO11423">
        <v>0</v>
      </c>
    </row>
    <row r="11424" spans="1:41" x14ac:dyDescent="0.25">
      <c r="A11424" t="s">
        <v>262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0</v>
      </c>
      <c r="AK11424">
        <v>0</v>
      </c>
      <c r="AL11424">
        <v>0</v>
      </c>
      <c r="AM11424">
        <v>0</v>
      </c>
      <c r="AN11424">
        <v>0</v>
      </c>
      <c r="AO11424">
        <v>0</v>
      </c>
    </row>
    <row r="11425" spans="1:41" x14ac:dyDescent="0.25">
      <c r="A11425" t="s">
        <v>262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0</v>
      </c>
      <c r="AH11425">
        <v>0</v>
      </c>
      <c r="AI11425">
        <v>0</v>
      </c>
      <c r="AJ11425">
        <v>0</v>
      </c>
      <c r="AK11425">
        <v>0</v>
      </c>
      <c r="AL11425">
        <v>0</v>
      </c>
      <c r="AM11425">
        <v>0</v>
      </c>
      <c r="AN11425">
        <v>0</v>
      </c>
      <c r="AO11425">
        <v>0</v>
      </c>
    </row>
    <row r="11426" spans="1:41" x14ac:dyDescent="0.25">
      <c r="A11426" t="s">
        <v>262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0</v>
      </c>
      <c r="AK11426">
        <v>0</v>
      </c>
      <c r="AL11426">
        <v>0</v>
      </c>
      <c r="AM11426">
        <v>0</v>
      </c>
      <c r="AN11426">
        <v>0</v>
      </c>
      <c r="AO11426">
        <v>0</v>
      </c>
    </row>
    <row r="11427" spans="1:41" x14ac:dyDescent="0.25">
      <c r="A11427" t="s">
        <v>262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0</v>
      </c>
      <c r="AK11427">
        <v>0</v>
      </c>
      <c r="AL11427">
        <v>0</v>
      </c>
      <c r="AM11427">
        <v>0</v>
      </c>
      <c r="AN11427">
        <v>0</v>
      </c>
      <c r="AO11427">
        <v>0</v>
      </c>
    </row>
    <row r="11428" spans="1:41" x14ac:dyDescent="0.25">
      <c r="A11428" t="s">
        <v>262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0</v>
      </c>
      <c r="AN11428">
        <v>0</v>
      </c>
      <c r="AO11428">
        <v>0</v>
      </c>
    </row>
    <row r="11429" spans="1:41" x14ac:dyDescent="0.25">
      <c r="A11429" t="s">
        <v>262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0</v>
      </c>
      <c r="AK11429">
        <v>0</v>
      </c>
      <c r="AL11429">
        <v>0</v>
      </c>
      <c r="AM11429">
        <v>0</v>
      </c>
      <c r="AN11429">
        <v>0</v>
      </c>
      <c r="AO11429">
        <v>0</v>
      </c>
    </row>
    <row r="11430" spans="1:41" x14ac:dyDescent="0.25">
      <c r="A11430" t="s">
        <v>262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0</v>
      </c>
      <c r="AJ11430">
        <v>0</v>
      </c>
      <c r="AK11430">
        <v>0</v>
      </c>
      <c r="AL11430">
        <v>0</v>
      </c>
      <c r="AM11430">
        <v>0</v>
      </c>
      <c r="AN11430">
        <v>0</v>
      </c>
      <c r="AO11430">
        <v>0</v>
      </c>
    </row>
    <row r="11431" spans="1:41" x14ac:dyDescent="0.25">
      <c r="A11431" t="s">
        <v>262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  <c r="AN11431">
        <v>0</v>
      </c>
      <c r="AO11431">
        <v>0</v>
      </c>
    </row>
    <row r="11432" spans="1:41" x14ac:dyDescent="0.25">
      <c r="A11432" t="s">
        <v>262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0</v>
      </c>
      <c r="AL11432">
        <v>0</v>
      </c>
      <c r="AM11432">
        <v>0</v>
      </c>
      <c r="AN11432">
        <v>0</v>
      </c>
      <c r="AO11432">
        <v>0</v>
      </c>
    </row>
    <row r="11433" spans="1:41" x14ac:dyDescent="0.25">
      <c r="A11433" t="s">
        <v>262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0</v>
      </c>
      <c r="AL11433">
        <v>0</v>
      </c>
      <c r="AM11433">
        <v>0</v>
      </c>
      <c r="AN11433">
        <v>0</v>
      </c>
      <c r="AO11433">
        <v>0</v>
      </c>
    </row>
    <row r="11434" spans="1:41" x14ac:dyDescent="0.25">
      <c r="A11434" t="s">
        <v>262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0</v>
      </c>
      <c r="AL11434">
        <v>0</v>
      </c>
      <c r="AM11434">
        <v>0</v>
      </c>
      <c r="AN11434">
        <v>0</v>
      </c>
      <c r="AO11434">
        <v>0</v>
      </c>
    </row>
    <row r="11435" spans="1:41" x14ac:dyDescent="0.25">
      <c r="A11435" t="s">
        <v>262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0</v>
      </c>
      <c r="AN11435">
        <v>0</v>
      </c>
      <c r="AO11435">
        <v>0</v>
      </c>
    </row>
    <row r="11436" spans="1:41" x14ac:dyDescent="0.25">
      <c r="A11436" t="s">
        <v>262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0</v>
      </c>
      <c r="AK11436">
        <v>0</v>
      </c>
      <c r="AL11436">
        <v>0</v>
      </c>
      <c r="AM11436">
        <v>0</v>
      </c>
      <c r="AN11436">
        <v>0</v>
      </c>
      <c r="AO11436">
        <v>0</v>
      </c>
    </row>
    <row r="11437" spans="1:41" x14ac:dyDescent="0.25">
      <c r="A11437" t="s">
        <v>262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0</v>
      </c>
      <c r="AK11437">
        <v>0</v>
      </c>
      <c r="AL11437">
        <v>0</v>
      </c>
      <c r="AM11437">
        <v>0</v>
      </c>
      <c r="AN11437">
        <v>0</v>
      </c>
      <c r="AO11437">
        <v>0</v>
      </c>
    </row>
    <row r="11438" spans="1:41" x14ac:dyDescent="0.25">
      <c r="A11438" t="s">
        <v>262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0</v>
      </c>
      <c r="AK11438">
        <v>0</v>
      </c>
      <c r="AL11438">
        <v>0</v>
      </c>
      <c r="AM11438">
        <v>0</v>
      </c>
      <c r="AN11438">
        <v>0</v>
      </c>
      <c r="AO11438">
        <v>0</v>
      </c>
    </row>
    <row r="11439" spans="1:41" x14ac:dyDescent="0.25">
      <c r="A11439" t="s">
        <v>262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0</v>
      </c>
      <c r="AK11439">
        <v>0</v>
      </c>
      <c r="AL11439">
        <v>0</v>
      </c>
      <c r="AM11439">
        <v>0</v>
      </c>
      <c r="AN11439">
        <v>0</v>
      </c>
      <c r="AO11439">
        <v>0</v>
      </c>
    </row>
    <row r="11440" spans="1:41" x14ac:dyDescent="0.25">
      <c r="A11440" t="s">
        <v>262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0</v>
      </c>
      <c r="AN11440">
        <v>0</v>
      </c>
      <c r="AO11440">
        <v>0</v>
      </c>
    </row>
    <row r="11441" spans="1:41" x14ac:dyDescent="0.25">
      <c r="A11441" t="s">
        <v>262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  <c r="AN11441">
        <v>0</v>
      </c>
      <c r="AO11441">
        <v>0</v>
      </c>
    </row>
    <row r="11442" spans="1:41" x14ac:dyDescent="0.25">
      <c r="A11442" t="s">
        <v>262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  <c r="AN11442">
        <v>0</v>
      </c>
      <c r="AO11442">
        <v>0</v>
      </c>
    </row>
    <row r="11443" spans="1:41" x14ac:dyDescent="0.25">
      <c r="A11443" t="s">
        <v>262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0</v>
      </c>
      <c r="AH11443">
        <v>0</v>
      </c>
      <c r="AI11443">
        <v>0</v>
      </c>
      <c r="AJ11443">
        <v>0</v>
      </c>
      <c r="AK11443">
        <v>0</v>
      </c>
      <c r="AL11443">
        <v>0</v>
      </c>
      <c r="AM11443">
        <v>0</v>
      </c>
      <c r="AN11443">
        <v>0</v>
      </c>
      <c r="AO11443">
        <v>0</v>
      </c>
    </row>
    <row r="11444" spans="1:41" x14ac:dyDescent="0.25">
      <c r="A11444" t="s">
        <v>262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0</v>
      </c>
      <c r="AJ11444">
        <v>0</v>
      </c>
      <c r="AK11444">
        <v>0</v>
      </c>
      <c r="AL11444">
        <v>0</v>
      </c>
      <c r="AM11444">
        <v>0</v>
      </c>
      <c r="AN11444">
        <v>0</v>
      </c>
      <c r="AO11444">
        <v>0</v>
      </c>
    </row>
    <row r="11445" spans="1:41" x14ac:dyDescent="0.25">
      <c r="A11445" t="s">
        <v>262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0</v>
      </c>
      <c r="AM11445">
        <v>0</v>
      </c>
      <c r="AN11445">
        <v>0</v>
      </c>
      <c r="AO11445">
        <v>0</v>
      </c>
    </row>
    <row r="11446" spans="1:41" x14ac:dyDescent="0.25">
      <c r="A11446" t="s">
        <v>262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  <c r="AN11446">
        <v>0</v>
      </c>
      <c r="AO11446">
        <v>0</v>
      </c>
    </row>
    <row r="11447" spans="1:41" x14ac:dyDescent="0.25">
      <c r="A11447" t="s">
        <v>262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0</v>
      </c>
      <c r="AM11447">
        <v>0</v>
      </c>
      <c r="AN11447">
        <v>0</v>
      </c>
      <c r="AO11447">
        <v>0</v>
      </c>
    </row>
    <row r="11448" spans="1:41" x14ac:dyDescent="0.25">
      <c r="A11448" t="s">
        <v>262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0</v>
      </c>
      <c r="AM11448">
        <v>0</v>
      </c>
      <c r="AN11448">
        <v>0</v>
      </c>
      <c r="AO11448">
        <v>0</v>
      </c>
    </row>
    <row r="11449" spans="1:41" x14ac:dyDescent="0.25">
      <c r="A11449" t="s">
        <v>262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0</v>
      </c>
      <c r="AI11449">
        <v>0</v>
      </c>
      <c r="AJ11449">
        <v>0</v>
      </c>
      <c r="AK11449">
        <v>0</v>
      </c>
      <c r="AL11449">
        <v>0</v>
      </c>
      <c r="AM11449">
        <v>0</v>
      </c>
      <c r="AN11449">
        <v>0</v>
      </c>
      <c r="AO11449">
        <v>0</v>
      </c>
    </row>
    <row r="11450" spans="1:41" x14ac:dyDescent="0.25">
      <c r="A11450" t="s">
        <v>262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  <c r="AN11450">
        <v>0</v>
      </c>
      <c r="AO11450">
        <v>0</v>
      </c>
    </row>
    <row r="11451" spans="1:41" x14ac:dyDescent="0.25">
      <c r="A11451" t="s">
        <v>262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  <c r="AN11451">
        <v>0</v>
      </c>
      <c r="AO11451">
        <v>0</v>
      </c>
    </row>
    <row r="11452" spans="1:41" x14ac:dyDescent="0.25">
      <c r="A11452" t="s">
        <v>262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0</v>
      </c>
      <c r="AK11452">
        <v>0</v>
      </c>
      <c r="AL11452">
        <v>0</v>
      </c>
      <c r="AM11452">
        <v>0</v>
      </c>
      <c r="AN11452">
        <v>0</v>
      </c>
      <c r="AO11452">
        <v>0</v>
      </c>
    </row>
    <row r="11453" spans="1:41" x14ac:dyDescent="0.25">
      <c r="A11453" t="s">
        <v>262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0</v>
      </c>
      <c r="AK11453">
        <v>0</v>
      </c>
      <c r="AL11453">
        <v>0</v>
      </c>
      <c r="AM11453">
        <v>0</v>
      </c>
      <c r="AN11453">
        <v>0</v>
      </c>
      <c r="AO11453">
        <v>0</v>
      </c>
    </row>
    <row r="11454" spans="1:41" x14ac:dyDescent="0.25">
      <c r="A11454" t="s">
        <v>262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0</v>
      </c>
      <c r="AG11454">
        <v>0</v>
      </c>
      <c r="AH11454">
        <v>0</v>
      </c>
      <c r="AI11454">
        <v>0</v>
      </c>
      <c r="AJ11454">
        <v>0</v>
      </c>
      <c r="AK11454">
        <v>0</v>
      </c>
      <c r="AL11454">
        <v>0</v>
      </c>
      <c r="AM11454">
        <v>0</v>
      </c>
      <c r="AN11454">
        <v>0</v>
      </c>
      <c r="AO11454">
        <v>0</v>
      </c>
    </row>
    <row r="11455" spans="1:41" x14ac:dyDescent="0.25">
      <c r="A11455" t="s">
        <v>262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0</v>
      </c>
      <c r="AK11455">
        <v>0</v>
      </c>
      <c r="AL11455">
        <v>0</v>
      </c>
      <c r="AM11455">
        <v>0</v>
      </c>
      <c r="AN11455">
        <v>0</v>
      </c>
      <c r="AO11455">
        <v>0</v>
      </c>
    </row>
    <row r="11456" spans="1:41" x14ac:dyDescent="0.25">
      <c r="A11456" t="s">
        <v>262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  <c r="AN11456">
        <v>0</v>
      </c>
      <c r="AO11456">
        <v>0</v>
      </c>
    </row>
    <row r="11457" spans="1:41" x14ac:dyDescent="0.25">
      <c r="A11457" t="s">
        <v>262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0</v>
      </c>
      <c r="AN11457">
        <v>0</v>
      </c>
      <c r="AO11457">
        <v>0</v>
      </c>
    </row>
    <row r="11458" spans="1:41" x14ac:dyDescent="0.25">
      <c r="A11458" t="s">
        <v>262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0</v>
      </c>
      <c r="AL11458">
        <v>0</v>
      </c>
      <c r="AM11458">
        <v>0</v>
      </c>
      <c r="AN11458">
        <v>0</v>
      </c>
      <c r="AO11458">
        <v>0</v>
      </c>
    </row>
    <row r="11459" spans="1:41" x14ac:dyDescent="0.25">
      <c r="A11459" t="s">
        <v>262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0</v>
      </c>
      <c r="AK11459">
        <v>0</v>
      </c>
      <c r="AL11459">
        <v>0</v>
      </c>
      <c r="AM11459">
        <v>0</v>
      </c>
      <c r="AN11459">
        <v>0</v>
      </c>
      <c r="AO11459">
        <v>0</v>
      </c>
    </row>
    <row r="11460" spans="1:41" x14ac:dyDescent="0.25">
      <c r="A11460" t="s">
        <v>262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0</v>
      </c>
      <c r="AM11460">
        <v>0</v>
      </c>
      <c r="AN11460">
        <v>0</v>
      </c>
      <c r="AO11460">
        <v>0</v>
      </c>
    </row>
    <row r="11461" spans="1:41" x14ac:dyDescent="0.25">
      <c r="A11461" t="s">
        <v>262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0</v>
      </c>
      <c r="AN11461">
        <v>0</v>
      </c>
      <c r="AO11461">
        <v>0</v>
      </c>
    </row>
    <row r="11462" spans="1:41" x14ac:dyDescent="0.25">
      <c r="A11462" t="s">
        <v>262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0</v>
      </c>
      <c r="AN11462">
        <v>0</v>
      </c>
      <c r="AO11462">
        <v>0</v>
      </c>
    </row>
    <row r="11463" spans="1:41" x14ac:dyDescent="0.25">
      <c r="A11463" t="s">
        <v>262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  <c r="AG11463">
        <v>0</v>
      </c>
      <c r="AH11463">
        <v>0</v>
      </c>
      <c r="AI11463">
        <v>0</v>
      </c>
      <c r="AJ11463">
        <v>0</v>
      </c>
      <c r="AK11463">
        <v>0</v>
      </c>
      <c r="AL11463">
        <v>0</v>
      </c>
      <c r="AM11463">
        <v>0</v>
      </c>
      <c r="AN11463">
        <v>0</v>
      </c>
      <c r="AO11463">
        <v>0</v>
      </c>
    </row>
    <row r="11464" spans="1:41" x14ac:dyDescent="0.25">
      <c r="A11464" t="s">
        <v>262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  <c r="AG11464">
        <v>0</v>
      </c>
      <c r="AH11464">
        <v>0</v>
      </c>
      <c r="AI11464">
        <v>0</v>
      </c>
      <c r="AJ11464">
        <v>0</v>
      </c>
      <c r="AK11464">
        <v>0</v>
      </c>
      <c r="AL11464">
        <v>0</v>
      </c>
      <c r="AM11464">
        <v>0</v>
      </c>
      <c r="AN11464">
        <v>0</v>
      </c>
      <c r="AO11464">
        <v>0</v>
      </c>
    </row>
    <row r="11465" spans="1:41" x14ac:dyDescent="0.25">
      <c r="A11465" t="s">
        <v>262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  <c r="AN11465">
        <v>0</v>
      </c>
      <c r="AO11465">
        <v>0</v>
      </c>
    </row>
    <row r="11466" spans="1:41" x14ac:dyDescent="0.25">
      <c r="A11466" t="s">
        <v>262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0</v>
      </c>
      <c r="AK11466">
        <v>0</v>
      </c>
      <c r="AL11466">
        <v>0</v>
      </c>
      <c r="AM11466">
        <v>0</v>
      </c>
      <c r="AN11466">
        <v>0</v>
      </c>
      <c r="AO11466">
        <v>0</v>
      </c>
    </row>
    <row r="11467" spans="1:41" x14ac:dyDescent="0.25">
      <c r="A11467" t="s">
        <v>262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0</v>
      </c>
      <c r="AK11467">
        <v>0</v>
      </c>
      <c r="AL11467">
        <v>0</v>
      </c>
      <c r="AM11467">
        <v>0</v>
      </c>
      <c r="AN11467">
        <v>0</v>
      </c>
      <c r="AO11467">
        <v>0</v>
      </c>
    </row>
    <row r="11468" spans="1:41" x14ac:dyDescent="0.25">
      <c r="A11468" t="s">
        <v>262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  <c r="AM11468">
        <v>0</v>
      </c>
      <c r="AN11468">
        <v>0</v>
      </c>
      <c r="AO11468">
        <v>0</v>
      </c>
    </row>
    <row r="11469" spans="1:41" x14ac:dyDescent="0.25">
      <c r="A11469" t="s">
        <v>262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0</v>
      </c>
      <c r="AM11469">
        <v>0</v>
      </c>
      <c r="AN11469">
        <v>0</v>
      </c>
      <c r="AO11469">
        <v>0</v>
      </c>
    </row>
    <row r="11470" spans="1:41" x14ac:dyDescent="0.25">
      <c r="A11470" t="s">
        <v>262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0</v>
      </c>
      <c r="AK11470">
        <v>0</v>
      </c>
      <c r="AL11470">
        <v>0</v>
      </c>
      <c r="AM11470">
        <v>0</v>
      </c>
      <c r="AN11470">
        <v>0</v>
      </c>
      <c r="AO11470">
        <v>0</v>
      </c>
    </row>
    <row r="11471" spans="1:41" x14ac:dyDescent="0.25">
      <c r="A11471" t="s">
        <v>262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  <c r="AN11471">
        <v>0</v>
      </c>
      <c r="AO11471">
        <v>0</v>
      </c>
    </row>
    <row r="11472" spans="1:41" x14ac:dyDescent="0.25">
      <c r="A11472" t="s">
        <v>262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0</v>
      </c>
      <c r="AL11472">
        <v>0</v>
      </c>
      <c r="AM11472">
        <v>0</v>
      </c>
      <c r="AN11472">
        <v>0</v>
      </c>
      <c r="AO11472">
        <v>0</v>
      </c>
    </row>
    <row r="11473" spans="1:41" x14ac:dyDescent="0.25">
      <c r="A11473" t="s">
        <v>262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0</v>
      </c>
      <c r="AI11473">
        <v>0</v>
      </c>
      <c r="AJ11473">
        <v>0</v>
      </c>
      <c r="AK11473">
        <v>0</v>
      </c>
      <c r="AL11473">
        <v>0</v>
      </c>
      <c r="AM11473">
        <v>0</v>
      </c>
      <c r="AN11473">
        <v>0</v>
      </c>
      <c r="AO11473">
        <v>0</v>
      </c>
    </row>
    <row r="11474" spans="1:41" x14ac:dyDescent="0.25">
      <c r="A11474" t="s">
        <v>262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  <c r="AN11474">
        <v>0</v>
      </c>
      <c r="AO11474">
        <v>0</v>
      </c>
    </row>
    <row r="11475" spans="1:41" x14ac:dyDescent="0.25">
      <c r="A11475" t="s">
        <v>262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  <c r="AN11475">
        <v>0</v>
      </c>
      <c r="AO11475">
        <v>0</v>
      </c>
    </row>
    <row r="11476" spans="1:41" x14ac:dyDescent="0.25">
      <c r="A11476" t="s">
        <v>262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0</v>
      </c>
      <c r="AJ11476">
        <v>0</v>
      </c>
      <c r="AK11476">
        <v>0</v>
      </c>
      <c r="AL11476">
        <v>0</v>
      </c>
      <c r="AM11476">
        <v>0</v>
      </c>
      <c r="AN11476">
        <v>0</v>
      </c>
      <c r="AO11476">
        <v>0</v>
      </c>
    </row>
    <row r="11477" spans="1:41" x14ac:dyDescent="0.25">
      <c r="A11477" t="s">
        <v>262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0</v>
      </c>
      <c r="AK11477">
        <v>0</v>
      </c>
      <c r="AL11477">
        <v>0</v>
      </c>
      <c r="AM11477">
        <v>0</v>
      </c>
      <c r="AN11477">
        <v>0</v>
      </c>
      <c r="AO11477">
        <v>0</v>
      </c>
    </row>
    <row r="11478" spans="1:41" x14ac:dyDescent="0.25">
      <c r="A11478" t="s">
        <v>262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0</v>
      </c>
      <c r="AM11478">
        <v>0</v>
      </c>
      <c r="AN11478">
        <v>0</v>
      </c>
      <c r="AO11478">
        <v>0</v>
      </c>
    </row>
    <row r="11479" spans="1:41" x14ac:dyDescent="0.25">
      <c r="A11479" t="s">
        <v>262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0</v>
      </c>
      <c r="AJ11479">
        <v>0</v>
      </c>
      <c r="AK11479">
        <v>0</v>
      </c>
      <c r="AL11479">
        <v>0</v>
      </c>
      <c r="AM11479">
        <v>0</v>
      </c>
      <c r="AN11479">
        <v>0</v>
      </c>
      <c r="AO11479">
        <v>0</v>
      </c>
    </row>
    <row r="11480" spans="1:41" x14ac:dyDescent="0.25">
      <c r="A11480" t="s">
        <v>262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0</v>
      </c>
      <c r="AJ11480">
        <v>0</v>
      </c>
      <c r="AK11480">
        <v>0</v>
      </c>
      <c r="AL11480">
        <v>0</v>
      </c>
      <c r="AM11480">
        <v>0</v>
      </c>
      <c r="AN11480">
        <v>0</v>
      </c>
      <c r="AO11480">
        <v>0</v>
      </c>
    </row>
    <row r="11481" spans="1:41" x14ac:dyDescent="0.25">
      <c r="A11481" t="s">
        <v>262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0</v>
      </c>
      <c r="AM11481">
        <v>0</v>
      </c>
      <c r="AN11481">
        <v>0</v>
      </c>
      <c r="AO11481">
        <v>0</v>
      </c>
    </row>
    <row r="11482" spans="1:41" x14ac:dyDescent="0.25">
      <c r="A11482" t="s">
        <v>262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0</v>
      </c>
      <c r="AK11482">
        <v>0</v>
      </c>
      <c r="AL11482">
        <v>0</v>
      </c>
      <c r="AM11482">
        <v>0</v>
      </c>
      <c r="AN11482">
        <v>0</v>
      </c>
      <c r="AO11482">
        <v>0</v>
      </c>
    </row>
    <row r="11483" spans="1:41" x14ac:dyDescent="0.25">
      <c r="A11483" t="s">
        <v>262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0</v>
      </c>
      <c r="AK11483">
        <v>0</v>
      </c>
      <c r="AL11483">
        <v>0</v>
      </c>
      <c r="AM11483">
        <v>0</v>
      </c>
      <c r="AN11483">
        <v>0</v>
      </c>
      <c r="AO11483">
        <v>0</v>
      </c>
    </row>
    <row r="11484" spans="1:41" x14ac:dyDescent="0.25">
      <c r="A11484" t="s">
        <v>262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0</v>
      </c>
      <c r="AK11484">
        <v>0</v>
      </c>
      <c r="AL11484">
        <v>0</v>
      </c>
      <c r="AM11484">
        <v>0</v>
      </c>
      <c r="AN11484">
        <v>0</v>
      </c>
      <c r="AO11484">
        <v>0</v>
      </c>
    </row>
    <row r="11485" spans="1:41" x14ac:dyDescent="0.25">
      <c r="A11485" t="s">
        <v>262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0</v>
      </c>
      <c r="AK11485">
        <v>0</v>
      </c>
      <c r="AL11485">
        <v>0</v>
      </c>
      <c r="AM11485">
        <v>0</v>
      </c>
      <c r="AN11485">
        <v>0</v>
      </c>
      <c r="AO11485">
        <v>0</v>
      </c>
    </row>
    <row r="11486" spans="1:41" x14ac:dyDescent="0.25">
      <c r="A11486" t="s">
        <v>262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0</v>
      </c>
      <c r="AL11486">
        <v>0</v>
      </c>
      <c r="AM11486">
        <v>0</v>
      </c>
      <c r="AN11486">
        <v>0</v>
      </c>
      <c r="AO11486">
        <v>0</v>
      </c>
    </row>
    <row r="11487" spans="1:41" x14ac:dyDescent="0.25">
      <c r="A11487" t="s">
        <v>262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0</v>
      </c>
      <c r="AK11487">
        <v>0</v>
      </c>
      <c r="AL11487">
        <v>0</v>
      </c>
      <c r="AM11487">
        <v>0</v>
      </c>
      <c r="AN11487">
        <v>0</v>
      </c>
      <c r="AO11487">
        <v>0</v>
      </c>
    </row>
    <row r="11488" spans="1:41" x14ac:dyDescent="0.25">
      <c r="A11488" t="s">
        <v>262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0</v>
      </c>
      <c r="AM11488">
        <v>0</v>
      </c>
      <c r="AN11488">
        <v>0</v>
      </c>
      <c r="AO11488">
        <v>0</v>
      </c>
    </row>
    <row r="11489" spans="1:41" x14ac:dyDescent="0.25">
      <c r="A11489" t="s">
        <v>262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0</v>
      </c>
      <c r="AK11489">
        <v>0</v>
      </c>
      <c r="AL11489">
        <v>0</v>
      </c>
      <c r="AM11489">
        <v>0</v>
      </c>
      <c r="AN11489">
        <v>0</v>
      </c>
      <c r="AO11489">
        <v>0</v>
      </c>
    </row>
    <row r="11490" spans="1:41" x14ac:dyDescent="0.25">
      <c r="A11490" t="s">
        <v>262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0</v>
      </c>
      <c r="AM11490">
        <v>0</v>
      </c>
      <c r="AN11490">
        <v>0</v>
      </c>
      <c r="AO11490">
        <v>0</v>
      </c>
    </row>
    <row r="11491" spans="1:41" x14ac:dyDescent="0.25">
      <c r="A11491" t="s">
        <v>262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  <c r="AN11491">
        <v>0</v>
      </c>
      <c r="AO11491">
        <v>0</v>
      </c>
    </row>
    <row r="11492" spans="1:41" x14ac:dyDescent="0.25">
      <c r="A11492" t="s">
        <v>262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0</v>
      </c>
      <c r="AM11492">
        <v>0</v>
      </c>
      <c r="AN11492">
        <v>0</v>
      </c>
      <c r="AO11492">
        <v>0</v>
      </c>
    </row>
    <row r="11493" spans="1:41" x14ac:dyDescent="0.25">
      <c r="A11493" t="s">
        <v>262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0</v>
      </c>
      <c r="AJ11493">
        <v>0</v>
      </c>
      <c r="AK11493">
        <v>0</v>
      </c>
      <c r="AL11493">
        <v>0</v>
      </c>
      <c r="AM11493">
        <v>0</v>
      </c>
      <c r="AN11493">
        <v>0</v>
      </c>
      <c r="AO11493">
        <v>0</v>
      </c>
    </row>
    <row r="11494" spans="1:41" x14ac:dyDescent="0.25">
      <c r="A11494" t="s">
        <v>262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0</v>
      </c>
      <c r="AK11494">
        <v>0</v>
      </c>
      <c r="AL11494">
        <v>0</v>
      </c>
      <c r="AM11494">
        <v>0</v>
      </c>
      <c r="AN11494">
        <v>0</v>
      </c>
      <c r="AO11494">
        <v>0</v>
      </c>
    </row>
    <row r="11495" spans="1:41" x14ac:dyDescent="0.25">
      <c r="A11495" t="s">
        <v>262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0</v>
      </c>
      <c r="AM11495">
        <v>0</v>
      </c>
      <c r="AN11495">
        <v>0</v>
      </c>
      <c r="AO11495">
        <v>0</v>
      </c>
    </row>
    <row r="11496" spans="1:41" x14ac:dyDescent="0.25">
      <c r="A11496" t="s">
        <v>262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0</v>
      </c>
      <c r="AK11496">
        <v>0</v>
      </c>
      <c r="AL11496">
        <v>0</v>
      </c>
      <c r="AM11496">
        <v>0</v>
      </c>
      <c r="AN11496">
        <v>0</v>
      </c>
      <c r="AO11496">
        <v>0</v>
      </c>
    </row>
    <row r="11497" spans="1:41" x14ac:dyDescent="0.25">
      <c r="A11497" t="s">
        <v>262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0</v>
      </c>
      <c r="AG11497">
        <v>0</v>
      </c>
      <c r="AH11497">
        <v>0</v>
      </c>
      <c r="AI11497">
        <v>0</v>
      </c>
      <c r="AJ11497">
        <v>0</v>
      </c>
      <c r="AK11497">
        <v>0</v>
      </c>
      <c r="AL11497">
        <v>0</v>
      </c>
      <c r="AM11497">
        <v>0</v>
      </c>
      <c r="AN11497">
        <v>0</v>
      </c>
      <c r="AO11497">
        <v>0</v>
      </c>
    </row>
    <row r="11498" spans="1:41" x14ac:dyDescent="0.25">
      <c r="A11498" t="s">
        <v>262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0</v>
      </c>
      <c r="AG11498">
        <v>0</v>
      </c>
      <c r="AH11498">
        <v>0</v>
      </c>
      <c r="AI11498">
        <v>0</v>
      </c>
      <c r="AJ11498">
        <v>0</v>
      </c>
      <c r="AK11498">
        <v>0</v>
      </c>
      <c r="AL11498">
        <v>0</v>
      </c>
      <c r="AM11498">
        <v>0</v>
      </c>
      <c r="AN11498">
        <v>0</v>
      </c>
      <c r="AO11498">
        <v>0</v>
      </c>
    </row>
    <row r="11499" spans="1:41" x14ac:dyDescent="0.25">
      <c r="A11499" t="s">
        <v>262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0</v>
      </c>
      <c r="AL11499">
        <v>0</v>
      </c>
      <c r="AM11499">
        <v>0</v>
      </c>
      <c r="AN11499">
        <v>0</v>
      </c>
      <c r="AO11499">
        <v>0</v>
      </c>
    </row>
    <row r="11500" spans="1:41" x14ac:dyDescent="0.25">
      <c r="A11500" t="s">
        <v>262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0</v>
      </c>
      <c r="AK11500">
        <v>0</v>
      </c>
      <c r="AL11500">
        <v>0</v>
      </c>
      <c r="AM11500">
        <v>0</v>
      </c>
      <c r="AN11500">
        <v>0</v>
      </c>
      <c r="AO11500">
        <v>0</v>
      </c>
    </row>
    <row r="11501" spans="1:41" x14ac:dyDescent="0.25">
      <c r="A11501" t="s">
        <v>262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0</v>
      </c>
      <c r="AN11501">
        <v>0</v>
      </c>
      <c r="AO11501">
        <v>0</v>
      </c>
    </row>
    <row r="11502" spans="1:41" x14ac:dyDescent="0.25">
      <c r="A11502" t="s">
        <v>262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0</v>
      </c>
      <c r="AJ11502">
        <v>0</v>
      </c>
      <c r="AK11502">
        <v>0</v>
      </c>
      <c r="AL11502">
        <v>0</v>
      </c>
      <c r="AM11502">
        <v>0</v>
      </c>
      <c r="AN11502">
        <v>0</v>
      </c>
      <c r="AO11502">
        <v>0</v>
      </c>
    </row>
    <row r="11503" spans="1:41" x14ac:dyDescent="0.25">
      <c r="A11503" t="s">
        <v>262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0</v>
      </c>
      <c r="AJ11503">
        <v>0</v>
      </c>
      <c r="AK11503">
        <v>0</v>
      </c>
      <c r="AL11503">
        <v>0</v>
      </c>
      <c r="AM11503">
        <v>0</v>
      </c>
      <c r="AN11503">
        <v>0</v>
      </c>
      <c r="AO11503">
        <v>0</v>
      </c>
    </row>
    <row r="11504" spans="1:41" x14ac:dyDescent="0.25">
      <c r="A11504" t="s">
        <v>262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0</v>
      </c>
      <c r="AN11504">
        <v>0</v>
      </c>
      <c r="AO11504">
        <v>0</v>
      </c>
    </row>
    <row r="11505" spans="1:41" x14ac:dyDescent="0.25">
      <c r="A11505" t="s">
        <v>262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0</v>
      </c>
      <c r="AM11505">
        <v>0</v>
      </c>
      <c r="AN11505">
        <v>0</v>
      </c>
      <c r="AO11505">
        <v>0</v>
      </c>
    </row>
    <row r="11506" spans="1:41" x14ac:dyDescent="0.25">
      <c r="A11506" t="s">
        <v>262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0</v>
      </c>
      <c r="AG11506">
        <v>0</v>
      </c>
      <c r="AH11506">
        <v>0</v>
      </c>
      <c r="AI11506">
        <v>0</v>
      </c>
      <c r="AJ11506">
        <v>0</v>
      </c>
      <c r="AK11506">
        <v>0</v>
      </c>
      <c r="AL11506">
        <v>0</v>
      </c>
      <c r="AM11506">
        <v>0</v>
      </c>
      <c r="AN11506">
        <v>0</v>
      </c>
      <c r="AO11506">
        <v>0</v>
      </c>
    </row>
    <row r="11507" spans="1:41" x14ac:dyDescent="0.25">
      <c r="A11507" t="s">
        <v>262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0</v>
      </c>
      <c r="AN11507">
        <v>0</v>
      </c>
      <c r="AO11507">
        <v>0</v>
      </c>
    </row>
    <row r="11508" spans="1:41" x14ac:dyDescent="0.25">
      <c r="A11508" t="s">
        <v>262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0</v>
      </c>
      <c r="AK11508">
        <v>0</v>
      </c>
      <c r="AL11508">
        <v>0</v>
      </c>
      <c r="AM11508">
        <v>0</v>
      </c>
      <c r="AN11508">
        <v>0</v>
      </c>
      <c r="AO11508">
        <v>0</v>
      </c>
    </row>
    <row r="11509" spans="1:41" x14ac:dyDescent="0.25">
      <c r="A11509" t="s">
        <v>262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0</v>
      </c>
      <c r="AK11509">
        <v>0</v>
      </c>
      <c r="AL11509">
        <v>0</v>
      </c>
      <c r="AM11509">
        <v>0</v>
      </c>
      <c r="AN11509">
        <v>0</v>
      </c>
      <c r="AO11509">
        <v>0</v>
      </c>
    </row>
    <row r="11510" spans="1:41" x14ac:dyDescent="0.25">
      <c r="A11510" t="s">
        <v>262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0</v>
      </c>
      <c r="AH11510">
        <v>0</v>
      </c>
      <c r="AI11510">
        <v>0</v>
      </c>
      <c r="AJ11510">
        <v>0</v>
      </c>
      <c r="AK11510">
        <v>0</v>
      </c>
      <c r="AL11510">
        <v>0</v>
      </c>
      <c r="AM11510">
        <v>0</v>
      </c>
      <c r="AN11510">
        <v>0</v>
      </c>
      <c r="AO11510">
        <v>0</v>
      </c>
    </row>
    <row r="11511" spans="1:41" x14ac:dyDescent="0.25">
      <c r="A11511" t="s">
        <v>262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  <c r="AI11511">
        <v>0</v>
      </c>
      <c r="AJ11511">
        <v>0</v>
      </c>
      <c r="AK11511">
        <v>0</v>
      </c>
      <c r="AL11511">
        <v>0</v>
      </c>
      <c r="AM11511">
        <v>0</v>
      </c>
      <c r="AN11511">
        <v>0</v>
      </c>
      <c r="AO11511">
        <v>0</v>
      </c>
    </row>
    <row r="11512" spans="1:41" x14ac:dyDescent="0.25">
      <c r="A11512" t="s">
        <v>262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0</v>
      </c>
      <c r="AG11512">
        <v>0</v>
      </c>
      <c r="AH11512">
        <v>0</v>
      </c>
      <c r="AI11512">
        <v>0</v>
      </c>
      <c r="AJ11512">
        <v>0</v>
      </c>
      <c r="AK11512">
        <v>0</v>
      </c>
      <c r="AL11512">
        <v>0</v>
      </c>
      <c r="AM11512">
        <v>0</v>
      </c>
      <c r="AN11512">
        <v>0</v>
      </c>
      <c r="AO11512">
        <v>0</v>
      </c>
    </row>
    <row r="11513" spans="1:41" x14ac:dyDescent="0.25">
      <c r="A11513" t="s">
        <v>262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0</v>
      </c>
      <c r="AJ11513">
        <v>0</v>
      </c>
      <c r="AK11513">
        <v>0</v>
      </c>
      <c r="AL11513">
        <v>0</v>
      </c>
      <c r="AM11513">
        <v>0</v>
      </c>
      <c r="AN11513">
        <v>0</v>
      </c>
      <c r="AO11513">
        <v>0</v>
      </c>
    </row>
    <row r="11514" spans="1:41" x14ac:dyDescent="0.25">
      <c r="A11514" t="s">
        <v>262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0</v>
      </c>
      <c r="AN11514">
        <v>0</v>
      </c>
      <c r="AO11514">
        <v>0</v>
      </c>
    </row>
    <row r="11515" spans="1:41" x14ac:dyDescent="0.25">
      <c r="A11515" t="s">
        <v>262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0</v>
      </c>
      <c r="AJ11515">
        <v>0</v>
      </c>
      <c r="AK11515">
        <v>0</v>
      </c>
      <c r="AL11515">
        <v>0</v>
      </c>
      <c r="AM11515">
        <v>0</v>
      </c>
      <c r="AN11515">
        <v>0</v>
      </c>
      <c r="AO11515">
        <v>0</v>
      </c>
    </row>
    <row r="11516" spans="1:41" x14ac:dyDescent="0.25">
      <c r="A11516" t="s">
        <v>262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0</v>
      </c>
      <c r="AN11516">
        <v>0</v>
      </c>
      <c r="AO11516">
        <v>0</v>
      </c>
    </row>
    <row r="11517" spans="1:41" x14ac:dyDescent="0.25">
      <c r="A11517" t="s">
        <v>262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0</v>
      </c>
      <c r="AL11517">
        <v>0</v>
      </c>
      <c r="AM11517">
        <v>0</v>
      </c>
      <c r="AN11517">
        <v>0</v>
      </c>
      <c r="AO11517">
        <v>0</v>
      </c>
    </row>
    <row r="11518" spans="1:41" x14ac:dyDescent="0.25">
      <c r="A11518" t="s">
        <v>262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0</v>
      </c>
      <c r="AM11518">
        <v>0</v>
      </c>
      <c r="AN11518">
        <v>0</v>
      </c>
      <c r="AO11518">
        <v>0</v>
      </c>
    </row>
    <row r="11519" spans="1:41" x14ac:dyDescent="0.25">
      <c r="A11519" t="s">
        <v>262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0</v>
      </c>
      <c r="AM11519">
        <v>0</v>
      </c>
      <c r="AN11519">
        <v>0</v>
      </c>
      <c r="AO11519">
        <v>0</v>
      </c>
    </row>
    <row r="11520" spans="1:41" x14ac:dyDescent="0.25">
      <c r="A11520" t="s">
        <v>262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0</v>
      </c>
      <c r="AK11520">
        <v>0</v>
      </c>
      <c r="AL11520">
        <v>0</v>
      </c>
      <c r="AM11520">
        <v>0</v>
      </c>
      <c r="AN11520">
        <v>0</v>
      </c>
      <c r="AO11520">
        <v>0</v>
      </c>
    </row>
    <row r="11521" spans="1:41" x14ac:dyDescent="0.25">
      <c r="A11521" t="s">
        <v>262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0</v>
      </c>
      <c r="AN11521">
        <v>0</v>
      </c>
      <c r="AO11521">
        <v>0</v>
      </c>
    </row>
    <row r="11522" spans="1:41" x14ac:dyDescent="0.25">
      <c r="A11522" t="s">
        <v>262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0</v>
      </c>
      <c r="AM11522">
        <v>0</v>
      </c>
      <c r="AN11522">
        <v>0</v>
      </c>
      <c r="AO11522">
        <v>0</v>
      </c>
    </row>
    <row r="11523" spans="1:41" x14ac:dyDescent="0.25">
      <c r="A11523" t="s">
        <v>262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0</v>
      </c>
      <c r="AK11523">
        <v>0</v>
      </c>
      <c r="AL11523">
        <v>0</v>
      </c>
      <c r="AM11523">
        <v>0</v>
      </c>
      <c r="AN11523">
        <v>0</v>
      </c>
      <c r="AO11523">
        <v>0</v>
      </c>
    </row>
    <row r="11524" spans="1:41" x14ac:dyDescent="0.25">
      <c r="A11524" t="s">
        <v>262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0</v>
      </c>
      <c r="AN11524">
        <v>0</v>
      </c>
      <c r="AO11524">
        <v>0</v>
      </c>
    </row>
    <row r="11525" spans="1:41" x14ac:dyDescent="0.25">
      <c r="A11525" t="s">
        <v>262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  <c r="AN11525">
        <v>0</v>
      </c>
      <c r="AO11525">
        <v>0</v>
      </c>
    </row>
    <row r="11526" spans="1:41" x14ac:dyDescent="0.25">
      <c r="A11526" t="s">
        <v>262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0</v>
      </c>
      <c r="AH11526">
        <v>0</v>
      </c>
      <c r="AI11526">
        <v>0</v>
      </c>
      <c r="AJ11526">
        <v>0</v>
      </c>
      <c r="AK11526">
        <v>0</v>
      </c>
      <c r="AL11526">
        <v>0</v>
      </c>
      <c r="AM11526">
        <v>0</v>
      </c>
      <c r="AN11526">
        <v>0</v>
      </c>
      <c r="AO11526">
        <v>0</v>
      </c>
    </row>
    <row r="11527" spans="1:41" x14ac:dyDescent="0.25">
      <c r="A11527" t="s">
        <v>262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0</v>
      </c>
      <c r="AM11527">
        <v>0</v>
      </c>
      <c r="AN11527">
        <v>0</v>
      </c>
      <c r="AO11527">
        <v>0</v>
      </c>
    </row>
    <row r="11528" spans="1:41" x14ac:dyDescent="0.25">
      <c r="A11528" t="s">
        <v>262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0</v>
      </c>
      <c r="AM11528">
        <v>0</v>
      </c>
      <c r="AN11528">
        <v>0</v>
      </c>
      <c r="AO11528">
        <v>0</v>
      </c>
    </row>
    <row r="11529" spans="1:41" x14ac:dyDescent="0.25">
      <c r="A11529" t="s">
        <v>262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0</v>
      </c>
      <c r="AK11529">
        <v>0</v>
      </c>
      <c r="AL11529">
        <v>0</v>
      </c>
      <c r="AM11529">
        <v>0</v>
      </c>
      <c r="AN11529">
        <v>0</v>
      </c>
      <c r="AO11529">
        <v>0</v>
      </c>
    </row>
    <row r="11530" spans="1:41" x14ac:dyDescent="0.25">
      <c r="A11530" t="s">
        <v>262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  <c r="AN11530">
        <v>0</v>
      </c>
      <c r="AO11530">
        <v>0</v>
      </c>
    </row>
    <row r="11531" spans="1:41" x14ac:dyDescent="0.25">
      <c r="A11531" t="s">
        <v>262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0</v>
      </c>
      <c r="AG11531">
        <v>0</v>
      </c>
      <c r="AH11531">
        <v>0</v>
      </c>
      <c r="AI11531">
        <v>0</v>
      </c>
      <c r="AJ11531">
        <v>0</v>
      </c>
      <c r="AK11531">
        <v>0</v>
      </c>
      <c r="AL11531">
        <v>0</v>
      </c>
      <c r="AM11531">
        <v>0</v>
      </c>
      <c r="AN11531">
        <v>0</v>
      </c>
      <c r="AO11531">
        <v>0</v>
      </c>
    </row>
    <row r="11532" spans="1:41" x14ac:dyDescent="0.25">
      <c r="A11532" t="s">
        <v>262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0</v>
      </c>
      <c r="AK11532">
        <v>0</v>
      </c>
      <c r="AL11532">
        <v>0</v>
      </c>
      <c r="AM11532">
        <v>0</v>
      </c>
      <c r="AN11532">
        <v>0</v>
      </c>
      <c r="AO11532">
        <v>0</v>
      </c>
    </row>
    <row r="11533" spans="1:41" x14ac:dyDescent="0.25">
      <c r="A11533" t="s">
        <v>262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0</v>
      </c>
      <c r="AK11533">
        <v>0</v>
      </c>
      <c r="AL11533">
        <v>0</v>
      </c>
      <c r="AM11533">
        <v>0</v>
      </c>
      <c r="AN11533">
        <v>0</v>
      </c>
      <c r="AO11533">
        <v>0</v>
      </c>
    </row>
    <row r="11534" spans="1:41" x14ac:dyDescent="0.25">
      <c r="A11534" t="s">
        <v>262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0</v>
      </c>
      <c r="AK11534">
        <v>0</v>
      </c>
      <c r="AL11534">
        <v>0</v>
      </c>
      <c r="AM11534">
        <v>0</v>
      </c>
      <c r="AN11534">
        <v>0</v>
      </c>
      <c r="AO11534">
        <v>0</v>
      </c>
    </row>
    <row r="11535" spans="1:41" x14ac:dyDescent="0.25">
      <c r="A11535" t="s">
        <v>262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  <c r="AN11535">
        <v>0</v>
      </c>
      <c r="AO11535">
        <v>0</v>
      </c>
    </row>
    <row r="11536" spans="1:41" x14ac:dyDescent="0.25">
      <c r="A11536" t="s">
        <v>262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0</v>
      </c>
      <c r="AM11536">
        <v>0</v>
      </c>
      <c r="AN11536">
        <v>0</v>
      </c>
      <c r="AO11536">
        <v>0</v>
      </c>
    </row>
    <row r="11537" spans="1:41" x14ac:dyDescent="0.25">
      <c r="A11537" t="s">
        <v>262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0</v>
      </c>
      <c r="AM11537">
        <v>0</v>
      </c>
      <c r="AN11537">
        <v>0</v>
      </c>
      <c r="AO11537">
        <v>0</v>
      </c>
    </row>
    <row r="11538" spans="1:41" x14ac:dyDescent="0.25">
      <c r="A11538" t="s">
        <v>262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0</v>
      </c>
      <c r="AG11538">
        <v>0</v>
      </c>
      <c r="AH11538">
        <v>0</v>
      </c>
      <c r="AI11538">
        <v>0</v>
      </c>
      <c r="AJ11538">
        <v>0</v>
      </c>
      <c r="AK11538">
        <v>0</v>
      </c>
      <c r="AL11538">
        <v>0</v>
      </c>
      <c r="AM11538">
        <v>0</v>
      </c>
      <c r="AN11538">
        <v>0</v>
      </c>
      <c r="AO11538">
        <v>0</v>
      </c>
    </row>
    <row r="11539" spans="1:41" x14ac:dyDescent="0.25">
      <c r="A11539" t="s">
        <v>262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0</v>
      </c>
      <c r="AK11539">
        <v>0</v>
      </c>
      <c r="AL11539">
        <v>0</v>
      </c>
      <c r="AM11539">
        <v>0</v>
      </c>
      <c r="AN11539">
        <v>0</v>
      </c>
      <c r="AO11539">
        <v>0</v>
      </c>
    </row>
    <row r="11540" spans="1:41" x14ac:dyDescent="0.25">
      <c r="A11540" t="s">
        <v>262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0</v>
      </c>
      <c r="AG11540">
        <v>0</v>
      </c>
      <c r="AH11540">
        <v>0</v>
      </c>
      <c r="AI11540">
        <v>0</v>
      </c>
      <c r="AJ11540">
        <v>0</v>
      </c>
      <c r="AK11540">
        <v>0</v>
      </c>
      <c r="AL11540">
        <v>0</v>
      </c>
      <c r="AM11540">
        <v>0</v>
      </c>
      <c r="AN11540">
        <v>0</v>
      </c>
      <c r="AO11540">
        <v>0</v>
      </c>
    </row>
    <row r="11541" spans="1:41" x14ac:dyDescent="0.25">
      <c r="A11541" t="s">
        <v>262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0</v>
      </c>
      <c r="AN11541">
        <v>0</v>
      </c>
      <c r="AO11541">
        <v>0</v>
      </c>
    </row>
    <row r="11542" spans="1:41" x14ac:dyDescent="0.25">
      <c r="A11542" t="s">
        <v>262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  <c r="AN11542">
        <v>0</v>
      </c>
      <c r="AO11542">
        <v>0</v>
      </c>
    </row>
    <row r="11543" spans="1:41" x14ac:dyDescent="0.25">
      <c r="A11543" t="s">
        <v>262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0</v>
      </c>
      <c r="AK11543">
        <v>0</v>
      </c>
      <c r="AL11543">
        <v>0</v>
      </c>
      <c r="AM11543">
        <v>0</v>
      </c>
      <c r="AN11543">
        <v>0</v>
      </c>
      <c r="AO11543">
        <v>0</v>
      </c>
    </row>
    <row r="11544" spans="1:41" x14ac:dyDescent="0.25">
      <c r="A11544" t="s">
        <v>262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  <c r="AG11544">
        <v>0</v>
      </c>
      <c r="AH11544">
        <v>0</v>
      </c>
      <c r="AI11544">
        <v>0</v>
      </c>
      <c r="AJ11544">
        <v>0</v>
      </c>
      <c r="AK11544">
        <v>0</v>
      </c>
      <c r="AL11544">
        <v>0</v>
      </c>
      <c r="AM11544">
        <v>0</v>
      </c>
      <c r="AN11544">
        <v>0</v>
      </c>
      <c r="AO11544">
        <v>0</v>
      </c>
    </row>
    <row r="11545" spans="1:41" x14ac:dyDescent="0.25">
      <c r="A11545" t="s">
        <v>262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0</v>
      </c>
      <c r="AL11545">
        <v>0</v>
      </c>
      <c r="AM11545">
        <v>0</v>
      </c>
      <c r="AN11545">
        <v>0</v>
      </c>
      <c r="AO11545">
        <v>0</v>
      </c>
    </row>
    <row r="11546" spans="1:41" x14ac:dyDescent="0.25">
      <c r="A11546" t="s">
        <v>262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  <c r="AN11546">
        <v>0</v>
      </c>
      <c r="AO11546">
        <v>0</v>
      </c>
    </row>
    <row r="11547" spans="1:41" x14ac:dyDescent="0.25">
      <c r="A11547" t="s">
        <v>262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0</v>
      </c>
      <c r="AK11547">
        <v>0</v>
      </c>
      <c r="AL11547">
        <v>0</v>
      </c>
      <c r="AM11547">
        <v>0</v>
      </c>
      <c r="AN11547">
        <v>0</v>
      </c>
      <c r="AO11547">
        <v>0</v>
      </c>
    </row>
    <row r="11548" spans="1:41" x14ac:dyDescent="0.25">
      <c r="A11548" t="s">
        <v>262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0</v>
      </c>
      <c r="AM11548">
        <v>0</v>
      </c>
      <c r="AN11548">
        <v>0</v>
      </c>
      <c r="AO11548">
        <v>0</v>
      </c>
    </row>
    <row r="11549" spans="1:41" x14ac:dyDescent="0.25">
      <c r="A11549" t="s">
        <v>262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0</v>
      </c>
      <c r="AK11549">
        <v>0</v>
      </c>
      <c r="AL11549">
        <v>0</v>
      </c>
      <c r="AM11549">
        <v>0</v>
      </c>
      <c r="AN11549">
        <v>0</v>
      </c>
      <c r="AO11549">
        <v>0</v>
      </c>
    </row>
    <row r="11550" spans="1:41" x14ac:dyDescent="0.25">
      <c r="A11550" t="s">
        <v>262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0</v>
      </c>
      <c r="AM11550">
        <v>0</v>
      </c>
      <c r="AN11550">
        <v>0</v>
      </c>
      <c r="AO11550">
        <v>0</v>
      </c>
    </row>
    <row r="11551" spans="1:41" x14ac:dyDescent="0.25">
      <c r="A11551" t="s">
        <v>262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  <c r="AN11551">
        <v>0</v>
      </c>
      <c r="AO11551">
        <v>0</v>
      </c>
    </row>
    <row r="11552" spans="1:41" x14ac:dyDescent="0.25">
      <c r="A11552" t="s">
        <v>262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0</v>
      </c>
      <c r="AM11552">
        <v>0</v>
      </c>
      <c r="AN11552">
        <v>0</v>
      </c>
      <c r="AO11552">
        <v>0</v>
      </c>
    </row>
    <row r="11553" spans="1:41" x14ac:dyDescent="0.25">
      <c r="A11553" t="s">
        <v>262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0</v>
      </c>
      <c r="AG11553">
        <v>0</v>
      </c>
      <c r="AH11553">
        <v>0</v>
      </c>
      <c r="AI11553">
        <v>0</v>
      </c>
      <c r="AJ11553">
        <v>0</v>
      </c>
      <c r="AK11553">
        <v>0</v>
      </c>
      <c r="AL11553">
        <v>0</v>
      </c>
      <c r="AM11553">
        <v>0</v>
      </c>
      <c r="AN11553">
        <v>0</v>
      </c>
      <c r="AO11553">
        <v>0</v>
      </c>
    </row>
    <row r="11554" spans="1:41" x14ac:dyDescent="0.25">
      <c r="A11554" t="s">
        <v>262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0</v>
      </c>
      <c r="AK11554">
        <v>0</v>
      </c>
      <c r="AL11554">
        <v>0</v>
      </c>
      <c r="AM11554">
        <v>0</v>
      </c>
      <c r="AN11554">
        <v>0</v>
      </c>
      <c r="AO11554">
        <v>0</v>
      </c>
    </row>
    <row r="11555" spans="1:41" x14ac:dyDescent="0.25">
      <c r="A11555" t="s">
        <v>262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0</v>
      </c>
      <c r="AH11555">
        <v>0</v>
      </c>
      <c r="AI11555">
        <v>0</v>
      </c>
      <c r="AJ11555">
        <v>0</v>
      </c>
      <c r="AK11555">
        <v>0</v>
      </c>
      <c r="AL11555">
        <v>0</v>
      </c>
      <c r="AM11555">
        <v>0</v>
      </c>
      <c r="AN11555">
        <v>0</v>
      </c>
      <c r="AO11555">
        <v>0</v>
      </c>
    </row>
    <row r="11556" spans="1:41" x14ac:dyDescent="0.25">
      <c r="A11556" t="s">
        <v>262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  <c r="AN11556">
        <v>0</v>
      </c>
      <c r="AO11556">
        <v>0</v>
      </c>
    </row>
    <row r="11557" spans="1:41" x14ac:dyDescent="0.25">
      <c r="A11557" t="s">
        <v>262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>
        <v>0</v>
      </c>
      <c r="AI11557">
        <v>0</v>
      </c>
      <c r="AJ11557">
        <v>0</v>
      </c>
      <c r="AK11557">
        <v>0</v>
      </c>
      <c r="AL11557">
        <v>0</v>
      </c>
      <c r="AM11557">
        <v>0</v>
      </c>
      <c r="AN11557">
        <v>0</v>
      </c>
      <c r="AO11557">
        <v>0</v>
      </c>
    </row>
    <row r="11558" spans="1:41" x14ac:dyDescent="0.25">
      <c r="A11558" t="s">
        <v>262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  <c r="AN11558">
        <v>0</v>
      </c>
      <c r="AO11558">
        <v>0</v>
      </c>
    </row>
    <row r="11559" spans="1:41" x14ac:dyDescent="0.25">
      <c r="A11559" t="s">
        <v>262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0</v>
      </c>
      <c r="AK11559">
        <v>0</v>
      </c>
      <c r="AL11559">
        <v>0</v>
      </c>
      <c r="AM11559">
        <v>0</v>
      </c>
      <c r="AN11559">
        <v>0</v>
      </c>
      <c r="AO11559">
        <v>0</v>
      </c>
    </row>
    <row r="11560" spans="1:41" x14ac:dyDescent="0.25">
      <c r="A11560" t="s">
        <v>262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0</v>
      </c>
      <c r="AI11560">
        <v>0</v>
      </c>
      <c r="AJ11560">
        <v>0</v>
      </c>
      <c r="AK11560">
        <v>0</v>
      </c>
      <c r="AL11560">
        <v>0</v>
      </c>
      <c r="AM11560">
        <v>0</v>
      </c>
      <c r="AN11560">
        <v>0</v>
      </c>
      <c r="AO11560">
        <v>0</v>
      </c>
    </row>
    <row r="11561" spans="1:41" x14ac:dyDescent="0.25">
      <c r="A11561" t="s">
        <v>262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0</v>
      </c>
      <c r="AN11561">
        <v>0</v>
      </c>
      <c r="AO11561">
        <v>0</v>
      </c>
    </row>
    <row r="11562" spans="1:41" x14ac:dyDescent="0.25">
      <c r="A11562" t="s">
        <v>262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0</v>
      </c>
      <c r="AI11562">
        <v>0</v>
      </c>
      <c r="AJ11562">
        <v>0</v>
      </c>
      <c r="AK11562">
        <v>0</v>
      </c>
      <c r="AL11562">
        <v>0</v>
      </c>
      <c r="AM11562">
        <v>0</v>
      </c>
      <c r="AN11562">
        <v>0</v>
      </c>
      <c r="AO11562">
        <v>0</v>
      </c>
    </row>
    <row r="11563" spans="1:41" x14ac:dyDescent="0.25">
      <c r="A11563" t="s">
        <v>262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0</v>
      </c>
      <c r="AM11563">
        <v>0</v>
      </c>
      <c r="AN11563">
        <v>0</v>
      </c>
      <c r="AO11563">
        <v>0</v>
      </c>
    </row>
    <row r="11564" spans="1:41" x14ac:dyDescent="0.25">
      <c r="A11564" t="s">
        <v>262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0</v>
      </c>
      <c r="AK11564">
        <v>0</v>
      </c>
      <c r="AL11564">
        <v>0</v>
      </c>
      <c r="AM11564">
        <v>0</v>
      </c>
      <c r="AN11564">
        <v>0</v>
      </c>
      <c r="AO11564">
        <v>0</v>
      </c>
    </row>
    <row r="11565" spans="1:41" x14ac:dyDescent="0.25">
      <c r="A11565" t="s">
        <v>262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0</v>
      </c>
      <c r="AK11565">
        <v>0</v>
      </c>
      <c r="AL11565">
        <v>0</v>
      </c>
      <c r="AM11565">
        <v>0</v>
      </c>
      <c r="AN11565">
        <v>0</v>
      </c>
      <c r="AO11565">
        <v>0</v>
      </c>
    </row>
    <row r="11566" spans="1:41" x14ac:dyDescent="0.25">
      <c r="A11566" t="s">
        <v>262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  <c r="AN11566">
        <v>0</v>
      </c>
      <c r="AO11566">
        <v>0</v>
      </c>
    </row>
    <row r="11567" spans="1:41" x14ac:dyDescent="0.25">
      <c r="A11567" t="s">
        <v>262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0</v>
      </c>
      <c r="AM11567">
        <v>0</v>
      </c>
      <c r="AN11567">
        <v>0</v>
      </c>
      <c r="AO11567">
        <v>0</v>
      </c>
    </row>
    <row r="11568" spans="1:41" x14ac:dyDescent="0.25">
      <c r="A11568" t="s">
        <v>262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0</v>
      </c>
      <c r="AK11568">
        <v>0</v>
      </c>
      <c r="AL11568">
        <v>0</v>
      </c>
      <c r="AM11568">
        <v>0</v>
      </c>
      <c r="AN11568">
        <v>0</v>
      </c>
      <c r="AO11568">
        <v>0</v>
      </c>
    </row>
    <row r="11569" spans="1:41" x14ac:dyDescent="0.25">
      <c r="A11569" t="s">
        <v>262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0</v>
      </c>
      <c r="AM11569">
        <v>0</v>
      </c>
      <c r="AN11569">
        <v>0</v>
      </c>
      <c r="AO11569">
        <v>0</v>
      </c>
    </row>
    <row r="11570" spans="1:41" x14ac:dyDescent="0.25">
      <c r="A11570" t="s">
        <v>262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0</v>
      </c>
      <c r="AN11570">
        <v>0</v>
      </c>
      <c r="AO11570">
        <v>0</v>
      </c>
    </row>
    <row r="11571" spans="1:41" x14ac:dyDescent="0.25">
      <c r="A11571" t="s">
        <v>262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0</v>
      </c>
      <c r="AK11571">
        <v>0</v>
      </c>
      <c r="AL11571">
        <v>0</v>
      </c>
      <c r="AM11571">
        <v>0</v>
      </c>
      <c r="AN11571">
        <v>0</v>
      </c>
      <c r="AO11571">
        <v>0</v>
      </c>
    </row>
    <row r="11572" spans="1:41" x14ac:dyDescent="0.25">
      <c r="A11572" t="s">
        <v>262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0</v>
      </c>
      <c r="AM11572">
        <v>0</v>
      </c>
      <c r="AN11572">
        <v>0</v>
      </c>
      <c r="AO11572">
        <v>0</v>
      </c>
    </row>
    <row r="11573" spans="1:41" x14ac:dyDescent="0.25">
      <c r="A11573" t="s">
        <v>262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0</v>
      </c>
      <c r="AN11573">
        <v>0</v>
      </c>
      <c r="AO11573">
        <v>0</v>
      </c>
    </row>
    <row r="11574" spans="1:41" x14ac:dyDescent="0.25">
      <c r="A11574" t="s">
        <v>262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0</v>
      </c>
      <c r="AK11574">
        <v>0</v>
      </c>
      <c r="AL11574">
        <v>0</v>
      </c>
      <c r="AM11574">
        <v>0</v>
      </c>
      <c r="AN11574">
        <v>0</v>
      </c>
      <c r="AO11574">
        <v>0</v>
      </c>
    </row>
    <row r="11575" spans="1:41" x14ac:dyDescent="0.25">
      <c r="A11575" t="s">
        <v>262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0</v>
      </c>
      <c r="AK11575">
        <v>0</v>
      </c>
      <c r="AL11575">
        <v>0</v>
      </c>
      <c r="AM11575">
        <v>0</v>
      </c>
      <c r="AN11575">
        <v>0</v>
      </c>
      <c r="AO11575">
        <v>0</v>
      </c>
    </row>
    <row r="11576" spans="1:41" x14ac:dyDescent="0.25">
      <c r="A11576" t="s">
        <v>262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0</v>
      </c>
      <c r="AK11576">
        <v>0</v>
      </c>
      <c r="AL11576">
        <v>0</v>
      </c>
      <c r="AM11576">
        <v>0</v>
      </c>
      <c r="AN11576">
        <v>0</v>
      </c>
      <c r="AO11576">
        <v>0</v>
      </c>
    </row>
    <row r="11577" spans="1:41" x14ac:dyDescent="0.25">
      <c r="A11577" t="s">
        <v>262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0</v>
      </c>
      <c r="AK11577">
        <v>0</v>
      </c>
      <c r="AL11577">
        <v>0</v>
      </c>
      <c r="AM11577">
        <v>0</v>
      </c>
      <c r="AN11577">
        <v>0</v>
      </c>
      <c r="AO11577">
        <v>0</v>
      </c>
    </row>
    <row r="11578" spans="1:41" x14ac:dyDescent="0.25">
      <c r="A11578" t="s">
        <v>262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0</v>
      </c>
      <c r="AK11578">
        <v>0</v>
      </c>
      <c r="AL11578">
        <v>0</v>
      </c>
      <c r="AM11578">
        <v>0</v>
      </c>
      <c r="AN11578">
        <v>0</v>
      </c>
      <c r="AO11578">
        <v>0</v>
      </c>
    </row>
    <row r="11579" spans="1:41" x14ac:dyDescent="0.25">
      <c r="A11579" t="s">
        <v>262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0</v>
      </c>
      <c r="AK11579">
        <v>0</v>
      </c>
      <c r="AL11579">
        <v>0</v>
      </c>
      <c r="AM11579">
        <v>0</v>
      </c>
      <c r="AN11579">
        <v>0</v>
      </c>
      <c r="AO11579">
        <v>0</v>
      </c>
    </row>
    <row r="11580" spans="1:41" x14ac:dyDescent="0.25">
      <c r="A11580" t="s">
        <v>262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0</v>
      </c>
      <c r="AI11580">
        <v>0</v>
      </c>
      <c r="AJ11580">
        <v>0</v>
      </c>
      <c r="AK11580">
        <v>0</v>
      </c>
      <c r="AL11580">
        <v>0</v>
      </c>
      <c r="AM11580">
        <v>0</v>
      </c>
      <c r="AN11580">
        <v>0</v>
      </c>
      <c r="AO11580">
        <v>0</v>
      </c>
    </row>
    <row r="11581" spans="1:41" x14ac:dyDescent="0.25">
      <c r="A11581" t="s">
        <v>262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  <c r="AN11581">
        <v>0</v>
      </c>
      <c r="AO11581">
        <v>0</v>
      </c>
    </row>
    <row r="11582" spans="1:41" x14ac:dyDescent="0.25">
      <c r="A11582" t="s">
        <v>262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0</v>
      </c>
      <c r="AN11582">
        <v>0</v>
      </c>
      <c r="AO11582">
        <v>0</v>
      </c>
    </row>
    <row r="11583" spans="1:41" x14ac:dyDescent="0.25">
      <c r="A11583" t="s">
        <v>262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0</v>
      </c>
      <c r="AM11583">
        <v>0</v>
      </c>
      <c r="AN11583">
        <v>0</v>
      </c>
      <c r="AO11583">
        <v>0</v>
      </c>
    </row>
    <row r="11584" spans="1:41" x14ac:dyDescent="0.25">
      <c r="A11584" t="s">
        <v>262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0</v>
      </c>
      <c r="AG11584">
        <v>0</v>
      </c>
      <c r="AH11584">
        <v>0</v>
      </c>
      <c r="AI11584">
        <v>0</v>
      </c>
      <c r="AJ11584">
        <v>0</v>
      </c>
      <c r="AK11584">
        <v>0</v>
      </c>
      <c r="AL11584">
        <v>0</v>
      </c>
      <c r="AM11584">
        <v>0</v>
      </c>
      <c r="AN11584">
        <v>0</v>
      </c>
      <c r="AO11584">
        <v>0</v>
      </c>
    </row>
    <row r="11585" spans="1:41" x14ac:dyDescent="0.25">
      <c r="A11585" t="s">
        <v>262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0</v>
      </c>
      <c r="AM11585">
        <v>0</v>
      </c>
      <c r="AN11585">
        <v>0</v>
      </c>
      <c r="AO11585">
        <v>0</v>
      </c>
    </row>
    <row r="11586" spans="1:41" x14ac:dyDescent="0.25">
      <c r="A11586" t="s">
        <v>262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0</v>
      </c>
      <c r="AK11586">
        <v>0</v>
      </c>
      <c r="AL11586">
        <v>0</v>
      </c>
      <c r="AM11586">
        <v>0</v>
      </c>
      <c r="AN11586">
        <v>0</v>
      </c>
      <c r="AO11586">
        <v>0</v>
      </c>
    </row>
    <row r="11587" spans="1:41" x14ac:dyDescent="0.25">
      <c r="A11587" t="s">
        <v>262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0</v>
      </c>
      <c r="AG11587">
        <v>0</v>
      </c>
      <c r="AH11587">
        <v>0</v>
      </c>
      <c r="AI11587">
        <v>0</v>
      </c>
      <c r="AJ11587">
        <v>0</v>
      </c>
      <c r="AK11587">
        <v>0</v>
      </c>
      <c r="AL11587">
        <v>0</v>
      </c>
      <c r="AM11587">
        <v>0</v>
      </c>
      <c r="AN11587">
        <v>0</v>
      </c>
      <c r="AO11587">
        <v>0</v>
      </c>
    </row>
    <row r="11588" spans="1:41" x14ac:dyDescent="0.25">
      <c r="A11588" t="s">
        <v>262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0</v>
      </c>
      <c r="AK11588">
        <v>0</v>
      </c>
      <c r="AL11588">
        <v>0</v>
      </c>
      <c r="AM11588">
        <v>0</v>
      </c>
      <c r="AN11588">
        <v>0</v>
      </c>
      <c r="AO11588">
        <v>0</v>
      </c>
    </row>
    <row r="11589" spans="1:41" x14ac:dyDescent="0.25">
      <c r="A11589" t="s">
        <v>262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0</v>
      </c>
      <c r="AJ11589">
        <v>0</v>
      </c>
      <c r="AK11589">
        <v>0</v>
      </c>
      <c r="AL11589">
        <v>0</v>
      </c>
      <c r="AM11589">
        <v>0</v>
      </c>
      <c r="AN11589">
        <v>0</v>
      </c>
      <c r="AO11589">
        <v>0</v>
      </c>
    </row>
    <row r="11590" spans="1:41" x14ac:dyDescent="0.25">
      <c r="A11590" t="s">
        <v>262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0</v>
      </c>
      <c r="AK11590">
        <v>0</v>
      </c>
      <c r="AL11590">
        <v>0</v>
      </c>
      <c r="AM11590">
        <v>0</v>
      </c>
      <c r="AN11590">
        <v>0</v>
      </c>
      <c r="AO11590">
        <v>0</v>
      </c>
    </row>
    <row r="11591" spans="1:41" x14ac:dyDescent="0.25">
      <c r="A11591" t="s">
        <v>262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0</v>
      </c>
      <c r="AJ11591">
        <v>0</v>
      </c>
      <c r="AK11591">
        <v>0</v>
      </c>
      <c r="AL11591">
        <v>0</v>
      </c>
      <c r="AM11591">
        <v>0</v>
      </c>
      <c r="AN11591">
        <v>0</v>
      </c>
      <c r="AO11591">
        <v>0</v>
      </c>
    </row>
    <row r="11592" spans="1:41" x14ac:dyDescent="0.25">
      <c r="A11592" t="s">
        <v>262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0</v>
      </c>
      <c r="AJ11592">
        <v>0</v>
      </c>
      <c r="AK11592">
        <v>0</v>
      </c>
      <c r="AL11592">
        <v>0</v>
      </c>
      <c r="AM11592">
        <v>0</v>
      </c>
      <c r="AN11592">
        <v>0</v>
      </c>
      <c r="AO11592">
        <v>0</v>
      </c>
    </row>
    <row r="11593" spans="1:41" x14ac:dyDescent="0.25">
      <c r="A11593" t="s">
        <v>262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0</v>
      </c>
      <c r="AK11593">
        <v>0</v>
      </c>
      <c r="AL11593">
        <v>0</v>
      </c>
      <c r="AM11593">
        <v>0</v>
      </c>
      <c r="AN11593">
        <v>0</v>
      </c>
      <c r="AO11593">
        <v>0</v>
      </c>
    </row>
    <row r="11594" spans="1:41" x14ac:dyDescent="0.25">
      <c r="A11594" t="s">
        <v>262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0</v>
      </c>
      <c r="AJ11594">
        <v>0</v>
      </c>
      <c r="AK11594">
        <v>0</v>
      </c>
      <c r="AL11594">
        <v>0</v>
      </c>
      <c r="AM11594">
        <v>0</v>
      </c>
      <c r="AN11594">
        <v>0</v>
      </c>
      <c r="AO11594">
        <v>0</v>
      </c>
    </row>
    <row r="11595" spans="1:41" x14ac:dyDescent="0.25">
      <c r="A11595" t="s">
        <v>262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0</v>
      </c>
      <c r="AM11595">
        <v>0</v>
      </c>
      <c r="AN11595">
        <v>0</v>
      </c>
      <c r="AO11595">
        <v>0</v>
      </c>
    </row>
    <row r="11596" spans="1:41" x14ac:dyDescent="0.25">
      <c r="A11596" t="s">
        <v>262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0</v>
      </c>
      <c r="AJ11596">
        <v>0</v>
      </c>
      <c r="AK11596">
        <v>0</v>
      </c>
      <c r="AL11596">
        <v>0</v>
      </c>
      <c r="AM11596">
        <v>0</v>
      </c>
      <c r="AN11596">
        <v>0</v>
      </c>
      <c r="AO11596">
        <v>0</v>
      </c>
    </row>
    <row r="11597" spans="1:41" x14ac:dyDescent="0.25">
      <c r="A11597" t="s">
        <v>262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0</v>
      </c>
      <c r="AJ11597">
        <v>0</v>
      </c>
      <c r="AK11597">
        <v>0</v>
      </c>
      <c r="AL11597">
        <v>0</v>
      </c>
      <c r="AM11597">
        <v>0</v>
      </c>
      <c r="AN11597">
        <v>0</v>
      </c>
      <c r="AO11597">
        <v>0</v>
      </c>
    </row>
    <row r="11598" spans="1:41" x14ac:dyDescent="0.25">
      <c r="A11598" t="s">
        <v>262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0</v>
      </c>
      <c r="AN11598">
        <v>0</v>
      </c>
      <c r="AO11598">
        <v>0</v>
      </c>
    </row>
    <row r="11599" spans="1:41" x14ac:dyDescent="0.25">
      <c r="A11599" t="s">
        <v>262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0</v>
      </c>
      <c r="AK11599">
        <v>0</v>
      </c>
      <c r="AL11599">
        <v>0</v>
      </c>
      <c r="AM11599">
        <v>0</v>
      </c>
      <c r="AN11599">
        <v>0</v>
      </c>
      <c r="AO11599">
        <v>0</v>
      </c>
    </row>
    <row r="11600" spans="1:41" x14ac:dyDescent="0.25">
      <c r="A11600" t="s">
        <v>262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0</v>
      </c>
      <c r="AG11600">
        <v>0</v>
      </c>
      <c r="AH11600">
        <v>0</v>
      </c>
      <c r="AI11600">
        <v>0</v>
      </c>
      <c r="AJ11600">
        <v>0</v>
      </c>
      <c r="AK11600">
        <v>0</v>
      </c>
      <c r="AL11600">
        <v>0</v>
      </c>
      <c r="AM11600">
        <v>0</v>
      </c>
      <c r="AN11600">
        <v>0</v>
      </c>
      <c r="AO11600">
        <v>0</v>
      </c>
    </row>
    <row r="11601" spans="1:41" x14ac:dyDescent="0.25">
      <c r="A11601" t="s">
        <v>262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0</v>
      </c>
      <c r="AJ11601">
        <v>0</v>
      </c>
      <c r="AK11601">
        <v>0</v>
      </c>
      <c r="AL11601">
        <v>0</v>
      </c>
      <c r="AM11601">
        <v>0</v>
      </c>
      <c r="AN11601">
        <v>0</v>
      </c>
      <c r="AO11601">
        <v>0</v>
      </c>
    </row>
    <row r="11602" spans="1:41" x14ac:dyDescent="0.25">
      <c r="A11602" t="s">
        <v>262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  <c r="AN11602">
        <v>0</v>
      </c>
      <c r="AO11602">
        <v>0</v>
      </c>
    </row>
    <row r="11603" spans="1:41" x14ac:dyDescent="0.25">
      <c r="A11603" t="s">
        <v>262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0</v>
      </c>
      <c r="AL11603">
        <v>0</v>
      </c>
      <c r="AM11603">
        <v>0</v>
      </c>
      <c r="AN11603">
        <v>0</v>
      </c>
      <c r="AO11603">
        <v>0</v>
      </c>
    </row>
    <row r="11604" spans="1:41" x14ac:dyDescent="0.25">
      <c r="A11604" t="s">
        <v>262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0</v>
      </c>
      <c r="AG11604">
        <v>0</v>
      </c>
      <c r="AH11604">
        <v>0</v>
      </c>
      <c r="AI11604">
        <v>0</v>
      </c>
      <c r="AJ11604">
        <v>0</v>
      </c>
      <c r="AK11604">
        <v>0</v>
      </c>
      <c r="AL11604">
        <v>0</v>
      </c>
      <c r="AM11604">
        <v>0</v>
      </c>
      <c r="AN11604">
        <v>0</v>
      </c>
      <c r="AO11604">
        <v>0</v>
      </c>
    </row>
    <row r="11605" spans="1:41" x14ac:dyDescent="0.25">
      <c r="A11605" t="s">
        <v>262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0</v>
      </c>
      <c r="AK11605">
        <v>0</v>
      </c>
      <c r="AL11605">
        <v>0</v>
      </c>
      <c r="AM11605">
        <v>0</v>
      </c>
      <c r="AN11605">
        <v>0</v>
      </c>
      <c r="AO11605">
        <v>0</v>
      </c>
    </row>
    <row r="11606" spans="1:41" x14ac:dyDescent="0.25">
      <c r="A11606" t="s">
        <v>262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0</v>
      </c>
      <c r="AJ11606">
        <v>0</v>
      </c>
      <c r="AK11606">
        <v>0</v>
      </c>
      <c r="AL11606">
        <v>0</v>
      </c>
      <c r="AM11606">
        <v>0</v>
      </c>
      <c r="AN11606">
        <v>0</v>
      </c>
      <c r="AO11606">
        <v>0</v>
      </c>
    </row>
    <row r="11607" spans="1:41" x14ac:dyDescent="0.25">
      <c r="A11607" t="s">
        <v>262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0</v>
      </c>
      <c r="AN11607">
        <v>0</v>
      </c>
      <c r="AO11607">
        <v>0</v>
      </c>
    </row>
    <row r="11608" spans="1:41" x14ac:dyDescent="0.25">
      <c r="A11608" t="s">
        <v>262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0</v>
      </c>
      <c r="AL11608">
        <v>0</v>
      </c>
      <c r="AM11608">
        <v>0</v>
      </c>
      <c r="AN11608">
        <v>0</v>
      </c>
      <c r="AO11608">
        <v>0</v>
      </c>
    </row>
    <row r="11609" spans="1:41" x14ac:dyDescent="0.25">
      <c r="A11609" t="s">
        <v>262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0</v>
      </c>
      <c r="AJ11609">
        <v>0</v>
      </c>
      <c r="AK11609">
        <v>0</v>
      </c>
      <c r="AL11609">
        <v>0</v>
      </c>
      <c r="AM11609">
        <v>0</v>
      </c>
      <c r="AN11609">
        <v>0</v>
      </c>
      <c r="AO11609">
        <v>0</v>
      </c>
    </row>
    <row r="11610" spans="1:41" x14ac:dyDescent="0.25">
      <c r="A11610" t="s">
        <v>262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0</v>
      </c>
      <c r="AG11610">
        <v>0</v>
      </c>
      <c r="AH11610">
        <v>0</v>
      </c>
      <c r="AI11610">
        <v>0</v>
      </c>
      <c r="AJ11610">
        <v>0</v>
      </c>
      <c r="AK11610">
        <v>0</v>
      </c>
      <c r="AL11610">
        <v>0</v>
      </c>
      <c r="AM11610">
        <v>0</v>
      </c>
      <c r="AN11610">
        <v>0</v>
      </c>
      <c r="AO11610">
        <v>0</v>
      </c>
    </row>
    <row r="11611" spans="1:41" x14ac:dyDescent="0.25">
      <c r="A11611" t="s">
        <v>262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0</v>
      </c>
      <c r="AJ11611">
        <v>0</v>
      </c>
      <c r="AK11611">
        <v>0</v>
      </c>
      <c r="AL11611">
        <v>0</v>
      </c>
      <c r="AM11611">
        <v>0</v>
      </c>
      <c r="AN11611">
        <v>0</v>
      </c>
      <c r="AO11611">
        <v>0</v>
      </c>
    </row>
    <row r="11612" spans="1:41" x14ac:dyDescent="0.25">
      <c r="A11612" t="s">
        <v>262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0</v>
      </c>
      <c r="AM11612">
        <v>0</v>
      </c>
      <c r="AN11612">
        <v>0</v>
      </c>
      <c r="AO11612">
        <v>0</v>
      </c>
    </row>
    <row r="11613" spans="1:41" x14ac:dyDescent="0.25">
      <c r="A11613" t="s">
        <v>262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0</v>
      </c>
      <c r="AM11613">
        <v>0</v>
      </c>
      <c r="AN11613">
        <v>0</v>
      </c>
      <c r="AO11613">
        <v>0</v>
      </c>
    </row>
    <row r="11614" spans="1:41" x14ac:dyDescent="0.25">
      <c r="A11614" t="s">
        <v>262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0</v>
      </c>
      <c r="AK11614">
        <v>0</v>
      </c>
      <c r="AL11614">
        <v>0</v>
      </c>
      <c r="AM11614">
        <v>0</v>
      </c>
      <c r="AN11614">
        <v>0</v>
      </c>
      <c r="AO11614">
        <v>0</v>
      </c>
    </row>
    <row r="11615" spans="1:41" x14ac:dyDescent="0.25">
      <c r="A11615" t="s">
        <v>262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0</v>
      </c>
      <c r="AK11615">
        <v>0</v>
      </c>
      <c r="AL11615">
        <v>0</v>
      </c>
      <c r="AM11615">
        <v>0</v>
      </c>
      <c r="AN11615">
        <v>0</v>
      </c>
      <c r="AO11615">
        <v>0</v>
      </c>
    </row>
    <row r="11616" spans="1:41" x14ac:dyDescent="0.25">
      <c r="A11616" t="s">
        <v>262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  <c r="AN11616">
        <v>0</v>
      </c>
      <c r="AO11616">
        <v>0</v>
      </c>
    </row>
    <row r="11617" spans="1:41" x14ac:dyDescent="0.25">
      <c r="A11617" t="s">
        <v>262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  <c r="AI11617">
        <v>0</v>
      </c>
      <c r="AJ11617">
        <v>0</v>
      </c>
      <c r="AK11617">
        <v>0</v>
      </c>
      <c r="AL11617">
        <v>0</v>
      </c>
      <c r="AM11617">
        <v>0</v>
      </c>
      <c r="AN11617">
        <v>0</v>
      </c>
      <c r="AO11617">
        <v>0</v>
      </c>
    </row>
    <row r="11618" spans="1:41" x14ac:dyDescent="0.25">
      <c r="A11618" t="s">
        <v>262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  <c r="AN11618">
        <v>0</v>
      </c>
      <c r="AO11618">
        <v>0</v>
      </c>
    </row>
    <row r="11619" spans="1:41" x14ac:dyDescent="0.25">
      <c r="A11619" t="s">
        <v>262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0</v>
      </c>
      <c r="AM11619">
        <v>0</v>
      </c>
      <c r="AN11619">
        <v>0</v>
      </c>
      <c r="AO11619">
        <v>0</v>
      </c>
    </row>
    <row r="11620" spans="1:41" x14ac:dyDescent="0.25">
      <c r="A11620" t="s">
        <v>262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0</v>
      </c>
      <c r="AL11620">
        <v>0</v>
      </c>
      <c r="AM11620">
        <v>0</v>
      </c>
      <c r="AN11620">
        <v>0</v>
      </c>
      <c r="AO11620">
        <v>0</v>
      </c>
    </row>
    <row r="11621" spans="1:41" x14ac:dyDescent="0.25">
      <c r="A11621" t="s">
        <v>262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0</v>
      </c>
      <c r="AK11621">
        <v>0</v>
      </c>
      <c r="AL11621">
        <v>0</v>
      </c>
      <c r="AM11621">
        <v>0</v>
      </c>
      <c r="AN11621">
        <v>0</v>
      </c>
      <c r="AO11621">
        <v>0</v>
      </c>
    </row>
    <row r="11622" spans="1:41" x14ac:dyDescent="0.25">
      <c r="A11622" t="s">
        <v>262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0</v>
      </c>
      <c r="AJ11622">
        <v>0</v>
      </c>
      <c r="AK11622">
        <v>0</v>
      </c>
      <c r="AL11622">
        <v>0</v>
      </c>
      <c r="AM11622">
        <v>0</v>
      </c>
      <c r="AN11622">
        <v>0</v>
      </c>
      <c r="AO11622">
        <v>0</v>
      </c>
    </row>
    <row r="11623" spans="1:41" x14ac:dyDescent="0.25">
      <c r="A11623" t="s">
        <v>262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0</v>
      </c>
      <c r="AJ11623">
        <v>0</v>
      </c>
      <c r="AK11623">
        <v>0</v>
      </c>
      <c r="AL11623">
        <v>0</v>
      </c>
      <c r="AM11623">
        <v>0</v>
      </c>
      <c r="AN11623">
        <v>0</v>
      </c>
      <c r="AO11623">
        <v>0</v>
      </c>
    </row>
    <row r="11624" spans="1:41" x14ac:dyDescent="0.25">
      <c r="A11624" t="s">
        <v>262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0</v>
      </c>
      <c r="AL11624">
        <v>0</v>
      </c>
      <c r="AM11624">
        <v>0</v>
      </c>
      <c r="AN11624">
        <v>0</v>
      </c>
      <c r="AO11624">
        <v>0</v>
      </c>
    </row>
    <row r="11625" spans="1:41" x14ac:dyDescent="0.25">
      <c r="A11625" t="s">
        <v>262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0</v>
      </c>
      <c r="AL11625">
        <v>0</v>
      </c>
      <c r="AM11625">
        <v>0</v>
      </c>
      <c r="AN11625">
        <v>0</v>
      </c>
      <c r="AO11625">
        <v>0</v>
      </c>
    </row>
    <row r="11626" spans="1:41" x14ac:dyDescent="0.25">
      <c r="A11626" t="s">
        <v>262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0</v>
      </c>
      <c r="AM11626">
        <v>0</v>
      </c>
      <c r="AN11626">
        <v>0</v>
      </c>
      <c r="AO11626">
        <v>0</v>
      </c>
    </row>
    <row r="11627" spans="1:41" x14ac:dyDescent="0.25">
      <c r="A11627" t="s">
        <v>262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0</v>
      </c>
      <c r="AL11627">
        <v>0</v>
      </c>
      <c r="AM11627">
        <v>0</v>
      </c>
      <c r="AN11627">
        <v>0</v>
      </c>
      <c r="AO11627">
        <v>0</v>
      </c>
    </row>
    <row r="11628" spans="1:41" x14ac:dyDescent="0.25">
      <c r="A11628" t="s">
        <v>262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0</v>
      </c>
      <c r="AL11628">
        <v>0</v>
      </c>
      <c r="AM11628">
        <v>0</v>
      </c>
      <c r="AN11628">
        <v>0</v>
      </c>
      <c r="AO11628">
        <v>0</v>
      </c>
    </row>
    <row r="11629" spans="1:41" x14ac:dyDescent="0.25">
      <c r="A11629" t="s">
        <v>262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0</v>
      </c>
      <c r="AM11629">
        <v>0</v>
      </c>
      <c r="AN11629">
        <v>0</v>
      </c>
      <c r="AO11629">
        <v>0</v>
      </c>
    </row>
    <row r="11630" spans="1:41" x14ac:dyDescent="0.25">
      <c r="A11630" t="s">
        <v>262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0</v>
      </c>
      <c r="AN11630">
        <v>0</v>
      </c>
      <c r="AO11630">
        <v>0</v>
      </c>
    </row>
    <row r="11631" spans="1:41" x14ac:dyDescent="0.25">
      <c r="A11631" t="s">
        <v>262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0</v>
      </c>
      <c r="AL11631">
        <v>0</v>
      </c>
      <c r="AM11631">
        <v>0</v>
      </c>
      <c r="AN11631">
        <v>0</v>
      </c>
      <c r="AO11631">
        <v>0</v>
      </c>
    </row>
    <row r="11632" spans="1:41" x14ac:dyDescent="0.25">
      <c r="A11632" t="s">
        <v>262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>
        <v>0</v>
      </c>
      <c r="AI11632">
        <v>0</v>
      </c>
      <c r="AJ11632">
        <v>0</v>
      </c>
      <c r="AK11632">
        <v>0</v>
      </c>
      <c r="AL11632">
        <v>0</v>
      </c>
      <c r="AM11632">
        <v>0</v>
      </c>
      <c r="AN11632">
        <v>0</v>
      </c>
      <c r="AO11632">
        <v>0</v>
      </c>
    </row>
    <row r="11633" spans="1:41" x14ac:dyDescent="0.25">
      <c r="A11633" t="s">
        <v>262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0</v>
      </c>
      <c r="AL11633">
        <v>0</v>
      </c>
      <c r="AM11633">
        <v>0</v>
      </c>
      <c r="AN11633">
        <v>0</v>
      </c>
      <c r="AO11633">
        <v>0</v>
      </c>
    </row>
    <row r="11634" spans="1:41" x14ac:dyDescent="0.25">
      <c r="A11634" t="s">
        <v>262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0</v>
      </c>
      <c r="AL11634">
        <v>0</v>
      </c>
      <c r="AM11634">
        <v>0</v>
      </c>
      <c r="AN11634">
        <v>0</v>
      </c>
      <c r="AO11634">
        <v>0</v>
      </c>
    </row>
    <row r="11635" spans="1:41" x14ac:dyDescent="0.25">
      <c r="A11635" t="s">
        <v>262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0</v>
      </c>
      <c r="AL11635">
        <v>0</v>
      </c>
      <c r="AM11635">
        <v>0</v>
      </c>
      <c r="AN11635">
        <v>0</v>
      </c>
      <c r="AO11635">
        <v>0</v>
      </c>
    </row>
    <row r="11636" spans="1:41" x14ac:dyDescent="0.25">
      <c r="A11636" t="s">
        <v>262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0</v>
      </c>
      <c r="AN11636">
        <v>0</v>
      </c>
      <c r="AO11636">
        <v>0</v>
      </c>
    </row>
    <row r="11637" spans="1:41" x14ac:dyDescent="0.25">
      <c r="A11637" t="s">
        <v>262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0</v>
      </c>
      <c r="AL11637">
        <v>0</v>
      </c>
      <c r="AM11637">
        <v>0</v>
      </c>
      <c r="AN11637">
        <v>0</v>
      </c>
      <c r="AO11637">
        <v>0</v>
      </c>
    </row>
    <row r="11638" spans="1:41" x14ac:dyDescent="0.25">
      <c r="A11638" t="s">
        <v>262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0</v>
      </c>
      <c r="AM11638">
        <v>0</v>
      </c>
      <c r="AN11638">
        <v>0</v>
      </c>
      <c r="AO11638">
        <v>0</v>
      </c>
    </row>
    <row r="11639" spans="1:41" x14ac:dyDescent="0.25">
      <c r="A11639" t="s">
        <v>262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0</v>
      </c>
      <c r="AK11639">
        <v>0</v>
      </c>
      <c r="AL11639">
        <v>0</v>
      </c>
      <c r="AM11639">
        <v>0</v>
      </c>
      <c r="AN11639">
        <v>0</v>
      </c>
      <c r="AO11639">
        <v>0</v>
      </c>
    </row>
    <row r="11640" spans="1:41" x14ac:dyDescent="0.25">
      <c r="A11640" t="s">
        <v>262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0</v>
      </c>
      <c r="AK11640">
        <v>0</v>
      </c>
      <c r="AL11640">
        <v>0</v>
      </c>
      <c r="AM11640">
        <v>0</v>
      </c>
      <c r="AN11640">
        <v>0</v>
      </c>
      <c r="AO11640">
        <v>0</v>
      </c>
    </row>
    <row r="11641" spans="1:41" x14ac:dyDescent="0.25">
      <c r="A11641" t="s">
        <v>262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0</v>
      </c>
      <c r="AJ11641">
        <v>0</v>
      </c>
      <c r="AK11641">
        <v>0</v>
      </c>
      <c r="AL11641">
        <v>0</v>
      </c>
      <c r="AM11641">
        <v>0</v>
      </c>
      <c r="AN11641">
        <v>0</v>
      </c>
      <c r="AO11641">
        <v>0</v>
      </c>
    </row>
    <row r="11642" spans="1:41" x14ac:dyDescent="0.25">
      <c r="A11642" t="s">
        <v>262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0</v>
      </c>
      <c r="AH11642">
        <v>0</v>
      </c>
      <c r="AI11642">
        <v>0</v>
      </c>
      <c r="AJ11642">
        <v>0</v>
      </c>
      <c r="AK11642">
        <v>0</v>
      </c>
      <c r="AL11642">
        <v>0</v>
      </c>
      <c r="AM11642">
        <v>0</v>
      </c>
      <c r="AN11642">
        <v>0</v>
      </c>
      <c r="AO11642">
        <v>0</v>
      </c>
    </row>
    <row r="11643" spans="1:41" x14ac:dyDescent="0.25">
      <c r="A11643" t="s">
        <v>262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0</v>
      </c>
      <c r="AJ11643">
        <v>0</v>
      </c>
      <c r="AK11643">
        <v>0</v>
      </c>
      <c r="AL11643">
        <v>0</v>
      </c>
      <c r="AM11643">
        <v>0</v>
      </c>
      <c r="AN11643">
        <v>0</v>
      </c>
      <c r="AO11643">
        <v>0</v>
      </c>
    </row>
    <row r="11644" spans="1:41" x14ac:dyDescent="0.25">
      <c r="A11644" t="s">
        <v>262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0</v>
      </c>
      <c r="AN11644">
        <v>0</v>
      </c>
      <c r="AO11644">
        <v>0</v>
      </c>
    </row>
    <row r="11645" spans="1:41" x14ac:dyDescent="0.25">
      <c r="A11645" t="s">
        <v>262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0</v>
      </c>
      <c r="AN11645">
        <v>0</v>
      </c>
      <c r="AO11645">
        <v>0</v>
      </c>
    </row>
    <row r="11646" spans="1:41" x14ac:dyDescent="0.25">
      <c r="A11646" t="s">
        <v>262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  <c r="AN11646">
        <v>0</v>
      </c>
      <c r="AO11646">
        <v>0</v>
      </c>
    </row>
    <row r="11647" spans="1:41" x14ac:dyDescent="0.25">
      <c r="A11647" t="s">
        <v>262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0</v>
      </c>
      <c r="AK11647">
        <v>0</v>
      </c>
      <c r="AL11647">
        <v>0</v>
      </c>
      <c r="AM11647">
        <v>0</v>
      </c>
      <c r="AN11647">
        <v>0</v>
      </c>
      <c r="AO11647">
        <v>0</v>
      </c>
    </row>
    <row r="11648" spans="1:41" x14ac:dyDescent="0.25">
      <c r="A11648" t="s">
        <v>262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0</v>
      </c>
      <c r="AK11648">
        <v>0</v>
      </c>
      <c r="AL11648">
        <v>0</v>
      </c>
      <c r="AM11648">
        <v>0</v>
      </c>
      <c r="AN11648">
        <v>0</v>
      </c>
      <c r="AO11648">
        <v>0</v>
      </c>
    </row>
    <row r="11649" spans="1:41" x14ac:dyDescent="0.25">
      <c r="A11649" t="s">
        <v>262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0</v>
      </c>
      <c r="AJ11649">
        <v>0</v>
      </c>
      <c r="AK11649">
        <v>0</v>
      </c>
      <c r="AL11649">
        <v>0</v>
      </c>
      <c r="AM11649">
        <v>0</v>
      </c>
      <c r="AN11649">
        <v>0</v>
      </c>
      <c r="AO11649">
        <v>0</v>
      </c>
    </row>
    <row r="11650" spans="1:41" x14ac:dyDescent="0.25">
      <c r="A11650" t="s">
        <v>262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0</v>
      </c>
      <c r="AJ11650">
        <v>0</v>
      </c>
      <c r="AK11650">
        <v>0</v>
      </c>
      <c r="AL11650">
        <v>0</v>
      </c>
      <c r="AM11650">
        <v>0</v>
      </c>
      <c r="AN11650">
        <v>0</v>
      </c>
      <c r="AO11650">
        <v>0</v>
      </c>
    </row>
    <row r="11651" spans="1:41" x14ac:dyDescent="0.25">
      <c r="A11651" t="s">
        <v>262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0</v>
      </c>
      <c r="AN11651">
        <v>0</v>
      </c>
      <c r="AO11651">
        <v>0</v>
      </c>
    </row>
    <row r="11652" spans="1:41" x14ac:dyDescent="0.25">
      <c r="A11652" t="s">
        <v>262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0</v>
      </c>
      <c r="AN11652">
        <v>0</v>
      </c>
      <c r="AO11652">
        <v>0</v>
      </c>
    </row>
    <row r="11653" spans="1:41" x14ac:dyDescent="0.25">
      <c r="A11653" t="s">
        <v>262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0</v>
      </c>
      <c r="AN11653">
        <v>0</v>
      </c>
      <c r="AO11653">
        <v>0</v>
      </c>
    </row>
    <row r="11654" spans="1:41" x14ac:dyDescent="0.25">
      <c r="A11654" t="s">
        <v>262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0</v>
      </c>
      <c r="AL11654">
        <v>0</v>
      </c>
      <c r="AM11654">
        <v>0</v>
      </c>
      <c r="AN11654">
        <v>0</v>
      </c>
      <c r="AO11654">
        <v>0</v>
      </c>
    </row>
    <row r="11655" spans="1:41" x14ac:dyDescent="0.25">
      <c r="A11655" t="s">
        <v>262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  <c r="AN11655">
        <v>0</v>
      </c>
      <c r="AO11655">
        <v>0</v>
      </c>
    </row>
    <row r="11656" spans="1:41" x14ac:dyDescent="0.25">
      <c r="A11656" t="s">
        <v>262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0</v>
      </c>
      <c r="AN11656">
        <v>0</v>
      </c>
      <c r="AO11656">
        <v>0</v>
      </c>
    </row>
    <row r="11657" spans="1:41" x14ac:dyDescent="0.25">
      <c r="A11657" t="s">
        <v>262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0</v>
      </c>
      <c r="AK11657">
        <v>0</v>
      </c>
      <c r="AL11657">
        <v>0</v>
      </c>
      <c r="AM11657">
        <v>0</v>
      </c>
      <c r="AN11657">
        <v>0</v>
      </c>
      <c r="AO11657">
        <v>0</v>
      </c>
    </row>
    <row r="11658" spans="1:41" x14ac:dyDescent="0.25">
      <c r="A11658" t="s">
        <v>262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0</v>
      </c>
      <c r="AL11658">
        <v>0</v>
      </c>
      <c r="AM11658">
        <v>0</v>
      </c>
      <c r="AN11658">
        <v>0</v>
      </c>
      <c r="AO11658">
        <v>0</v>
      </c>
    </row>
    <row r="11659" spans="1:41" x14ac:dyDescent="0.25">
      <c r="A11659" t="s">
        <v>262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0</v>
      </c>
      <c r="AN11659">
        <v>0</v>
      </c>
      <c r="AO11659">
        <v>0</v>
      </c>
    </row>
    <row r="11660" spans="1:41" x14ac:dyDescent="0.25">
      <c r="A11660" t="s">
        <v>262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0</v>
      </c>
      <c r="AL11660">
        <v>0</v>
      </c>
      <c r="AM11660">
        <v>0</v>
      </c>
      <c r="AN11660">
        <v>0</v>
      </c>
      <c r="AO11660">
        <v>0</v>
      </c>
    </row>
    <row r="11661" spans="1:41" x14ac:dyDescent="0.25">
      <c r="A11661" t="s">
        <v>262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0</v>
      </c>
      <c r="AK11661">
        <v>0</v>
      </c>
      <c r="AL11661">
        <v>0</v>
      </c>
      <c r="AM11661">
        <v>0</v>
      </c>
      <c r="AN11661">
        <v>0</v>
      </c>
      <c r="AO11661">
        <v>0</v>
      </c>
    </row>
    <row r="11662" spans="1:41" x14ac:dyDescent="0.25">
      <c r="A11662" t="s">
        <v>262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0</v>
      </c>
      <c r="AK11662">
        <v>0</v>
      </c>
      <c r="AL11662">
        <v>0</v>
      </c>
      <c r="AM11662">
        <v>0</v>
      </c>
      <c r="AN11662">
        <v>0</v>
      </c>
      <c r="AO11662">
        <v>0</v>
      </c>
    </row>
    <row r="11663" spans="1:41" x14ac:dyDescent="0.25">
      <c r="A11663" t="s">
        <v>262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0</v>
      </c>
      <c r="AJ11663">
        <v>0</v>
      </c>
      <c r="AK11663">
        <v>0</v>
      </c>
      <c r="AL11663">
        <v>0</v>
      </c>
      <c r="AM11663">
        <v>0</v>
      </c>
      <c r="AN11663">
        <v>0</v>
      </c>
      <c r="AO11663">
        <v>0</v>
      </c>
    </row>
    <row r="11664" spans="1:41" x14ac:dyDescent="0.25">
      <c r="A11664" t="s">
        <v>262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0</v>
      </c>
      <c r="AJ11664">
        <v>0</v>
      </c>
      <c r="AK11664">
        <v>0</v>
      </c>
      <c r="AL11664">
        <v>0</v>
      </c>
      <c r="AM11664">
        <v>0</v>
      </c>
      <c r="AN11664">
        <v>0</v>
      </c>
      <c r="AO11664">
        <v>0</v>
      </c>
    </row>
    <row r="11665" spans="1:41" x14ac:dyDescent="0.25">
      <c r="A11665" t="s">
        <v>262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0</v>
      </c>
      <c r="AJ11665">
        <v>0</v>
      </c>
      <c r="AK11665">
        <v>0</v>
      </c>
      <c r="AL11665">
        <v>0</v>
      </c>
      <c r="AM11665">
        <v>0</v>
      </c>
      <c r="AN11665">
        <v>0</v>
      </c>
      <c r="AO11665">
        <v>0</v>
      </c>
    </row>
    <row r="11666" spans="1:41" x14ac:dyDescent="0.25">
      <c r="A11666" t="s">
        <v>262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0</v>
      </c>
      <c r="AL11666">
        <v>0</v>
      </c>
      <c r="AM11666">
        <v>0</v>
      </c>
      <c r="AN11666">
        <v>0</v>
      </c>
      <c r="AO11666">
        <v>0</v>
      </c>
    </row>
    <row r="11667" spans="1:41" x14ac:dyDescent="0.25">
      <c r="A11667" t="s">
        <v>262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0</v>
      </c>
      <c r="AL11667">
        <v>0</v>
      </c>
      <c r="AM11667">
        <v>0</v>
      </c>
      <c r="AN11667">
        <v>0</v>
      </c>
      <c r="AO11667">
        <v>0</v>
      </c>
    </row>
    <row r="11668" spans="1:41" x14ac:dyDescent="0.25">
      <c r="A11668" t="s">
        <v>262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0</v>
      </c>
      <c r="AN11668">
        <v>0</v>
      </c>
      <c r="AO11668">
        <v>0</v>
      </c>
    </row>
    <row r="11669" spans="1:41" x14ac:dyDescent="0.25">
      <c r="A11669" t="s">
        <v>262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0</v>
      </c>
      <c r="AK11669">
        <v>0</v>
      </c>
      <c r="AL11669">
        <v>0</v>
      </c>
      <c r="AM11669">
        <v>0</v>
      </c>
      <c r="AN11669">
        <v>0</v>
      </c>
      <c r="AO11669">
        <v>0</v>
      </c>
    </row>
    <row r="11670" spans="1:41" x14ac:dyDescent="0.25">
      <c r="A11670" t="s">
        <v>262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0</v>
      </c>
      <c r="AL11670">
        <v>0</v>
      </c>
      <c r="AM11670">
        <v>0</v>
      </c>
      <c r="AN11670">
        <v>0</v>
      </c>
      <c r="AO11670">
        <v>0</v>
      </c>
    </row>
    <row r="11671" spans="1:41" x14ac:dyDescent="0.25">
      <c r="A11671" t="s">
        <v>262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0</v>
      </c>
      <c r="AN11671">
        <v>0</v>
      </c>
      <c r="AO11671">
        <v>0</v>
      </c>
    </row>
    <row r="11672" spans="1:41" x14ac:dyDescent="0.25">
      <c r="A11672" t="s">
        <v>262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  <c r="AN11672">
        <v>0</v>
      </c>
      <c r="AO11672">
        <v>0</v>
      </c>
    </row>
    <row r="11673" spans="1:41" x14ac:dyDescent="0.25">
      <c r="A11673" t="s">
        <v>262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0</v>
      </c>
      <c r="AN11673">
        <v>0</v>
      </c>
      <c r="AO11673">
        <v>0</v>
      </c>
    </row>
    <row r="11674" spans="1:41" x14ac:dyDescent="0.25">
      <c r="A11674" t="s">
        <v>262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0</v>
      </c>
      <c r="AM11674">
        <v>0</v>
      </c>
      <c r="AN11674">
        <v>0</v>
      </c>
      <c r="AO11674">
        <v>0</v>
      </c>
    </row>
    <row r="11675" spans="1:41" x14ac:dyDescent="0.25">
      <c r="A11675" t="s">
        <v>262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  <c r="AN11675">
        <v>0</v>
      </c>
      <c r="AO11675">
        <v>0</v>
      </c>
    </row>
    <row r="11676" spans="1:41" x14ac:dyDescent="0.25">
      <c r="A11676" t="s">
        <v>262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0</v>
      </c>
      <c r="AL11676">
        <v>0</v>
      </c>
      <c r="AM11676">
        <v>0</v>
      </c>
      <c r="AN11676">
        <v>0</v>
      </c>
      <c r="AO11676">
        <v>0</v>
      </c>
    </row>
    <row r="11677" spans="1:41" x14ac:dyDescent="0.25">
      <c r="A11677" t="s">
        <v>262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0</v>
      </c>
      <c r="AM11677">
        <v>0</v>
      </c>
      <c r="AN11677">
        <v>0</v>
      </c>
      <c r="AO11677">
        <v>0</v>
      </c>
    </row>
    <row r="11678" spans="1:41" x14ac:dyDescent="0.25">
      <c r="A11678" t="s">
        <v>262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0</v>
      </c>
      <c r="AJ11678">
        <v>0</v>
      </c>
      <c r="AK11678">
        <v>0</v>
      </c>
      <c r="AL11678">
        <v>0</v>
      </c>
      <c r="AM11678">
        <v>0</v>
      </c>
      <c r="AN11678">
        <v>0</v>
      </c>
      <c r="AO11678">
        <v>0</v>
      </c>
    </row>
    <row r="11679" spans="1:41" x14ac:dyDescent="0.25">
      <c r="A11679" t="s">
        <v>262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0</v>
      </c>
      <c r="AG11679">
        <v>0</v>
      </c>
      <c r="AH11679">
        <v>0</v>
      </c>
      <c r="AI11679">
        <v>0</v>
      </c>
      <c r="AJ11679">
        <v>0</v>
      </c>
      <c r="AK11679">
        <v>0</v>
      </c>
      <c r="AL11679">
        <v>0</v>
      </c>
      <c r="AM11679">
        <v>0</v>
      </c>
      <c r="AN11679">
        <v>0</v>
      </c>
      <c r="AO11679">
        <v>0</v>
      </c>
    </row>
    <row r="11680" spans="1:41" x14ac:dyDescent="0.25">
      <c r="A11680" t="s">
        <v>262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0</v>
      </c>
      <c r="AM11680">
        <v>0</v>
      </c>
      <c r="AN11680">
        <v>0</v>
      </c>
      <c r="AO11680">
        <v>0</v>
      </c>
    </row>
    <row r="11681" spans="1:41" x14ac:dyDescent="0.25">
      <c r="A11681" t="s">
        <v>262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0</v>
      </c>
      <c r="AN11681">
        <v>0</v>
      </c>
      <c r="AO11681">
        <v>0</v>
      </c>
    </row>
    <row r="11682" spans="1:41" x14ac:dyDescent="0.25">
      <c r="A11682" t="s">
        <v>262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  <c r="AN11682">
        <v>0</v>
      </c>
      <c r="AO11682">
        <v>0</v>
      </c>
    </row>
    <row r="11683" spans="1:41" x14ac:dyDescent="0.25">
      <c r="A11683" t="s">
        <v>262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0</v>
      </c>
      <c r="AL11683">
        <v>0</v>
      </c>
      <c r="AM11683">
        <v>0</v>
      </c>
      <c r="AN11683">
        <v>0</v>
      </c>
      <c r="AO11683">
        <v>0</v>
      </c>
    </row>
    <row r="11684" spans="1:41" x14ac:dyDescent="0.25">
      <c r="A11684" t="s">
        <v>262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0</v>
      </c>
      <c r="AK11684">
        <v>0</v>
      </c>
      <c r="AL11684">
        <v>0</v>
      </c>
      <c r="AM11684">
        <v>0</v>
      </c>
      <c r="AN11684">
        <v>0</v>
      </c>
      <c r="AO11684">
        <v>0</v>
      </c>
    </row>
    <row r="11685" spans="1:41" x14ac:dyDescent="0.25">
      <c r="A11685" t="s">
        <v>262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  <c r="AN11685">
        <v>0</v>
      </c>
      <c r="AO11685">
        <v>0</v>
      </c>
    </row>
    <row r="11686" spans="1:41" x14ac:dyDescent="0.25">
      <c r="A11686" t="s">
        <v>262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0</v>
      </c>
      <c r="AL11686">
        <v>0</v>
      </c>
      <c r="AM11686">
        <v>0</v>
      </c>
      <c r="AN11686">
        <v>0</v>
      </c>
      <c r="AO11686">
        <v>0</v>
      </c>
    </row>
    <row r="11687" spans="1:41" x14ac:dyDescent="0.25">
      <c r="A11687" t="s">
        <v>262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0</v>
      </c>
      <c r="AM11687">
        <v>0</v>
      </c>
      <c r="AN11687">
        <v>0</v>
      </c>
      <c r="AO11687">
        <v>0</v>
      </c>
    </row>
    <row r="11688" spans="1:41" x14ac:dyDescent="0.25">
      <c r="A11688" t="s">
        <v>262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0</v>
      </c>
      <c r="AK11688">
        <v>0</v>
      </c>
      <c r="AL11688">
        <v>0</v>
      </c>
      <c r="AM11688">
        <v>0</v>
      </c>
      <c r="AN11688">
        <v>0</v>
      </c>
      <c r="AO11688">
        <v>0</v>
      </c>
    </row>
    <row r="11689" spans="1:41" x14ac:dyDescent="0.25">
      <c r="A11689" t="s">
        <v>262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0</v>
      </c>
      <c r="AM11689">
        <v>0</v>
      </c>
      <c r="AN11689">
        <v>0</v>
      </c>
      <c r="AO11689">
        <v>0</v>
      </c>
    </row>
    <row r="11690" spans="1:41" x14ac:dyDescent="0.25">
      <c r="A11690" t="s">
        <v>262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0</v>
      </c>
      <c r="AL11690">
        <v>0</v>
      </c>
      <c r="AM11690">
        <v>0</v>
      </c>
      <c r="AN11690">
        <v>0</v>
      </c>
      <c r="AO11690">
        <v>0</v>
      </c>
    </row>
    <row r="11691" spans="1:41" x14ac:dyDescent="0.25">
      <c r="A11691" t="s">
        <v>262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0</v>
      </c>
      <c r="AJ11691">
        <v>0</v>
      </c>
      <c r="AK11691">
        <v>0</v>
      </c>
      <c r="AL11691">
        <v>0</v>
      </c>
      <c r="AM11691">
        <v>0</v>
      </c>
      <c r="AN11691">
        <v>0</v>
      </c>
      <c r="AO11691">
        <v>0</v>
      </c>
    </row>
    <row r="11692" spans="1:41" x14ac:dyDescent="0.25">
      <c r="A11692" t="s">
        <v>262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0</v>
      </c>
      <c r="AM11692">
        <v>0</v>
      </c>
      <c r="AN11692">
        <v>0</v>
      </c>
      <c r="AO11692">
        <v>0</v>
      </c>
    </row>
    <row r="11693" spans="1:41" x14ac:dyDescent="0.25">
      <c r="A11693" t="s">
        <v>262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  <c r="AI11693">
        <v>0</v>
      </c>
      <c r="AJ11693">
        <v>0</v>
      </c>
      <c r="AK11693">
        <v>0</v>
      </c>
      <c r="AL11693">
        <v>0</v>
      </c>
      <c r="AM11693">
        <v>0</v>
      </c>
      <c r="AN11693">
        <v>0</v>
      </c>
      <c r="AO11693">
        <v>0</v>
      </c>
    </row>
    <row r="11694" spans="1:41" x14ac:dyDescent="0.25">
      <c r="A11694" t="s">
        <v>262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0</v>
      </c>
      <c r="AK11694">
        <v>0</v>
      </c>
      <c r="AL11694">
        <v>0</v>
      </c>
      <c r="AM11694">
        <v>0</v>
      </c>
      <c r="AN11694">
        <v>0</v>
      </c>
      <c r="AO11694">
        <v>0</v>
      </c>
    </row>
    <row r="11695" spans="1:41" x14ac:dyDescent="0.25">
      <c r="A11695" t="s">
        <v>262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0</v>
      </c>
      <c r="AM11695">
        <v>0</v>
      </c>
      <c r="AN11695">
        <v>0</v>
      </c>
      <c r="AO11695">
        <v>0</v>
      </c>
    </row>
    <row r="11696" spans="1:41" x14ac:dyDescent="0.25">
      <c r="A11696" t="s">
        <v>262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  <c r="AN11696">
        <v>0</v>
      </c>
      <c r="AO11696">
        <v>0</v>
      </c>
    </row>
    <row r="11697" spans="1:41" x14ac:dyDescent="0.25">
      <c r="A11697" t="s">
        <v>262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0</v>
      </c>
      <c r="AL11697">
        <v>0</v>
      </c>
      <c r="AM11697">
        <v>0</v>
      </c>
      <c r="AN11697">
        <v>0</v>
      </c>
      <c r="AO11697">
        <v>0</v>
      </c>
    </row>
    <row r="11698" spans="1:41" x14ac:dyDescent="0.25">
      <c r="A11698" t="s">
        <v>262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0</v>
      </c>
      <c r="AG11698">
        <v>0</v>
      </c>
      <c r="AH11698">
        <v>0</v>
      </c>
      <c r="AI11698">
        <v>0</v>
      </c>
      <c r="AJ11698">
        <v>0</v>
      </c>
      <c r="AK11698">
        <v>0</v>
      </c>
      <c r="AL11698">
        <v>0</v>
      </c>
      <c r="AM11698">
        <v>0</v>
      </c>
      <c r="AN11698">
        <v>0</v>
      </c>
      <c r="AO11698">
        <v>0</v>
      </c>
    </row>
    <row r="11699" spans="1:41" x14ac:dyDescent="0.25">
      <c r="A11699" t="s">
        <v>262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  <c r="AI11699">
        <v>0</v>
      </c>
      <c r="AJ11699">
        <v>0</v>
      </c>
      <c r="AK11699">
        <v>0</v>
      </c>
      <c r="AL11699">
        <v>0</v>
      </c>
      <c r="AM11699">
        <v>0</v>
      </c>
      <c r="AN11699">
        <v>0</v>
      </c>
      <c r="AO11699">
        <v>0</v>
      </c>
    </row>
    <row r="11700" spans="1:41" x14ac:dyDescent="0.25">
      <c r="A11700" t="s">
        <v>262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0</v>
      </c>
      <c r="AH11700">
        <v>0</v>
      </c>
      <c r="AI11700">
        <v>0</v>
      </c>
      <c r="AJ11700">
        <v>0</v>
      </c>
      <c r="AK11700">
        <v>0</v>
      </c>
      <c r="AL11700">
        <v>0</v>
      </c>
      <c r="AM11700">
        <v>0</v>
      </c>
      <c r="AN11700">
        <v>0</v>
      </c>
      <c r="AO11700">
        <v>0</v>
      </c>
    </row>
    <row r="11701" spans="1:41" x14ac:dyDescent="0.25">
      <c r="A11701" t="s">
        <v>262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  <c r="AN11701">
        <v>0</v>
      </c>
      <c r="AO11701">
        <v>0</v>
      </c>
    </row>
    <row r="11702" spans="1:41" x14ac:dyDescent="0.25">
      <c r="A11702" t="s">
        <v>262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0</v>
      </c>
      <c r="AK11702">
        <v>0</v>
      </c>
      <c r="AL11702">
        <v>0</v>
      </c>
      <c r="AM11702">
        <v>0</v>
      </c>
      <c r="AN11702">
        <v>0</v>
      </c>
      <c r="AO11702">
        <v>0</v>
      </c>
    </row>
    <row r="11703" spans="1:41" x14ac:dyDescent="0.25">
      <c r="A11703" t="s">
        <v>262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0</v>
      </c>
      <c r="AK11703">
        <v>0</v>
      </c>
      <c r="AL11703">
        <v>0</v>
      </c>
      <c r="AM11703">
        <v>0</v>
      </c>
      <c r="AN11703">
        <v>0</v>
      </c>
      <c r="AO11703">
        <v>0</v>
      </c>
    </row>
    <row r="11704" spans="1:41" x14ac:dyDescent="0.25">
      <c r="A11704" t="s">
        <v>262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0</v>
      </c>
      <c r="AJ11704">
        <v>0</v>
      </c>
      <c r="AK11704">
        <v>0</v>
      </c>
      <c r="AL11704">
        <v>0</v>
      </c>
      <c r="AM11704">
        <v>0</v>
      </c>
      <c r="AN11704">
        <v>0</v>
      </c>
      <c r="AO11704">
        <v>0</v>
      </c>
    </row>
    <row r="11705" spans="1:41" x14ac:dyDescent="0.25">
      <c r="A11705" t="s">
        <v>262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0</v>
      </c>
      <c r="AL11705">
        <v>0</v>
      </c>
      <c r="AM11705">
        <v>0</v>
      </c>
      <c r="AN11705">
        <v>0</v>
      </c>
      <c r="AO11705">
        <v>0</v>
      </c>
    </row>
    <row r="11706" spans="1:41" x14ac:dyDescent="0.25">
      <c r="A11706" t="s">
        <v>262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0</v>
      </c>
      <c r="AL11706">
        <v>0</v>
      </c>
      <c r="AM11706">
        <v>0</v>
      </c>
      <c r="AN11706">
        <v>0</v>
      </c>
      <c r="AO11706">
        <v>0</v>
      </c>
    </row>
    <row r="11707" spans="1:41" x14ac:dyDescent="0.25">
      <c r="A11707" t="s">
        <v>262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0</v>
      </c>
      <c r="AL11707">
        <v>0</v>
      </c>
      <c r="AM11707">
        <v>0</v>
      </c>
      <c r="AN11707">
        <v>0</v>
      </c>
      <c r="AO11707">
        <v>0</v>
      </c>
    </row>
    <row r="11708" spans="1:41" x14ac:dyDescent="0.25">
      <c r="A11708" t="s">
        <v>262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0</v>
      </c>
      <c r="AM11708">
        <v>0</v>
      </c>
      <c r="AN11708">
        <v>0</v>
      </c>
      <c r="AO11708">
        <v>0</v>
      </c>
    </row>
    <row r="11709" spans="1:41" x14ac:dyDescent="0.25">
      <c r="A11709" t="s">
        <v>262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0</v>
      </c>
      <c r="AL11709">
        <v>0</v>
      </c>
      <c r="AM11709">
        <v>0</v>
      </c>
      <c r="AN11709">
        <v>0</v>
      </c>
      <c r="AO11709">
        <v>0</v>
      </c>
    </row>
    <row r="11710" spans="1:41" x14ac:dyDescent="0.25">
      <c r="A11710" t="s">
        <v>262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0</v>
      </c>
      <c r="AL11710">
        <v>0</v>
      </c>
      <c r="AM11710">
        <v>0</v>
      </c>
      <c r="AN11710">
        <v>0</v>
      </c>
      <c r="AO11710">
        <v>0</v>
      </c>
    </row>
    <row r="11711" spans="1:41" x14ac:dyDescent="0.25">
      <c r="A11711" t="s">
        <v>262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0</v>
      </c>
      <c r="AK11711">
        <v>0</v>
      </c>
      <c r="AL11711">
        <v>0</v>
      </c>
      <c r="AM11711">
        <v>0</v>
      </c>
      <c r="AN11711">
        <v>0</v>
      </c>
      <c r="AO11711">
        <v>0</v>
      </c>
    </row>
    <row r="11712" spans="1:41" x14ac:dyDescent="0.25">
      <c r="A11712" t="s">
        <v>262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  <c r="AN11712">
        <v>0</v>
      </c>
      <c r="AO11712">
        <v>0</v>
      </c>
    </row>
    <row r="11713" spans="1:41" x14ac:dyDescent="0.25">
      <c r="A11713" t="s">
        <v>262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0</v>
      </c>
      <c r="AM11713">
        <v>0</v>
      </c>
      <c r="AN11713">
        <v>0</v>
      </c>
      <c r="AO11713">
        <v>0</v>
      </c>
    </row>
    <row r="11714" spans="1:41" x14ac:dyDescent="0.25">
      <c r="A11714" t="s">
        <v>262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  <c r="AN11714">
        <v>0</v>
      </c>
      <c r="AO11714">
        <v>0</v>
      </c>
    </row>
    <row r="11715" spans="1:41" x14ac:dyDescent="0.25">
      <c r="A11715" t="s">
        <v>262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  <c r="AN11715">
        <v>0</v>
      </c>
      <c r="AO11715">
        <v>0</v>
      </c>
    </row>
    <row r="11716" spans="1:41" x14ac:dyDescent="0.25">
      <c r="A11716" t="s">
        <v>262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0</v>
      </c>
      <c r="AL11716">
        <v>0</v>
      </c>
      <c r="AM11716">
        <v>0</v>
      </c>
      <c r="AN11716">
        <v>0</v>
      </c>
      <c r="AO11716">
        <v>0</v>
      </c>
    </row>
    <row r="11717" spans="1:41" x14ac:dyDescent="0.25">
      <c r="A11717" t="s">
        <v>262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0</v>
      </c>
      <c r="AL11717">
        <v>0</v>
      </c>
      <c r="AM11717">
        <v>0</v>
      </c>
      <c r="AN11717">
        <v>0</v>
      </c>
      <c r="AO11717">
        <v>0</v>
      </c>
    </row>
    <row r="11718" spans="1:41" x14ac:dyDescent="0.25">
      <c r="A11718" t="s">
        <v>262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0</v>
      </c>
      <c r="AJ11718">
        <v>0</v>
      </c>
      <c r="AK11718">
        <v>0</v>
      </c>
      <c r="AL11718">
        <v>0</v>
      </c>
      <c r="AM11718">
        <v>0</v>
      </c>
      <c r="AN11718">
        <v>0</v>
      </c>
      <c r="AO11718">
        <v>0</v>
      </c>
    </row>
    <row r="11719" spans="1:41" x14ac:dyDescent="0.25">
      <c r="A11719" t="s">
        <v>262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0</v>
      </c>
      <c r="AM11719">
        <v>0</v>
      </c>
      <c r="AN11719">
        <v>0</v>
      </c>
      <c r="AO11719">
        <v>0</v>
      </c>
    </row>
    <row r="11720" spans="1:41" x14ac:dyDescent="0.25">
      <c r="A11720" t="s">
        <v>262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0</v>
      </c>
      <c r="AL11720">
        <v>0</v>
      </c>
      <c r="AM11720">
        <v>0</v>
      </c>
      <c r="AN11720">
        <v>0</v>
      </c>
      <c r="AO11720">
        <v>0</v>
      </c>
    </row>
    <row r="11721" spans="1:41" x14ac:dyDescent="0.25">
      <c r="A11721" t="s">
        <v>262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0</v>
      </c>
      <c r="AM11721">
        <v>0</v>
      </c>
      <c r="AN11721">
        <v>0</v>
      </c>
      <c r="AO11721">
        <v>0</v>
      </c>
    </row>
    <row r="11722" spans="1:41" x14ac:dyDescent="0.25">
      <c r="A11722" t="s">
        <v>262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0</v>
      </c>
      <c r="AL11722">
        <v>0</v>
      </c>
      <c r="AM11722">
        <v>0</v>
      </c>
      <c r="AN11722">
        <v>0</v>
      </c>
      <c r="AO11722">
        <v>0</v>
      </c>
    </row>
    <row r="11723" spans="1:41" x14ac:dyDescent="0.25">
      <c r="A11723" t="s">
        <v>262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0</v>
      </c>
      <c r="AL11723">
        <v>0</v>
      </c>
      <c r="AM11723">
        <v>0</v>
      </c>
      <c r="AN11723">
        <v>0</v>
      </c>
      <c r="AO11723">
        <v>0</v>
      </c>
    </row>
    <row r="11724" spans="1:41" x14ac:dyDescent="0.25">
      <c r="A11724" t="s">
        <v>262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0</v>
      </c>
      <c r="AK11724">
        <v>0</v>
      </c>
      <c r="AL11724">
        <v>0</v>
      </c>
      <c r="AM11724">
        <v>0</v>
      </c>
      <c r="AN11724">
        <v>0</v>
      </c>
      <c r="AO11724">
        <v>0</v>
      </c>
    </row>
    <row r="11725" spans="1:41" x14ac:dyDescent="0.25">
      <c r="A11725" t="s">
        <v>262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0</v>
      </c>
      <c r="AL11725">
        <v>0</v>
      </c>
      <c r="AM11725">
        <v>0</v>
      </c>
      <c r="AN11725">
        <v>0</v>
      </c>
      <c r="AO11725">
        <v>0</v>
      </c>
    </row>
    <row r="11726" spans="1:41" x14ac:dyDescent="0.25">
      <c r="A11726" t="s">
        <v>262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0</v>
      </c>
      <c r="AG11726">
        <v>0</v>
      </c>
      <c r="AH11726">
        <v>0</v>
      </c>
      <c r="AI11726">
        <v>0</v>
      </c>
      <c r="AJ11726">
        <v>0</v>
      </c>
      <c r="AK11726">
        <v>0</v>
      </c>
      <c r="AL11726">
        <v>0</v>
      </c>
      <c r="AM11726">
        <v>0</v>
      </c>
      <c r="AN11726">
        <v>0</v>
      </c>
      <c r="AO11726">
        <v>0</v>
      </c>
    </row>
    <row r="11727" spans="1:41" x14ac:dyDescent="0.25">
      <c r="A11727" t="s">
        <v>262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0</v>
      </c>
      <c r="AK11727">
        <v>0</v>
      </c>
      <c r="AL11727">
        <v>0</v>
      </c>
      <c r="AM11727">
        <v>0</v>
      </c>
      <c r="AN11727">
        <v>0</v>
      </c>
      <c r="AO11727">
        <v>0</v>
      </c>
    </row>
    <row r="11728" spans="1:41" x14ac:dyDescent="0.25">
      <c r="A11728" t="s">
        <v>262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0</v>
      </c>
      <c r="AK11728">
        <v>0</v>
      </c>
      <c r="AL11728">
        <v>0</v>
      </c>
      <c r="AM11728">
        <v>0</v>
      </c>
      <c r="AN11728">
        <v>0</v>
      </c>
      <c r="AO11728">
        <v>0</v>
      </c>
    </row>
    <row r="11729" spans="1:41" x14ac:dyDescent="0.25">
      <c r="A11729" t="s">
        <v>262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0</v>
      </c>
      <c r="AL11729">
        <v>0</v>
      </c>
      <c r="AM11729">
        <v>0</v>
      </c>
      <c r="AN11729">
        <v>0</v>
      </c>
      <c r="AO11729">
        <v>0</v>
      </c>
    </row>
    <row r="11730" spans="1:41" x14ac:dyDescent="0.25">
      <c r="A11730" t="s">
        <v>262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0</v>
      </c>
      <c r="AJ11730">
        <v>0</v>
      </c>
      <c r="AK11730">
        <v>0</v>
      </c>
      <c r="AL11730">
        <v>0</v>
      </c>
      <c r="AM11730">
        <v>0</v>
      </c>
      <c r="AN11730">
        <v>0</v>
      </c>
      <c r="AO11730">
        <v>0</v>
      </c>
    </row>
    <row r="11731" spans="1:41" x14ac:dyDescent="0.25">
      <c r="A11731" t="s">
        <v>262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  <c r="AN11731">
        <v>0</v>
      </c>
      <c r="AO11731">
        <v>0</v>
      </c>
    </row>
    <row r="11732" spans="1:41" x14ac:dyDescent="0.25">
      <c r="A11732" t="s">
        <v>262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0</v>
      </c>
      <c r="AJ11732">
        <v>0</v>
      </c>
      <c r="AK11732">
        <v>0</v>
      </c>
      <c r="AL11732">
        <v>0</v>
      </c>
      <c r="AM11732">
        <v>0</v>
      </c>
      <c r="AN11732">
        <v>0</v>
      </c>
      <c r="AO11732">
        <v>0</v>
      </c>
    </row>
    <row r="11733" spans="1:41" x14ac:dyDescent="0.25">
      <c r="A11733" t="s">
        <v>262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0</v>
      </c>
      <c r="AM11733">
        <v>0</v>
      </c>
      <c r="AN11733">
        <v>0</v>
      </c>
      <c r="AO11733">
        <v>0</v>
      </c>
    </row>
    <row r="11734" spans="1:41" x14ac:dyDescent="0.25">
      <c r="A11734" t="s">
        <v>262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  <c r="AG11734">
        <v>0</v>
      </c>
      <c r="AH11734">
        <v>0</v>
      </c>
      <c r="AI11734">
        <v>0</v>
      </c>
      <c r="AJ11734">
        <v>0</v>
      </c>
      <c r="AK11734">
        <v>0</v>
      </c>
      <c r="AL11734">
        <v>0</v>
      </c>
      <c r="AM11734">
        <v>0</v>
      </c>
      <c r="AN11734">
        <v>0</v>
      </c>
      <c r="AO11734">
        <v>0</v>
      </c>
    </row>
    <row r="11735" spans="1:41" x14ac:dyDescent="0.25">
      <c r="A11735" t="s">
        <v>262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0</v>
      </c>
      <c r="AG11735">
        <v>0</v>
      </c>
      <c r="AH11735">
        <v>0</v>
      </c>
      <c r="AI11735">
        <v>0</v>
      </c>
      <c r="AJ11735">
        <v>0</v>
      </c>
      <c r="AK11735">
        <v>0</v>
      </c>
      <c r="AL11735">
        <v>0</v>
      </c>
      <c r="AM11735">
        <v>0</v>
      </c>
      <c r="AN11735">
        <v>0</v>
      </c>
      <c r="AO11735">
        <v>0</v>
      </c>
    </row>
    <row r="11736" spans="1:41" x14ac:dyDescent="0.25">
      <c r="A11736" t="s">
        <v>262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0</v>
      </c>
      <c r="AL11736">
        <v>0</v>
      </c>
      <c r="AM11736">
        <v>0</v>
      </c>
      <c r="AN11736">
        <v>0</v>
      </c>
      <c r="AO11736">
        <v>0</v>
      </c>
    </row>
    <row r="11737" spans="1:41" x14ac:dyDescent="0.25">
      <c r="A11737" t="s">
        <v>262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0</v>
      </c>
      <c r="AH11737">
        <v>0</v>
      </c>
      <c r="AI11737">
        <v>0</v>
      </c>
      <c r="AJ11737">
        <v>0</v>
      </c>
      <c r="AK11737">
        <v>0</v>
      </c>
      <c r="AL11737">
        <v>0</v>
      </c>
      <c r="AM11737">
        <v>0</v>
      </c>
      <c r="AN11737">
        <v>0</v>
      </c>
      <c r="AO11737">
        <v>0</v>
      </c>
    </row>
    <row r="11738" spans="1:41" x14ac:dyDescent="0.25">
      <c r="A11738" t="s">
        <v>262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0</v>
      </c>
      <c r="AL11738">
        <v>0</v>
      </c>
      <c r="AM11738">
        <v>0</v>
      </c>
      <c r="AN11738">
        <v>0</v>
      </c>
      <c r="AO11738">
        <v>0</v>
      </c>
    </row>
    <row r="11739" spans="1:41" x14ac:dyDescent="0.25">
      <c r="A11739" t="s">
        <v>262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0</v>
      </c>
      <c r="AM11739">
        <v>0</v>
      </c>
      <c r="AN11739">
        <v>0</v>
      </c>
      <c r="AO11739">
        <v>0</v>
      </c>
    </row>
    <row r="11740" spans="1:41" x14ac:dyDescent="0.25">
      <c r="A11740" t="s">
        <v>262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0</v>
      </c>
      <c r="AL11740">
        <v>0</v>
      </c>
      <c r="AM11740">
        <v>0</v>
      </c>
      <c r="AN11740">
        <v>0</v>
      </c>
      <c r="AO11740">
        <v>0</v>
      </c>
    </row>
    <row r="11741" spans="1:41" x14ac:dyDescent="0.25">
      <c r="A11741" t="s">
        <v>262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0</v>
      </c>
      <c r="AN11741">
        <v>0</v>
      </c>
      <c r="AO11741">
        <v>0</v>
      </c>
    </row>
    <row r="11742" spans="1:41" x14ac:dyDescent="0.25">
      <c r="A11742" t="s">
        <v>262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0</v>
      </c>
      <c r="AK11742">
        <v>0</v>
      </c>
      <c r="AL11742">
        <v>0</v>
      </c>
      <c r="AM11742">
        <v>0</v>
      </c>
      <c r="AN11742">
        <v>0</v>
      </c>
      <c r="AO11742">
        <v>0</v>
      </c>
    </row>
    <row r="11743" spans="1:41" x14ac:dyDescent="0.25">
      <c r="A11743" t="s">
        <v>262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0</v>
      </c>
      <c r="AM11743">
        <v>0</v>
      </c>
      <c r="AN11743">
        <v>0</v>
      </c>
      <c r="AO11743">
        <v>0</v>
      </c>
    </row>
    <row r="11744" spans="1:41" x14ac:dyDescent="0.25">
      <c r="A11744" t="s">
        <v>262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  <c r="AN11744">
        <v>0</v>
      </c>
      <c r="AO11744">
        <v>0</v>
      </c>
    </row>
    <row r="11745" spans="1:41" x14ac:dyDescent="0.25">
      <c r="A11745" t="s">
        <v>262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  <c r="AN11745">
        <v>0</v>
      </c>
      <c r="AO11745">
        <v>0</v>
      </c>
    </row>
    <row r="11746" spans="1:41" x14ac:dyDescent="0.25">
      <c r="A11746" t="s">
        <v>262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  <c r="AN11746">
        <v>0</v>
      </c>
      <c r="AO11746">
        <v>0</v>
      </c>
    </row>
    <row r="11747" spans="1:41" x14ac:dyDescent="0.25">
      <c r="A11747" t="s">
        <v>262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0</v>
      </c>
      <c r="AJ11747">
        <v>0</v>
      </c>
      <c r="AK11747">
        <v>0</v>
      </c>
      <c r="AL11747">
        <v>0</v>
      </c>
      <c r="AM11747">
        <v>0</v>
      </c>
      <c r="AN11747">
        <v>0</v>
      </c>
      <c r="AO11747">
        <v>0</v>
      </c>
    </row>
    <row r="11748" spans="1:41" x14ac:dyDescent="0.25">
      <c r="A11748" t="s">
        <v>262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0</v>
      </c>
      <c r="AJ11748">
        <v>0</v>
      </c>
      <c r="AK11748">
        <v>0</v>
      </c>
      <c r="AL11748">
        <v>0</v>
      </c>
      <c r="AM11748">
        <v>0</v>
      </c>
      <c r="AN11748">
        <v>0</v>
      </c>
      <c r="AO11748">
        <v>0</v>
      </c>
    </row>
    <row r="11749" spans="1:41" x14ac:dyDescent="0.25">
      <c r="A11749" t="s">
        <v>262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0</v>
      </c>
      <c r="AL11749">
        <v>0</v>
      </c>
      <c r="AM11749">
        <v>0</v>
      </c>
      <c r="AN11749">
        <v>0</v>
      </c>
      <c r="AO11749">
        <v>0</v>
      </c>
    </row>
    <row r="11750" spans="1:41" x14ac:dyDescent="0.25">
      <c r="A11750" t="s">
        <v>262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0</v>
      </c>
      <c r="AN11750">
        <v>0</v>
      </c>
      <c r="AO11750">
        <v>0</v>
      </c>
    </row>
    <row r="11751" spans="1:41" x14ac:dyDescent="0.25">
      <c r="A11751" t="s">
        <v>262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0</v>
      </c>
      <c r="AL11751">
        <v>0</v>
      </c>
      <c r="AM11751">
        <v>0</v>
      </c>
      <c r="AN11751">
        <v>0</v>
      </c>
      <c r="AO11751">
        <v>0</v>
      </c>
    </row>
    <row r="11752" spans="1:41" x14ac:dyDescent="0.25">
      <c r="A11752" t="s">
        <v>262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0</v>
      </c>
      <c r="AN11752">
        <v>0</v>
      </c>
      <c r="AO11752">
        <v>0</v>
      </c>
    </row>
    <row r="11753" spans="1:41" x14ac:dyDescent="0.25">
      <c r="A11753" t="s">
        <v>262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0</v>
      </c>
      <c r="AL11753">
        <v>0</v>
      </c>
      <c r="AM11753">
        <v>0</v>
      </c>
      <c r="AN11753">
        <v>0</v>
      </c>
      <c r="AO11753">
        <v>0</v>
      </c>
    </row>
    <row r="11754" spans="1:41" x14ac:dyDescent="0.25">
      <c r="A11754" t="s">
        <v>262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0</v>
      </c>
      <c r="AL11754">
        <v>0</v>
      </c>
      <c r="AM11754">
        <v>0</v>
      </c>
      <c r="AN11754">
        <v>0</v>
      </c>
      <c r="AO11754">
        <v>0</v>
      </c>
    </row>
    <row r="11755" spans="1:41" x14ac:dyDescent="0.25">
      <c r="A11755" t="s">
        <v>262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0</v>
      </c>
      <c r="AN11755">
        <v>0</v>
      </c>
      <c r="AO11755">
        <v>0</v>
      </c>
    </row>
    <row r="11756" spans="1:41" x14ac:dyDescent="0.25">
      <c r="A11756" t="s">
        <v>262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  <c r="AN11756">
        <v>0</v>
      </c>
      <c r="AO11756">
        <v>0</v>
      </c>
    </row>
    <row r="11757" spans="1:41" x14ac:dyDescent="0.25">
      <c r="A11757" t="s">
        <v>262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0</v>
      </c>
      <c r="AM11757">
        <v>0</v>
      </c>
      <c r="AN11757">
        <v>0</v>
      </c>
      <c r="AO11757">
        <v>0</v>
      </c>
    </row>
    <row r="11758" spans="1:41" x14ac:dyDescent="0.25">
      <c r="A11758" t="s">
        <v>262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0</v>
      </c>
      <c r="AK11758">
        <v>0</v>
      </c>
      <c r="AL11758">
        <v>0</v>
      </c>
      <c r="AM11758">
        <v>0</v>
      </c>
      <c r="AN11758">
        <v>0</v>
      </c>
      <c r="AO11758">
        <v>0</v>
      </c>
    </row>
    <row r="11759" spans="1:41" x14ac:dyDescent="0.25">
      <c r="A11759" t="s">
        <v>262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0</v>
      </c>
      <c r="AM11759">
        <v>0</v>
      </c>
      <c r="AN11759">
        <v>0</v>
      </c>
      <c r="AO11759">
        <v>0</v>
      </c>
    </row>
    <row r="11760" spans="1:41" x14ac:dyDescent="0.25">
      <c r="A11760" t="s">
        <v>262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0</v>
      </c>
      <c r="AM11760">
        <v>0</v>
      </c>
      <c r="AN11760">
        <v>0</v>
      </c>
      <c r="AO11760">
        <v>0</v>
      </c>
    </row>
    <row r="11761" spans="1:41" x14ac:dyDescent="0.25">
      <c r="A11761" t="s">
        <v>262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  <c r="AN11761">
        <v>0</v>
      </c>
      <c r="AO11761">
        <v>0</v>
      </c>
    </row>
    <row r="11762" spans="1:41" x14ac:dyDescent="0.25">
      <c r="A11762" t="s">
        <v>262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0</v>
      </c>
      <c r="AK11762">
        <v>0</v>
      </c>
      <c r="AL11762">
        <v>0</v>
      </c>
      <c r="AM11762">
        <v>0</v>
      </c>
      <c r="AN11762">
        <v>0</v>
      </c>
      <c r="AO11762">
        <v>0</v>
      </c>
    </row>
    <row r="11763" spans="1:41" x14ac:dyDescent="0.25">
      <c r="A11763" t="s">
        <v>262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0</v>
      </c>
      <c r="AJ11763">
        <v>0</v>
      </c>
      <c r="AK11763">
        <v>0</v>
      </c>
      <c r="AL11763">
        <v>0</v>
      </c>
      <c r="AM11763">
        <v>0</v>
      </c>
      <c r="AN11763">
        <v>0</v>
      </c>
      <c r="AO11763">
        <v>0</v>
      </c>
    </row>
    <row r="11764" spans="1:41" x14ac:dyDescent="0.25">
      <c r="A11764" t="s">
        <v>262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0</v>
      </c>
      <c r="AL11764">
        <v>0</v>
      </c>
      <c r="AM11764">
        <v>0</v>
      </c>
      <c r="AN11764">
        <v>0</v>
      </c>
      <c r="AO11764">
        <v>0</v>
      </c>
    </row>
    <row r="11765" spans="1:41" x14ac:dyDescent="0.25">
      <c r="A11765" t="s">
        <v>262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0</v>
      </c>
      <c r="AM11765">
        <v>0</v>
      </c>
      <c r="AN11765">
        <v>0</v>
      </c>
      <c r="AO11765">
        <v>0</v>
      </c>
    </row>
    <row r="11766" spans="1:41" x14ac:dyDescent="0.25">
      <c r="A11766" t="s">
        <v>262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  <c r="AN11766">
        <v>0</v>
      </c>
      <c r="AO11766">
        <v>0</v>
      </c>
    </row>
    <row r="11767" spans="1:41" x14ac:dyDescent="0.25">
      <c r="A11767" t="s">
        <v>262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  <c r="AN11767">
        <v>0</v>
      </c>
      <c r="AO11767">
        <v>0</v>
      </c>
    </row>
    <row r="11768" spans="1:41" x14ac:dyDescent="0.25">
      <c r="A11768" t="s">
        <v>262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0</v>
      </c>
      <c r="AM11768">
        <v>0</v>
      </c>
      <c r="AN11768">
        <v>0</v>
      </c>
      <c r="AO11768">
        <v>0</v>
      </c>
    </row>
    <row r="11769" spans="1:41" x14ac:dyDescent="0.25">
      <c r="A11769" t="s">
        <v>262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0</v>
      </c>
      <c r="AK11769">
        <v>0</v>
      </c>
      <c r="AL11769">
        <v>0</v>
      </c>
      <c r="AM11769">
        <v>0</v>
      </c>
      <c r="AN11769">
        <v>0</v>
      </c>
      <c r="AO11769">
        <v>0</v>
      </c>
    </row>
    <row r="11770" spans="1:41" x14ac:dyDescent="0.25">
      <c r="A11770" t="s">
        <v>262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0</v>
      </c>
      <c r="AL11770">
        <v>0</v>
      </c>
      <c r="AM11770">
        <v>0</v>
      </c>
      <c r="AN11770">
        <v>0</v>
      </c>
      <c r="AO11770">
        <v>0</v>
      </c>
    </row>
    <row r="11771" spans="1:41" x14ac:dyDescent="0.25">
      <c r="A11771" t="s">
        <v>262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0</v>
      </c>
      <c r="AL11771">
        <v>0</v>
      </c>
      <c r="AM11771">
        <v>0</v>
      </c>
      <c r="AN11771">
        <v>0</v>
      </c>
      <c r="AO11771">
        <v>0</v>
      </c>
    </row>
    <row r="11772" spans="1:41" x14ac:dyDescent="0.25">
      <c r="A11772" t="s">
        <v>262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0</v>
      </c>
      <c r="AL11772">
        <v>0</v>
      </c>
      <c r="AM11772">
        <v>0</v>
      </c>
      <c r="AN11772">
        <v>0</v>
      </c>
      <c r="AO11772">
        <v>0</v>
      </c>
    </row>
    <row r="11773" spans="1:41" x14ac:dyDescent="0.25">
      <c r="A11773" t="s">
        <v>262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0</v>
      </c>
      <c r="AJ11773">
        <v>0</v>
      </c>
      <c r="AK11773">
        <v>0</v>
      </c>
      <c r="AL11773">
        <v>0</v>
      </c>
      <c r="AM11773">
        <v>0</v>
      </c>
      <c r="AN11773">
        <v>0</v>
      </c>
      <c r="AO11773">
        <v>0</v>
      </c>
    </row>
    <row r="11774" spans="1:41" x14ac:dyDescent="0.25">
      <c r="A11774" t="s">
        <v>262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  <c r="AN11774">
        <v>0</v>
      </c>
      <c r="AO11774">
        <v>0</v>
      </c>
    </row>
    <row r="11775" spans="1:41" x14ac:dyDescent="0.25">
      <c r="A11775" t="s">
        <v>262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  <c r="AN11775">
        <v>0</v>
      </c>
      <c r="AO11775">
        <v>0</v>
      </c>
    </row>
    <row r="11776" spans="1:41" x14ac:dyDescent="0.25">
      <c r="A11776" t="s">
        <v>262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0</v>
      </c>
      <c r="AM11776">
        <v>0</v>
      </c>
      <c r="AN11776">
        <v>0</v>
      </c>
      <c r="AO11776">
        <v>0</v>
      </c>
    </row>
    <row r="11777" spans="1:41" x14ac:dyDescent="0.25">
      <c r="A11777" t="s">
        <v>262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0</v>
      </c>
      <c r="AL11777">
        <v>0</v>
      </c>
      <c r="AM11777">
        <v>0</v>
      </c>
      <c r="AN11777">
        <v>0</v>
      </c>
      <c r="AO11777">
        <v>0</v>
      </c>
    </row>
    <row r="11778" spans="1:41" x14ac:dyDescent="0.25">
      <c r="A11778" t="s">
        <v>262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  <c r="AN11778">
        <v>0</v>
      </c>
      <c r="AO11778">
        <v>0</v>
      </c>
    </row>
    <row r="11779" spans="1:41" x14ac:dyDescent="0.25">
      <c r="A11779" t="s">
        <v>262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0</v>
      </c>
      <c r="AL11779">
        <v>0</v>
      </c>
      <c r="AM11779">
        <v>0</v>
      </c>
      <c r="AN11779">
        <v>0</v>
      </c>
      <c r="AO11779">
        <v>0</v>
      </c>
    </row>
    <row r="11780" spans="1:41" x14ac:dyDescent="0.25">
      <c r="A11780" t="s">
        <v>262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0</v>
      </c>
      <c r="AJ11780">
        <v>0</v>
      </c>
      <c r="AK11780">
        <v>0</v>
      </c>
      <c r="AL11780">
        <v>0</v>
      </c>
      <c r="AM11780">
        <v>0</v>
      </c>
      <c r="AN11780">
        <v>0</v>
      </c>
      <c r="AO11780">
        <v>0</v>
      </c>
    </row>
    <row r="11781" spans="1:41" x14ac:dyDescent="0.25">
      <c r="A11781" t="s">
        <v>262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0</v>
      </c>
      <c r="AJ11781">
        <v>0</v>
      </c>
      <c r="AK11781">
        <v>0</v>
      </c>
      <c r="AL11781">
        <v>0</v>
      </c>
      <c r="AM11781">
        <v>0</v>
      </c>
      <c r="AN11781">
        <v>0</v>
      </c>
      <c r="AO11781">
        <v>0</v>
      </c>
    </row>
    <row r="11782" spans="1:41" x14ac:dyDescent="0.25">
      <c r="A11782" t="s">
        <v>262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0</v>
      </c>
      <c r="AK11782">
        <v>0</v>
      </c>
      <c r="AL11782">
        <v>0</v>
      </c>
      <c r="AM11782">
        <v>0</v>
      </c>
      <c r="AN11782">
        <v>0</v>
      </c>
      <c r="AO11782">
        <v>0</v>
      </c>
    </row>
    <row r="11783" spans="1:41" x14ac:dyDescent="0.25">
      <c r="A11783" t="s">
        <v>262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0</v>
      </c>
      <c r="AM11783">
        <v>0</v>
      </c>
      <c r="AN11783">
        <v>0</v>
      </c>
      <c r="AO11783">
        <v>0</v>
      </c>
    </row>
    <row r="11784" spans="1:41" x14ac:dyDescent="0.25">
      <c r="A11784" t="s">
        <v>262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0</v>
      </c>
      <c r="AN11784">
        <v>0</v>
      </c>
      <c r="AO11784">
        <v>0</v>
      </c>
    </row>
    <row r="11785" spans="1:41" x14ac:dyDescent="0.25">
      <c r="A11785" t="s">
        <v>262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0</v>
      </c>
      <c r="AL11785">
        <v>0</v>
      </c>
      <c r="AM11785">
        <v>0</v>
      </c>
      <c r="AN11785">
        <v>0</v>
      </c>
      <c r="AO11785">
        <v>0</v>
      </c>
    </row>
    <row r="11786" spans="1:41" x14ac:dyDescent="0.25">
      <c r="A11786" t="s">
        <v>262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  <c r="AN11786">
        <v>0</v>
      </c>
      <c r="AO11786">
        <v>0</v>
      </c>
    </row>
    <row r="11787" spans="1:41" x14ac:dyDescent="0.25">
      <c r="A11787" t="s">
        <v>262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0</v>
      </c>
      <c r="AL11787">
        <v>0</v>
      </c>
      <c r="AM11787">
        <v>0</v>
      </c>
      <c r="AN11787">
        <v>0</v>
      </c>
      <c r="AO11787">
        <v>0</v>
      </c>
    </row>
    <row r="11788" spans="1:41" x14ac:dyDescent="0.25">
      <c r="A11788" t="s">
        <v>262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0</v>
      </c>
      <c r="AK11788">
        <v>0</v>
      </c>
      <c r="AL11788">
        <v>0</v>
      </c>
      <c r="AM11788">
        <v>0</v>
      </c>
      <c r="AN11788">
        <v>0</v>
      </c>
      <c r="AO11788">
        <v>0</v>
      </c>
    </row>
    <row r="11789" spans="1:41" x14ac:dyDescent="0.25">
      <c r="A11789" t="s">
        <v>262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0</v>
      </c>
      <c r="AL11789">
        <v>0</v>
      </c>
      <c r="AM11789">
        <v>0</v>
      </c>
      <c r="AN11789">
        <v>0</v>
      </c>
      <c r="AO11789">
        <v>0</v>
      </c>
    </row>
    <row r="11790" spans="1:41" x14ac:dyDescent="0.25">
      <c r="A11790" t="s">
        <v>262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0</v>
      </c>
      <c r="AN11790">
        <v>0</v>
      </c>
      <c r="AO11790">
        <v>0</v>
      </c>
    </row>
    <row r="11791" spans="1:41" x14ac:dyDescent="0.25">
      <c r="A11791" t="s">
        <v>262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0</v>
      </c>
      <c r="AG11791">
        <v>0</v>
      </c>
      <c r="AH11791">
        <v>0</v>
      </c>
      <c r="AI11791">
        <v>0</v>
      </c>
      <c r="AJ11791">
        <v>0</v>
      </c>
      <c r="AK11791">
        <v>0</v>
      </c>
      <c r="AL11791">
        <v>0</v>
      </c>
      <c r="AM11791">
        <v>0</v>
      </c>
      <c r="AN11791">
        <v>0</v>
      </c>
      <c r="AO11791">
        <v>0</v>
      </c>
    </row>
    <row r="11792" spans="1:41" x14ac:dyDescent="0.25">
      <c r="A11792" t="s">
        <v>262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0</v>
      </c>
      <c r="AL11792">
        <v>0</v>
      </c>
      <c r="AM11792">
        <v>0</v>
      </c>
      <c r="AN11792">
        <v>0</v>
      </c>
      <c r="AO11792">
        <v>0</v>
      </c>
    </row>
    <row r="11793" spans="1:41" x14ac:dyDescent="0.25">
      <c r="A11793" t="s">
        <v>262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0</v>
      </c>
      <c r="AL11793">
        <v>0</v>
      </c>
      <c r="AM11793">
        <v>0</v>
      </c>
      <c r="AN11793">
        <v>0</v>
      </c>
      <c r="AO11793">
        <v>0</v>
      </c>
    </row>
    <row r="11794" spans="1:41" x14ac:dyDescent="0.25">
      <c r="A11794" t="s">
        <v>262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0</v>
      </c>
      <c r="AG11794">
        <v>0</v>
      </c>
      <c r="AH11794">
        <v>0</v>
      </c>
      <c r="AI11794">
        <v>0</v>
      </c>
      <c r="AJ11794">
        <v>0</v>
      </c>
      <c r="AK11794">
        <v>0</v>
      </c>
      <c r="AL11794">
        <v>0</v>
      </c>
      <c r="AM11794">
        <v>0</v>
      </c>
      <c r="AN11794">
        <v>0</v>
      </c>
      <c r="AO11794">
        <v>0</v>
      </c>
    </row>
    <row r="11795" spans="1:41" x14ac:dyDescent="0.25">
      <c r="A11795" t="s">
        <v>262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  <c r="AF11795">
        <v>0</v>
      </c>
      <c r="AG11795">
        <v>0</v>
      </c>
      <c r="AH11795">
        <v>0</v>
      </c>
      <c r="AI11795">
        <v>0</v>
      </c>
      <c r="AJ11795">
        <v>0</v>
      </c>
      <c r="AK11795">
        <v>0</v>
      </c>
      <c r="AL11795">
        <v>0</v>
      </c>
      <c r="AM11795">
        <v>0</v>
      </c>
      <c r="AN11795">
        <v>0</v>
      </c>
      <c r="AO11795">
        <v>0</v>
      </c>
    </row>
    <row r="11796" spans="1:41" x14ac:dyDescent="0.25">
      <c r="A11796" t="s">
        <v>262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>
        <v>0</v>
      </c>
      <c r="AI11796">
        <v>0</v>
      </c>
      <c r="AJ11796">
        <v>0</v>
      </c>
      <c r="AK11796">
        <v>0</v>
      </c>
      <c r="AL11796">
        <v>0</v>
      </c>
      <c r="AM11796">
        <v>0</v>
      </c>
      <c r="AN11796">
        <v>0</v>
      </c>
      <c r="AO11796">
        <v>0</v>
      </c>
    </row>
    <row r="11797" spans="1:41" x14ac:dyDescent="0.25">
      <c r="A11797" t="s">
        <v>262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0</v>
      </c>
      <c r="AK11797">
        <v>0</v>
      </c>
      <c r="AL11797">
        <v>0</v>
      </c>
      <c r="AM11797">
        <v>0</v>
      </c>
      <c r="AN11797">
        <v>0</v>
      </c>
      <c r="AO11797">
        <v>0</v>
      </c>
    </row>
    <row r="11798" spans="1:41" x14ac:dyDescent="0.25">
      <c r="A11798" t="s">
        <v>262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0</v>
      </c>
      <c r="AM11798">
        <v>0</v>
      </c>
      <c r="AN11798">
        <v>0</v>
      </c>
      <c r="AO11798">
        <v>0</v>
      </c>
    </row>
    <row r="11799" spans="1:41" x14ac:dyDescent="0.25">
      <c r="A11799" t="s">
        <v>262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  <c r="AF11799">
        <v>0</v>
      </c>
      <c r="AG11799">
        <v>0</v>
      </c>
      <c r="AH11799">
        <v>0</v>
      </c>
      <c r="AI11799">
        <v>0</v>
      </c>
      <c r="AJ11799">
        <v>0</v>
      </c>
      <c r="AK11799">
        <v>0</v>
      </c>
      <c r="AL11799">
        <v>0</v>
      </c>
      <c r="AM11799">
        <v>0</v>
      </c>
      <c r="AN11799">
        <v>0</v>
      </c>
      <c r="AO11799">
        <v>0</v>
      </c>
    </row>
    <row r="11800" spans="1:41" x14ac:dyDescent="0.25">
      <c r="A11800" t="s">
        <v>262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0</v>
      </c>
      <c r="AL11800">
        <v>0</v>
      </c>
      <c r="AM11800">
        <v>0</v>
      </c>
      <c r="AN11800">
        <v>0</v>
      </c>
      <c r="AO11800">
        <v>0</v>
      </c>
    </row>
    <row r="11801" spans="1:41" x14ac:dyDescent="0.25">
      <c r="A11801" t="s">
        <v>262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0</v>
      </c>
      <c r="AN11801">
        <v>0</v>
      </c>
      <c r="AO11801">
        <v>0</v>
      </c>
    </row>
    <row r="11802" spans="1:41" x14ac:dyDescent="0.25">
      <c r="A11802" t="s">
        <v>262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0</v>
      </c>
      <c r="AM11802">
        <v>0</v>
      </c>
      <c r="AN11802">
        <v>0</v>
      </c>
      <c r="AO11802">
        <v>0</v>
      </c>
    </row>
    <row r="11803" spans="1:41" x14ac:dyDescent="0.25">
      <c r="A11803" t="s">
        <v>262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0</v>
      </c>
      <c r="AK11803">
        <v>0</v>
      </c>
      <c r="AL11803">
        <v>0</v>
      </c>
      <c r="AM11803">
        <v>0</v>
      </c>
      <c r="AN11803">
        <v>0</v>
      </c>
      <c r="AO11803">
        <v>0</v>
      </c>
    </row>
    <row r="11804" spans="1:41" x14ac:dyDescent="0.25">
      <c r="A11804" t="s">
        <v>262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0</v>
      </c>
      <c r="AM11804">
        <v>0</v>
      </c>
      <c r="AN11804">
        <v>0</v>
      </c>
      <c r="AO11804">
        <v>0</v>
      </c>
    </row>
    <row r="11805" spans="1:41" x14ac:dyDescent="0.25">
      <c r="A11805" t="s">
        <v>262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0</v>
      </c>
      <c r="AM11805">
        <v>0</v>
      </c>
      <c r="AN11805">
        <v>0</v>
      </c>
      <c r="AO11805">
        <v>0</v>
      </c>
    </row>
    <row r="11806" spans="1:41" x14ac:dyDescent="0.25">
      <c r="A11806" t="s">
        <v>262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>
        <v>0</v>
      </c>
      <c r="AI11806">
        <v>0</v>
      </c>
      <c r="AJ11806">
        <v>0</v>
      </c>
      <c r="AK11806">
        <v>0</v>
      </c>
      <c r="AL11806">
        <v>0</v>
      </c>
      <c r="AM11806">
        <v>0</v>
      </c>
      <c r="AN11806">
        <v>0</v>
      </c>
      <c r="AO11806">
        <v>0</v>
      </c>
    </row>
    <row r="11807" spans="1:41" x14ac:dyDescent="0.25">
      <c r="A11807" t="s">
        <v>262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  <c r="AN11807">
        <v>0</v>
      </c>
      <c r="AO11807">
        <v>0</v>
      </c>
    </row>
    <row r="11808" spans="1:41" x14ac:dyDescent="0.25">
      <c r="A11808" t="s">
        <v>262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0</v>
      </c>
      <c r="AN11808">
        <v>0</v>
      </c>
      <c r="AO11808">
        <v>0</v>
      </c>
    </row>
    <row r="11809" spans="1:41" x14ac:dyDescent="0.25">
      <c r="A11809" t="s">
        <v>262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0</v>
      </c>
      <c r="AG11809">
        <v>0</v>
      </c>
      <c r="AH11809">
        <v>0</v>
      </c>
      <c r="AI11809">
        <v>0</v>
      </c>
      <c r="AJ11809">
        <v>0</v>
      </c>
      <c r="AK11809">
        <v>0</v>
      </c>
      <c r="AL11809">
        <v>0</v>
      </c>
      <c r="AM11809">
        <v>0</v>
      </c>
      <c r="AN11809">
        <v>0</v>
      </c>
      <c r="AO11809">
        <v>0</v>
      </c>
    </row>
    <row r="11810" spans="1:41" x14ac:dyDescent="0.25">
      <c r="A11810" t="s">
        <v>262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0</v>
      </c>
      <c r="AH11810">
        <v>0</v>
      </c>
      <c r="AI11810">
        <v>0</v>
      </c>
      <c r="AJ11810">
        <v>0</v>
      </c>
      <c r="AK11810">
        <v>0</v>
      </c>
      <c r="AL11810">
        <v>0</v>
      </c>
      <c r="AM11810">
        <v>0</v>
      </c>
      <c r="AN11810">
        <v>0</v>
      </c>
      <c r="AO11810">
        <v>0</v>
      </c>
    </row>
    <row r="11811" spans="1:41" x14ac:dyDescent="0.25">
      <c r="A11811" t="s">
        <v>262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0</v>
      </c>
      <c r="AM11811">
        <v>0</v>
      </c>
      <c r="AN11811">
        <v>0</v>
      </c>
      <c r="AO11811">
        <v>0</v>
      </c>
    </row>
    <row r="11812" spans="1:41" x14ac:dyDescent="0.25">
      <c r="A11812" t="s">
        <v>262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0</v>
      </c>
      <c r="AM11812">
        <v>0</v>
      </c>
      <c r="AN11812">
        <v>0</v>
      </c>
      <c r="AO11812">
        <v>0</v>
      </c>
    </row>
    <row r="11813" spans="1:41" x14ac:dyDescent="0.25">
      <c r="A11813" t="s">
        <v>262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0</v>
      </c>
      <c r="AG11813">
        <v>0</v>
      </c>
      <c r="AH11813">
        <v>0</v>
      </c>
      <c r="AI11813">
        <v>0</v>
      </c>
      <c r="AJ11813">
        <v>0</v>
      </c>
      <c r="AK11813">
        <v>0</v>
      </c>
      <c r="AL11813">
        <v>0</v>
      </c>
      <c r="AM11813">
        <v>0</v>
      </c>
      <c r="AN11813">
        <v>0</v>
      </c>
      <c r="AO11813">
        <v>0</v>
      </c>
    </row>
    <row r="11814" spans="1:41" x14ac:dyDescent="0.25">
      <c r="A11814" t="s">
        <v>262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0</v>
      </c>
      <c r="AK11814">
        <v>0</v>
      </c>
      <c r="AL11814">
        <v>0</v>
      </c>
      <c r="AM11814">
        <v>0</v>
      </c>
      <c r="AN11814">
        <v>0</v>
      </c>
      <c r="AO11814">
        <v>0</v>
      </c>
    </row>
    <row r="11815" spans="1:41" x14ac:dyDescent="0.25">
      <c r="A11815" t="s">
        <v>262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0</v>
      </c>
      <c r="AM11815">
        <v>0</v>
      </c>
      <c r="AN11815">
        <v>0</v>
      </c>
      <c r="AO11815">
        <v>0</v>
      </c>
    </row>
    <row r="11816" spans="1:41" x14ac:dyDescent="0.25">
      <c r="A11816" t="s">
        <v>262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0</v>
      </c>
      <c r="AL11816">
        <v>0</v>
      </c>
      <c r="AM11816">
        <v>0</v>
      </c>
      <c r="AN11816">
        <v>0</v>
      </c>
      <c r="AO11816">
        <v>0</v>
      </c>
    </row>
    <row r="11817" spans="1:41" x14ac:dyDescent="0.25">
      <c r="A11817" t="s">
        <v>262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0</v>
      </c>
      <c r="AN11817">
        <v>0</v>
      </c>
      <c r="AO11817">
        <v>0</v>
      </c>
    </row>
    <row r="11818" spans="1:41" x14ac:dyDescent="0.25">
      <c r="A11818" t="s">
        <v>262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0</v>
      </c>
      <c r="AN11818">
        <v>0</v>
      </c>
      <c r="AO11818">
        <v>0</v>
      </c>
    </row>
    <row r="11819" spans="1:41" x14ac:dyDescent="0.25">
      <c r="A11819" t="s">
        <v>262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0</v>
      </c>
      <c r="AM11819">
        <v>0</v>
      </c>
      <c r="AN11819">
        <v>0</v>
      </c>
      <c r="AO11819">
        <v>0</v>
      </c>
    </row>
    <row r="11820" spans="1:41" x14ac:dyDescent="0.25">
      <c r="A11820" t="s">
        <v>262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0</v>
      </c>
      <c r="AG11820">
        <v>0</v>
      </c>
      <c r="AH11820">
        <v>0</v>
      </c>
      <c r="AI11820">
        <v>0</v>
      </c>
      <c r="AJ11820">
        <v>0</v>
      </c>
      <c r="AK11820">
        <v>0</v>
      </c>
      <c r="AL11820">
        <v>0</v>
      </c>
      <c r="AM11820">
        <v>0</v>
      </c>
      <c r="AN11820">
        <v>0</v>
      </c>
      <c r="AO11820">
        <v>0</v>
      </c>
    </row>
    <row r="11821" spans="1:41" x14ac:dyDescent="0.25">
      <c r="A11821" t="s">
        <v>262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  <c r="AN11821">
        <v>0</v>
      </c>
      <c r="AO11821">
        <v>0</v>
      </c>
    </row>
    <row r="11822" spans="1:41" x14ac:dyDescent="0.25">
      <c r="A11822" t="s">
        <v>262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0</v>
      </c>
      <c r="AN11822">
        <v>0</v>
      </c>
      <c r="AO11822">
        <v>0</v>
      </c>
    </row>
    <row r="11823" spans="1:41" x14ac:dyDescent="0.25">
      <c r="A11823" t="s">
        <v>262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0</v>
      </c>
      <c r="AN11823">
        <v>0</v>
      </c>
      <c r="AO11823">
        <v>0</v>
      </c>
    </row>
    <row r="11824" spans="1:41" x14ac:dyDescent="0.25">
      <c r="A11824" t="s">
        <v>262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  <c r="AN11824">
        <v>0</v>
      </c>
      <c r="AO11824">
        <v>0</v>
      </c>
    </row>
    <row r="11825" spans="1:41" x14ac:dyDescent="0.25">
      <c r="A11825" t="s">
        <v>262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  <c r="AI11825">
        <v>0</v>
      </c>
      <c r="AJ11825">
        <v>0</v>
      </c>
      <c r="AK11825">
        <v>0</v>
      </c>
      <c r="AL11825">
        <v>0</v>
      </c>
      <c r="AM11825">
        <v>0</v>
      </c>
      <c r="AN11825">
        <v>0</v>
      </c>
      <c r="AO11825">
        <v>0</v>
      </c>
    </row>
    <row r="11826" spans="1:41" x14ac:dyDescent="0.25">
      <c r="A11826" t="s">
        <v>262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0</v>
      </c>
      <c r="AM11826">
        <v>0</v>
      </c>
      <c r="AN11826">
        <v>0</v>
      </c>
      <c r="AO11826">
        <v>0</v>
      </c>
    </row>
    <row r="11827" spans="1:41" x14ac:dyDescent="0.25">
      <c r="A11827" t="s">
        <v>262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0</v>
      </c>
      <c r="AK11827">
        <v>0</v>
      </c>
      <c r="AL11827">
        <v>0</v>
      </c>
      <c r="AM11827">
        <v>0</v>
      </c>
      <c r="AN11827">
        <v>0</v>
      </c>
      <c r="AO11827">
        <v>0</v>
      </c>
    </row>
    <row r="11828" spans="1:41" x14ac:dyDescent="0.25">
      <c r="A11828" t="s">
        <v>262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0</v>
      </c>
      <c r="AL11828">
        <v>0</v>
      </c>
      <c r="AM11828">
        <v>0</v>
      </c>
      <c r="AN11828">
        <v>0</v>
      </c>
      <c r="AO11828">
        <v>0</v>
      </c>
    </row>
    <row r="11829" spans="1:41" x14ac:dyDescent="0.25">
      <c r="A11829" t="s">
        <v>262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0</v>
      </c>
      <c r="AM11829">
        <v>0</v>
      </c>
      <c r="AN11829">
        <v>0</v>
      </c>
      <c r="AO11829">
        <v>0</v>
      </c>
    </row>
    <row r="11830" spans="1:41" x14ac:dyDescent="0.25">
      <c r="A11830" t="s">
        <v>262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0</v>
      </c>
      <c r="AM11830">
        <v>0</v>
      </c>
      <c r="AN11830">
        <v>0</v>
      </c>
      <c r="AO11830">
        <v>0</v>
      </c>
    </row>
    <row r="11831" spans="1:41" x14ac:dyDescent="0.25">
      <c r="A11831" t="s">
        <v>262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  <c r="AN11831">
        <v>0</v>
      </c>
      <c r="AO11831">
        <v>0</v>
      </c>
    </row>
    <row r="11832" spans="1:41" x14ac:dyDescent="0.25">
      <c r="A11832" t="s">
        <v>262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0</v>
      </c>
      <c r="AH11832">
        <v>0</v>
      </c>
      <c r="AI11832">
        <v>0</v>
      </c>
      <c r="AJ11832">
        <v>0</v>
      </c>
      <c r="AK11832">
        <v>0</v>
      </c>
      <c r="AL11832">
        <v>0</v>
      </c>
      <c r="AM11832">
        <v>0</v>
      </c>
      <c r="AN11832">
        <v>0</v>
      </c>
      <c r="AO11832">
        <v>0</v>
      </c>
    </row>
    <row r="11833" spans="1:41" x14ac:dyDescent="0.25">
      <c r="A11833" t="s">
        <v>262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0</v>
      </c>
      <c r="AM11833">
        <v>0</v>
      </c>
      <c r="AN11833">
        <v>0</v>
      </c>
      <c r="AO11833">
        <v>0</v>
      </c>
    </row>
    <row r="11834" spans="1:41" x14ac:dyDescent="0.25">
      <c r="A11834" t="s">
        <v>262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  <c r="AN11834">
        <v>0</v>
      </c>
      <c r="AO11834">
        <v>0</v>
      </c>
    </row>
    <row r="11835" spans="1:41" x14ac:dyDescent="0.25">
      <c r="A11835" t="s">
        <v>262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  <c r="AN11835">
        <v>0</v>
      </c>
      <c r="AO11835">
        <v>0</v>
      </c>
    </row>
    <row r="11836" spans="1:41" x14ac:dyDescent="0.25">
      <c r="A11836" t="s">
        <v>262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0</v>
      </c>
      <c r="AJ11836">
        <v>0</v>
      </c>
      <c r="AK11836">
        <v>0</v>
      </c>
      <c r="AL11836">
        <v>0</v>
      </c>
      <c r="AM11836">
        <v>0</v>
      </c>
      <c r="AN11836">
        <v>0</v>
      </c>
      <c r="AO11836">
        <v>0</v>
      </c>
    </row>
    <row r="11837" spans="1:41" x14ac:dyDescent="0.25">
      <c r="A11837" t="s">
        <v>262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0</v>
      </c>
      <c r="AN11837">
        <v>0</v>
      </c>
      <c r="AO11837">
        <v>0</v>
      </c>
    </row>
    <row r="11838" spans="1:41" x14ac:dyDescent="0.25">
      <c r="A11838" t="s">
        <v>262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0</v>
      </c>
      <c r="AJ11838">
        <v>0</v>
      </c>
      <c r="AK11838">
        <v>0</v>
      </c>
      <c r="AL11838">
        <v>0</v>
      </c>
      <c r="AM11838">
        <v>0</v>
      </c>
      <c r="AN11838">
        <v>0</v>
      </c>
      <c r="AO11838">
        <v>0</v>
      </c>
    </row>
    <row r="11839" spans="1:41" x14ac:dyDescent="0.25">
      <c r="A11839" t="s">
        <v>262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0</v>
      </c>
      <c r="AL11839">
        <v>0</v>
      </c>
      <c r="AM11839">
        <v>0</v>
      </c>
      <c r="AN11839">
        <v>0</v>
      </c>
      <c r="AO11839">
        <v>0</v>
      </c>
    </row>
    <row r="11840" spans="1:41" x14ac:dyDescent="0.25">
      <c r="A11840" t="s">
        <v>262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0</v>
      </c>
      <c r="AL11840">
        <v>0</v>
      </c>
      <c r="AM11840">
        <v>0</v>
      </c>
      <c r="AN11840">
        <v>0</v>
      </c>
      <c r="AO11840">
        <v>0</v>
      </c>
    </row>
    <row r="11841" spans="1:41" x14ac:dyDescent="0.25">
      <c r="A11841" t="s">
        <v>262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0</v>
      </c>
      <c r="AL11841">
        <v>0</v>
      </c>
      <c r="AM11841">
        <v>0</v>
      </c>
      <c r="AN11841">
        <v>0</v>
      </c>
      <c r="AO11841">
        <v>0</v>
      </c>
    </row>
    <row r="11842" spans="1:41" x14ac:dyDescent="0.25">
      <c r="A11842" t="s">
        <v>262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0</v>
      </c>
      <c r="AL11842">
        <v>0</v>
      </c>
      <c r="AM11842">
        <v>0</v>
      </c>
      <c r="AN11842">
        <v>0</v>
      </c>
      <c r="AO11842">
        <v>0</v>
      </c>
    </row>
    <row r="11843" spans="1:41" x14ac:dyDescent="0.25">
      <c r="A11843" t="s">
        <v>262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0</v>
      </c>
      <c r="AK11843">
        <v>0</v>
      </c>
      <c r="AL11843">
        <v>0</v>
      </c>
      <c r="AM11843">
        <v>0</v>
      </c>
      <c r="AN11843">
        <v>0</v>
      </c>
      <c r="AO11843">
        <v>0</v>
      </c>
    </row>
    <row r="11844" spans="1:41" x14ac:dyDescent="0.25">
      <c r="A11844" t="s">
        <v>262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0</v>
      </c>
      <c r="AM11844">
        <v>0</v>
      </c>
      <c r="AN11844">
        <v>0</v>
      </c>
      <c r="AO11844">
        <v>0</v>
      </c>
    </row>
    <row r="11845" spans="1:41" x14ac:dyDescent="0.25">
      <c r="A11845" t="s">
        <v>262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0</v>
      </c>
      <c r="AL11845">
        <v>0</v>
      </c>
      <c r="AM11845">
        <v>0</v>
      </c>
      <c r="AN11845">
        <v>0</v>
      </c>
      <c r="AO11845">
        <v>0</v>
      </c>
    </row>
    <row r="11846" spans="1:41" x14ac:dyDescent="0.25">
      <c r="A11846" t="s">
        <v>262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0</v>
      </c>
      <c r="AL11846">
        <v>0</v>
      </c>
      <c r="AM11846">
        <v>0</v>
      </c>
      <c r="AN11846">
        <v>0</v>
      </c>
      <c r="AO11846">
        <v>0</v>
      </c>
    </row>
    <row r="11847" spans="1:41" x14ac:dyDescent="0.25">
      <c r="A11847" t="s">
        <v>262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0</v>
      </c>
      <c r="AG11847">
        <v>0</v>
      </c>
      <c r="AH11847">
        <v>0</v>
      </c>
      <c r="AI11847">
        <v>0</v>
      </c>
      <c r="AJ11847">
        <v>0</v>
      </c>
      <c r="AK11847">
        <v>0</v>
      </c>
      <c r="AL11847">
        <v>0</v>
      </c>
      <c r="AM11847">
        <v>0</v>
      </c>
      <c r="AN11847">
        <v>0</v>
      </c>
      <c r="AO11847">
        <v>0</v>
      </c>
    </row>
    <row r="11848" spans="1:41" x14ac:dyDescent="0.25">
      <c r="A11848" t="s">
        <v>262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0</v>
      </c>
      <c r="AL11848">
        <v>0</v>
      </c>
      <c r="AM11848">
        <v>0</v>
      </c>
      <c r="AN11848">
        <v>0</v>
      </c>
      <c r="AO11848">
        <v>0</v>
      </c>
    </row>
    <row r="11849" spans="1:41" x14ac:dyDescent="0.25">
      <c r="A11849" t="s">
        <v>262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0</v>
      </c>
      <c r="AL11849">
        <v>0</v>
      </c>
      <c r="AM11849">
        <v>0</v>
      </c>
      <c r="AN11849">
        <v>0</v>
      </c>
      <c r="AO11849">
        <v>0</v>
      </c>
    </row>
    <row r="11850" spans="1:41" x14ac:dyDescent="0.25">
      <c r="A11850" t="s">
        <v>262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0</v>
      </c>
      <c r="AL11850">
        <v>0</v>
      </c>
      <c r="AM11850">
        <v>0</v>
      </c>
      <c r="AN11850">
        <v>0</v>
      </c>
      <c r="AO11850">
        <v>0</v>
      </c>
    </row>
    <row r="11851" spans="1:41" x14ac:dyDescent="0.25">
      <c r="A11851" t="s">
        <v>262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0</v>
      </c>
      <c r="AK11851">
        <v>0</v>
      </c>
      <c r="AL11851">
        <v>0</v>
      </c>
      <c r="AM11851">
        <v>0</v>
      </c>
      <c r="AN11851">
        <v>0</v>
      </c>
      <c r="AO11851">
        <v>0</v>
      </c>
    </row>
    <row r="11852" spans="1:41" x14ac:dyDescent="0.25">
      <c r="A11852" t="s">
        <v>262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0</v>
      </c>
      <c r="AL11852">
        <v>0</v>
      </c>
      <c r="AM11852">
        <v>0</v>
      </c>
      <c r="AN11852">
        <v>0</v>
      </c>
      <c r="AO11852">
        <v>0</v>
      </c>
    </row>
    <row r="11853" spans="1:41" x14ac:dyDescent="0.25">
      <c r="A11853" t="s">
        <v>262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0</v>
      </c>
      <c r="AK11853">
        <v>0</v>
      </c>
      <c r="AL11853">
        <v>0</v>
      </c>
      <c r="AM11853">
        <v>0</v>
      </c>
      <c r="AN11853">
        <v>0</v>
      </c>
      <c r="AO11853">
        <v>0</v>
      </c>
    </row>
    <row r="11854" spans="1:41" x14ac:dyDescent="0.25">
      <c r="A11854" t="s">
        <v>262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0</v>
      </c>
      <c r="AL11854">
        <v>0</v>
      </c>
      <c r="AM11854">
        <v>0</v>
      </c>
      <c r="AN11854">
        <v>0</v>
      </c>
      <c r="AO11854">
        <v>0</v>
      </c>
    </row>
    <row r="11855" spans="1:41" x14ac:dyDescent="0.25">
      <c r="A11855" t="s">
        <v>262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0</v>
      </c>
      <c r="AN11855">
        <v>0</v>
      </c>
      <c r="AO11855">
        <v>0</v>
      </c>
    </row>
    <row r="11856" spans="1:41" x14ac:dyDescent="0.25">
      <c r="A11856" t="s">
        <v>262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0</v>
      </c>
      <c r="AL11856">
        <v>0</v>
      </c>
      <c r="AM11856">
        <v>0</v>
      </c>
      <c r="AN11856">
        <v>0</v>
      </c>
      <c r="AO11856">
        <v>0</v>
      </c>
    </row>
    <row r="11857" spans="1:41" x14ac:dyDescent="0.25">
      <c r="A11857" t="s">
        <v>262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0</v>
      </c>
      <c r="AN11857">
        <v>0</v>
      </c>
      <c r="AO11857">
        <v>0</v>
      </c>
    </row>
    <row r="11858" spans="1:41" x14ac:dyDescent="0.25">
      <c r="A11858" t="s">
        <v>262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0</v>
      </c>
      <c r="AJ11858">
        <v>0</v>
      </c>
      <c r="AK11858">
        <v>0</v>
      </c>
      <c r="AL11858">
        <v>0</v>
      </c>
      <c r="AM11858">
        <v>0</v>
      </c>
      <c r="AN11858">
        <v>0</v>
      </c>
      <c r="AO11858">
        <v>0</v>
      </c>
    </row>
    <row r="11859" spans="1:41" x14ac:dyDescent="0.25">
      <c r="A11859" t="s">
        <v>262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0</v>
      </c>
      <c r="AK11859">
        <v>0</v>
      </c>
      <c r="AL11859">
        <v>0</v>
      </c>
      <c r="AM11859">
        <v>0</v>
      </c>
      <c r="AN11859">
        <v>0</v>
      </c>
      <c r="AO11859">
        <v>0</v>
      </c>
    </row>
    <row r="11860" spans="1:41" x14ac:dyDescent="0.25">
      <c r="A11860" t="s">
        <v>262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0</v>
      </c>
      <c r="AN11860">
        <v>0</v>
      </c>
      <c r="AO11860">
        <v>0</v>
      </c>
    </row>
    <row r="11861" spans="1:41" x14ac:dyDescent="0.25">
      <c r="A11861" t="s">
        <v>262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0</v>
      </c>
      <c r="AJ11861">
        <v>0</v>
      </c>
      <c r="AK11861">
        <v>0</v>
      </c>
      <c r="AL11861">
        <v>0</v>
      </c>
      <c r="AM11861">
        <v>0</v>
      </c>
      <c r="AN11861">
        <v>0</v>
      </c>
      <c r="AO11861">
        <v>0</v>
      </c>
    </row>
    <row r="11862" spans="1:41" x14ac:dyDescent="0.25">
      <c r="A11862" t="s">
        <v>262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  <c r="AN11862">
        <v>0</v>
      </c>
      <c r="AO11862">
        <v>0</v>
      </c>
    </row>
    <row r="11863" spans="1:41" x14ac:dyDescent="0.25">
      <c r="A11863" t="s">
        <v>262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0</v>
      </c>
      <c r="AJ11863">
        <v>0</v>
      </c>
      <c r="AK11863">
        <v>0</v>
      </c>
      <c r="AL11863">
        <v>0</v>
      </c>
      <c r="AM11863">
        <v>0</v>
      </c>
      <c r="AN11863">
        <v>0</v>
      </c>
      <c r="AO11863">
        <v>0</v>
      </c>
    </row>
    <row r="11864" spans="1:41" x14ac:dyDescent="0.25">
      <c r="A11864" t="s">
        <v>262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0</v>
      </c>
      <c r="AN11864">
        <v>0</v>
      </c>
      <c r="AO11864">
        <v>0</v>
      </c>
    </row>
    <row r="11865" spans="1:41" x14ac:dyDescent="0.25">
      <c r="A11865" t="s">
        <v>262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0</v>
      </c>
      <c r="AL11865">
        <v>0</v>
      </c>
      <c r="AM11865">
        <v>0</v>
      </c>
      <c r="AN11865">
        <v>0</v>
      </c>
      <c r="AO11865">
        <v>0</v>
      </c>
    </row>
    <row r="11866" spans="1:41" x14ac:dyDescent="0.25">
      <c r="A11866" t="s">
        <v>262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0</v>
      </c>
      <c r="AL11866">
        <v>0</v>
      </c>
      <c r="AM11866">
        <v>0</v>
      </c>
      <c r="AN11866">
        <v>0</v>
      </c>
      <c r="AO11866">
        <v>0</v>
      </c>
    </row>
    <row r="11867" spans="1:41" x14ac:dyDescent="0.25">
      <c r="A11867" t="s">
        <v>262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0</v>
      </c>
      <c r="AJ11867">
        <v>0</v>
      </c>
      <c r="AK11867">
        <v>0</v>
      </c>
      <c r="AL11867">
        <v>0</v>
      </c>
      <c r="AM11867">
        <v>0</v>
      </c>
      <c r="AN11867">
        <v>0</v>
      </c>
      <c r="AO11867">
        <v>0</v>
      </c>
    </row>
    <row r="11868" spans="1:41" x14ac:dyDescent="0.25">
      <c r="A11868" t="s">
        <v>262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0</v>
      </c>
      <c r="AJ11868">
        <v>0</v>
      </c>
      <c r="AK11868">
        <v>0</v>
      </c>
      <c r="AL11868">
        <v>0</v>
      </c>
      <c r="AM11868">
        <v>0</v>
      </c>
      <c r="AN11868">
        <v>0</v>
      </c>
      <c r="AO11868">
        <v>0</v>
      </c>
    </row>
    <row r="11869" spans="1:41" x14ac:dyDescent="0.25">
      <c r="A11869" t="s">
        <v>262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0</v>
      </c>
      <c r="AN11869">
        <v>0</v>
      </c>
      <c r="AO11869">
        <v>0</v>
      </c>
    </row>
    <row r="11870" spans="1:41" x14ac:dyDescent="0.25">
      <c r="A11870" t="s">
        <v>262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0</v>
      </c>
      <c r="AK11870">
        <v>0</v>
      </c>
      <c r="AL11870">
        <v>0</v>
      </c>
      <c r="AM11870">
        <v>0</v>
      </c>
      <c r="AN11870">
        <v>0</v>
      </c>
      <c r="AO11870">
        <v>0</v>
      </c>
    </row>
    <row r="11871" spans="1:41" x14ac:dyDescent="0.25">
      <c r="A11871" t="s">
        <v>262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0</v>
      </c>
      <c r="AJ11871">
        <v>0</v>
      </c>
      <c r="AK11871">
        <v>0</v>
      </c>
      <c r="AL11871">
        <v>0</v>
      </c>
      <c r="AM11871">
        <v>0</v>
      </c>
      <c r="AN11871">
        <v>0</v>
      </c>
      <c r="AO11871">
        <v>0</v>
      </c>
    </row>
    <row r="11872" spans="1:41" x14ac:dyDescent="0.25">
      <c r="A11872" t="s">
        <v>262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0</v>
      </c>
      <c r="AL11872">
        <v>0</v>
      </c>
      <c r="AM11872">
        <v>0</v>
      </c>
      <c r="AN11872">
        <v>0</v>
      </c>
      <c r="AO11872">
        <v>0</v>
      </c>
    </row>
    <row r="11873" spans="1:41" x14ac:dyDescent="0.25">
      <c r="A11873" t="s">
        <v>262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0</v>
      </c>
      <c r="AN11873">
        <v>0</v>
      </c>
      <c r="AO11873">
        <v>0</v>
      </c>
    </row>
    <row r="11874" spans="1:41" x14ac:dyDescent="0.25">
      <c r="A11874" t="s">
        <v>262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0</v>
      </c>
      <c r="AL11874">
        <v>0</v>
      </c>
      <c r="AM11874">
        <v>0</v>
      </c>
      <c r="AN11874">
        <v>0</v>
      </c>
      <c r="AO11874">
        <v>0</v>
      </c>
    </row>
    <row r="11875" spans="1:41" x14ac:dyDescent="0.25">
      <c r="A11875" t="s">
        <v>262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0</v>
      </c>
      <c r="AN11875">
        <v>0</v>
      </c>
      <c r="AO11875">
        <v>0</v>
      </c>
    </row>
    <row r="11876" spans="1:41" x14ac:dyDescent="0.25">
      <c r="A11876" t="s">
        <v>262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0</v>
      </c>
      <c r="AM11876">
        <v>0</v>
      </c>
      <c r="AN11876">
        <v>0</v>
      </c>
      <c r="AO11876">
        <v>0</v>
      </c>
    </row>
    <row r="11877" spans="1:41" x14ac:dyDescent="0.25">
      <c r="A11877" t="s">
        <v>262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0</v>
      </c>
      <c r="AN11877">
        <v>0</v>
      </c>
      <c r="AO11877">
        <v>0</v>
      </c>
    </row>
    <row r="11878" spans="1:41" x14ac:dyDescent="0.25">
      <c r="A11878" t="s">
        <v>262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0</v>
      </c>
      <c r="AL11878">
        <v>0</v>
      </c>
      <c r="AM11878">
        <v>0</v>
      </c>
      <c r="AN11878">
        <v>0</v>
      </c>
      <c r="AO11878">
        <v>0</v>
      </c>
    </row>
    <row r="11879" spans="1:41" x14ac:dyDescent="0.25">
      <c r="A11879" t="s">
        <v>262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0</v>
      </c>
      <c r="AN11879">
        <v>0</v>
      </c>
      <c r="AO11879">
        <v>0</v>
      </c>
    </row>
    <row r="11880" spans="1:41" x14ac:dyDescent="0.25">
      <c r="A11880" t="s">
        <v>262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0</v>
      </c>
      <c r="AL11880">
        <v>0</v>
      </c>
      <c r="AM11880">
        <v>0</v>
      </c>
      <c r="AN11880">
        <v>0</v>
      </c>
      <c r="AO11880">
        <v>0</v>
      </c>
    </row>
    <row r="11881" spans="1:41" x14ac:dyDescent="0.25">
      <c r="A11881" t="s">
        <v>262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0</v>
      </c>
      <c r="AL11881">
        <v>0</v>
      </c>
      <c r="AM11881">
        <v>0</v>
      </c>
      <c r="AN11881">
        <v>0</v>
      </c>
      <c r="AO11881">
        <v>0</v>
      </c>
    </row>
    <row r="11882" spans="1:41" x14ac:dyDescent="0.25">
      <c r="A11882" t="s">
        <v>262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  <c r="AN11882">
        <v>0</v>
      </c>
      <c r="AO11882">
        <v>0</v>
      </c>
    </row>
    <row r="11883" spans="1:41" x14ac:dyDescent="0.25">
      <c r="A11883" t="s">
        <v>262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0</v>
      </c>
      <c r="AK11883">
        <v>0</v>
      </c>
      <c r="AL11883">
        <v>0</v>
      </c>
      <c r="AM11883">
        <v>0</v>
      </c>
      <c r="AN11883">
        <v>0</v>
      </c>
      <c r="AO11883">
        <v>0</v>
      </c>
    </row>
    <row r="11884" spans="1:41" x14ac:dyDescent="0.25">
      <c r="A11884" t="s">
        <v>262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0</v>
      </c>
      <c r="AK11884">
        <v>0</v>
      </c>
      <c r="AL11884">
        <v>0</v>
      </c>
      <c r="AM11884">
        <v>0</v>
      </c>
      <c r="AN11884">
        <v>0</v>
      </c>
      <c r="AO11884">
        <v>0</v>
      </c>
    </row>
    <row r="11885" spans="1:41" x14ac:dyDescent="0.25">
      <c r="A11885" t="s">
        <v>262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  <c r="AG11885">
        <v>0</v>
      </c>
      <c r="AH11885">
        <v>0</v>
      </c>
      <c r="AI11885">
        <v>0</v>
      </c>
      <c r="AJ11885">
        <v>0</v>
      </c>
      <c r="AK11885">
        <v>0</v>
      </c>
      <c r="AL11885">
        <v>0</v>
      </c>
      <c r="AM11885">
        <v>0</v>
      </c>
      <c r="AN11885">
        <v>0</v>
      </c>
      <c r="AO11885">
        <v>0</v>
      </c>
    </row>
    <row r="11886" spans="1:41" x14ac:dyDescent="0.25">
      <c r="A11886" t="s">
        <v>262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0</v>
      </c>
      <c r="AM11886">
        <v>0</v>
      </c>
      <c r="AN11886">
        <v>0</v>
      </c>
      <c r="AO11886">
        <v>0</v>
      </c>
    </row>
    <row r="11887" spans="1:41" x14ac:dyDescent="0.25">
      <c r="A11887" t="s">
        <v>262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0</v>
      </c>
      <c r="AG11887">
        <v>0</v>
      </c>
      <c r="AH11887">
        <v>0</v>
      </c>
      <c r="AI11887">
        <v>0</v>
      </c>
      <c r="AJ11887">
        <v>0</v>
      </c>
      <c r="AK11887">
        <v>0</v>
      </c>
      <c r="AL11887">
        <v>0</v>
      </c>
      <c r="AM11887">
        <v>0</v>
      </c>
      <c r="AN11887">
        <v>0</v>
      </c>
      <c r="AO11887">
        <v>0</v>
      </c>
    </row>
    <row r="11888" spans="1:41" x14ac:dyDescent="0.25">
      <c r="A11888" t="s">
        <v>262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  <c r="AN11888">
        <v>0</v>
      </c>
      <c r="AO11888">
        <v>0</v>
      </c>
    </row>
    <row r="11889" spans="1:41" x14ac:dyDescent="0.25">
      <c r="A11889" t="s">
        <v>262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0</v>
      </c>
      <c r="AN11889">
        <v>0</v>
      </c>
      <c r="AO11889">
        <v>0</v>
      </c>
    </row>
    <row r="11890" spans="1:41" x14ac:dyDescent="0.25">
      <c r="A11890" t="s">
        <v>262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0</v>
      </c>
      <c r="AK11890">
        <v>0</v>
      </c>
      <c r="AL11890">
        <v>0</v>
      </c>
      <c r="AM11890">
        <v>0</v>
      </c>
      <c r="AN11890">
        <v>0</v>
      </c>
      <c r="AO11890">
        <v>0</v>
      </c>
    </row>
    <row r="11891" spans="1:41" x14ac:dyDescent="0.25">
      <c r="A11891" t="s">
        <v>262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0</v>
      </c>
      <c r="AG11891">
        <v>0</v>
      </c>
      <c r="AH11891">
        <v>0</v>
      </c>
      <c r="AI11891">
        <v>0</v>
      </c>
      <c r="AJ11891">
        <v>0</v>
      </c>
      <c r="AK11891">
        <v>0</v>
      </c>
      <c r="AL11891">
        <v>0</v>
      </c>
      <c r="AM11891">
        <v>0</v>
      </c>
      <c r="AN11891">
        <v>0</v>
      </c>
      <c r="AO11891">
        <v>0</v>
      </c>
    </row>
    <row r="11892" spans="1:41" x14ac:dyDescent="0.25">
      <c r="A11892" t="s">
        <v>262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0</v>
      </c>
      <c r="AG11892">
        <v>0</v>
      </c>
      <c r="AH11892">
        <v>0</v>
      </c>
      <c r="AI11892">
        <v>0</v>
      </c>
      <c r="AJ11892">
        <v>0</v>
      </c>
      <c r="AK11892">
        <v>0</v>
      </c>
      <c r="AL11892">
        <v>0</v>
      </c>
      <c r="AM11892">
        <v>0</v>
      </c>
      <c r="AN11892">
        <v>0</v>
      </c>
      <c r="AO11892">
        <v>0</v>
      </c>
    </row>
    <row r="11893" spans="1:41" x14ac:dyDescent="0.25">
      <c r="A11893" t="s">
        <v>262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0</v>
      </c>
      <c r="AN11893">
        <v>0</v>
      </c>
      <c r="AO11893">
        <v>0</v>
      </c>
    </row>
    <row r="11894" spans="1:41" x14ac:dyDescent="0.25">
      <c r="A11894" t="s">
        <v>262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0</v>
      </c>
      <c r="AK11894">
        <v>0</v>
      </c>
      <c r="AL11894">
        <v>0</v>
      </c>
      <c r="AM11894">
        <v>0</v>
      </c>
      <c r="AN11894">
        <v>0</v>
      </c>
      <c r="AO11894">
        <v>0</v>
      </c>
    </row>
    <row r="11895" spans="1:41" x14ac:dyDescent="0.25">
      <c r="A11895" t="s">
        <v>262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0</v>
      </c>
      <c r="AK11895">
        <v>0</v>
      </c>
      <c r="AL11895">
        <v>0</v>
      </c>
      <c r="AM11895">
        <v>0</v>
      </c>
      <c r="AN11895">
        <v>0</v>
      </c>
      <c r="AO11895">
        <v>0</v>
      </c>
    </row>
    <row r="11896" spans="1:41" x14ac:dyDescent="0.25">
      <c r="A11896" t="s">
        <v>262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0</v>
      </c>
      <c r="AK11896">
        <v>0</v>
      </c>
      <c r="AL11896">
        <v>0</v>
      </c>
      <c r="AM11896">
        <v>0</v>
      </c>
      <c r="AN11896">
        <v>0</v>
      </c>
      <c r="AO11896">
        <v>0</v>
      </c>
    </row>
    <row r="11897" spans="1:41" x14ac:dyDescent="0.25">
      <c r="A11897" t="s">
        <v>262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0</v>
      </c>
      <c r="AK11897">
        <v>0</v>
      </c>
      <c r="AL11897">
        <v>0</v>
      </c>
      <c r="AM11897">
        <v>0</v>
      </c>
      <c r="AN11897">
        <v>0</v>
      </c>
      <c r="AO11897">
        <v>0</v>
      </c>
    </row>
    <row r="11898" spans="1:41" x14ac:dyDescent="0.25">
      <c r="A11898" t="s">
        <v>262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0</v>
      </c>
      <c r="AG11898">
        <v>0</v>
      </c>
      <c r="AH11898">
        <v>0</v>
      </c>
      <c r="AI11898">
        <v>0</v>
      </c>
      <c r="AJ11898">
        <v>0</v>
      </c>
      <c r="AK11898">
        <v>0</v>
      </c>
      <c r="AL11898">
        <v>0</v>
      </c>
      <c r="AM11898">
        <v>0</v>
      </c>
      <c r="AN11898">
        <v>0</v>
      </c>
      <c r="AO11898">
        <v>0</v>
      </c>
    </row>
    <row r="11899" spans="1:41" x14ac:dyDescent="0.25">
      <c r="A11899" t="s">
        <v>262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0</v>
      </c>
      <c r="AG11899">
        <v>0</v>
      </c>
      <c r="AH11899">
        <v>0</v>
      </c>
      <c r="AI11899">
        <v>0</v>
      </c>
      <c r="AJ11899">
        <v>0</v>
      </c>
      <c r="AK11899">
        <v>0</v>
      </c>
      <c r="AL11899">
        <v>0</v>
      </c>
      <c r="AM11899">
        <v>0</v>
      </c>
      <c r="AN11899">
        <v>0</v>
      </c>
      <c r="AO11899">
        <v>0</v>
      </c>
    </row>
    <row r="11900" spans="1:41" x14ac:dyDescent="0.25">
      <c r="A11900" t="s">
        <v>262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0</v>
      </c>
      <c r="AK11900">
        <v>0</v>
      </c>
      <c r="AL11900">
        <v>0</v>
      </c>
      <c r="AM11900">
        <v>0</v>
      </c>
      <c r="AN11900">
        <v>0</v>
      </c>
      <c r="AO11900">
        <v>0</v>
      </c>
    </row>
    <row r="11901" spans="1:41" x14ac:dyDescent="0.25">
      <c r="A11901" t="s">
        <v>262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0</v>
      </c>
      <c r="AJ11901">
        <v>0</v>
      </c>
      <c r="AK11901">
        <v>0</v>
      </c>
      <c r="AL11901">
        <v>0</v>
      </c>
      <c r="AM11901">
        <v>0</v>
      </c>
      <c r="AN11901">
        <v>0</v>
      </c>
      <c r="AO11901">
        <v>0</v>
      </c>
    </row>
    <row r="11902" spans="1:41" x14ac:dyDescent="0.25">
      <c r="A11902" t="s">
        <v>262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0</v>
      </c>
      <c r="AG11902">
        <v>0</v>
      </c>
      <c r="AH11902">
        <v>0</v>
      </c>
      <c r="AI11902">
        <v>0</v>
      </c>
      <c r="AJ11902">
        <v>0</v>
      </c>
      <c r="AK11902">
        <v>0</v>
      </c>
      <c r="AL11902">
        <v>0</v>
      </c>
      <c r="AM11902">
        <v>0</v>
      </c>
      <c r="AN11902">
        <v>0</v>
      </c>
      <c r="AO11902">
        <v>0</v>
      </c>
    </row>
    <row r="11903" spans="1:41" x14ac:dyDescent="0.25">
      <c r="A11903" t="s">
        <v>262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0</v>
      </c>
      <c r="AJ11903">
        <v>0</v>
      </c>
      <c r="AK11903">
        <v>0</v>
      </c>
      <c r="AL11903">
        <v>0</v>
      </c>
      <c r="AM11903">
        <v>0</v>
      </c>
      <c r="AN11903">
        <v>0</v>
      </c>
      <c r="AO11903">
        <v>0</v>
      </c>
    </row>
    <row r="11904" spans="1:41" x14ac:dyDescent="0.25">
      <c r="A11904" t="s">
        <v>262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0</v>
      </c>
      <c r="AN11904">
        <v>0</v>
      </c>
      <c r="AO11904">
        <v>0</v>
      </c>
    </row>
    <row r="11905" spans="1:41" x14ac:dyDescent="0.25">
      <c r="A11905" t="s">
        <v>262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0</v>
      </c>
      <c r="AN11905">
        <v>0</v>
      </c>
      <c r="AO11905">
        <v>0</v>
      </c>
    </row>
    <row r="11906" spans="1:41" x14ac:dyDescent="0.25">
      <c r="A11906" t="s">
        <v>262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0</v>
      </c>
      <c r="AL11906">
        <v>0</v>
      </c>
      <c r="AM11906">
        <v>0</v>
      </c>
      <c r="AN11906">
        <v>0</v>
      </c>
      <c r="AO11906">
        <v>0</v>
      </c>
    </row>
    <row r="11907" spans="1:41" x14ac:dyDescent="0.25">
      <c r="A11907" t="s">
        <v>262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0</v>
      </c>
      <c r="AI11907">
        <v>0</v>
      </c>
      <c r="AJ11907">
        <v>0</v>
      </c>
      <c r="AK11907">
        <v>0</v>
      </c>
      <c r="AL11907">
        <v>0</v>
      </c>
      <c r="AM11907">
        <v>0</v>
      </c>
      <c r="AN11907">
        <v>0</v>
      </c>
      <c r="AO11907">
        <v>0</v>
      </c>
    </row>
    <row r="11908" spans="1:41" x14ac:dyDescent="0.25">
      <c r="A11908" t="s">
        <v>262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0</v>
      </c>
      <c r="AG11908">
        <v>0</v>
      </c>
      <c r="AH11908">
        <v>0</v>
      </c>
      <c r="AI11908">
        <v>0</v>
      </c>
      <c r="AJ11908">
        <v>0</v>
      </c>
      <c r="AK11908">
        <v>0</v>
      </c>
      <c r="AL11908">
        <v>0</v>
      </c>
      <c r="AM11908">
        <v>0</v>
      </c>
      <c r="AN11908">
        <v>0</v>
      </c>
      <c r="AO11908">
        <v>0</v>
      </c>
    </row>
    <row r="11909" spans="1:41" x14ac:dyDescent="0.25">
      <c r="A11909" t="s">
        <v>262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0</v>
      </c>
      <c r="AJ11909">
        <v>0</v>
      </c>
      <c r="AK11909">
        <v>0</v>
      </c>
      <c r="AL11909">
        <v>0</v>
      </c>
      <c r="AM11909">
        <v>0</v>
      </c>
      <c r="AN11909">
        <v>0</v>
      </c>
      <c r="AO11909">
        <v>0</v>
      </c>
    </row>
    <row r="11910" spans="1:41" x14ac:dyDescent="0.25">
      <c r="A11910" t="s">
        <v>262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0</v>
      </c>
      <c r="AK11910">
        <v>0</v>
      </c>
      <c r="AL11910">
        <v>0</v>
      </c>
      <c r="AM11910">
        <v>0</v>
      </c>
      <c r="AN11910">
        <v>0</v>
      </c>
      <c r="AO11910">
        <v>0</v>
      </c>
    </row>
    <row r="11911" spans="1:41" x14ac:dyDescent="0.25">
      <c r="A11911" t="s">
        <v>262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0</v>
      </c>
      <c r="AM11911">
        <v>0</v>
      </c>
      <c r="AN11911">
        <v>0</v>
      </c>
      <c r="AO11911">
        <v>0</v>
      </c>
    </row>
    <row r="11912" spans="1:41" x14ac:dyDescent="0.25">
      <c r="A11912" t="s">
        <v>262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0</v>
      </c>
      <c r="AL11912">
        <v>0</v>
      </c>
      <c r="AM11912">
        <v>0</v>
      </c>
      <c r="AN11912">
        <v>0</v>
      </c>
      <c r="AO11912">
        <v>0</v>
      </c>
    </row>
    <row r="11913" spans="1:41" x14ac:dyDescent="0.25">
      <c r="A11913" t="s">
        <v>262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0</v>
      </c>
      <c r="AG11913">
        <v>0</v>
      </c>
      <c r="AH11913">
        <v>0</v>
      </c>
      <c r="AI11913">
        <v>0</v>
      </c>
      <c r="AJ11913">
        <v>0</v>
      </c>
      <c r="AK11913">
        <v>0</v>
      </c>
      <c r="AL11913">
        <v>0</v>
      </c>
      <c r="AM11913">
        <v>0</v>
      </c>
      <c r="AN11913">
        <v>0</v>
      </c>
      <c r="AO11913">
        <v>0</v>
      </c>
    </row>
    <row r="11914" spans="1:41" x14ac:dyDescent="0.25">
      <c r="A11914" t="s">
        <v>262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0</v>
      </c>
      <c r="AM11914">
        <v>0</v>
      </c>
      <c r="AN11914">
        <v>0</v>
      </c>
      <c r="AO11914">
        <v>0</v>
      </c>
    </row>
    <row r="11915" spans="1:41" x14ac:dyDescent="0.25">
      <c r="A11915" t="s">
        <v>262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0</v>
      </c>
      <c r="AK11915">
        <v>0</v>
      </c>
      <c r="AL11915">
        <v>0</v>
      </c>
      <c r="AM11915">
        <v>0</v>
      </c>
      <c r="AN11915">
        <v>0</v>
      </c>
      <c r="AO11915">
        <v>0</v>
      </c>
    </row>
    <row r="11916" spans="1:41" x14ac:dyDescent="0.25">
      <c r="A11916" t="s">
        <v>262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0</v>
      </c>
      <c r="AL11916">
        <v>0</v>
      </c>
      <c r="AM11916">
        <v>0</v>
      </c>
      <c r="AN11916">
        <v>0</v>
      </c>
      <c r="AO11916">
        <v>0</v>
      </c>
    </row>
    <row r="11917" spans="1:41" x14ac:dyDescent="0.25">
      <c r="A11917" t="s">
        <v>262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0</v>
      </c>
      <c r="AM11917">
        <v>0</v>
      </c>
      <c r="AN11917">
        <v>0</v>
      </c>
      <c r="AO11917">
        <v>0</v>
      </c>
    </row>
    <row r="11918" spans="1:41" x14ac:dyDescent="0.25">
      <c r="A11918" t="s">
        <v>262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0</v>
      </c>
      <c r="AK11918">
        <v>0</v>
      </c>
      <c r="AL11918">
        <v>0</v>
      </c>
      <c r="AM11918">
        <v>0</v>
      </c>
      <c r="AN11918">
        <v>0</v>
      </c>
      <c r="AO11918">
        <v>0</v>
      </c>
    </row>
    <row r="11919" spans="1:41" x14ac:dyDescent="0.25">
      <c r="A11919" t="s">
        <v>262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0</v>
      </c>
      <c r="AM11919">
        <v>0</v>
      </c>
      <c r="AN11919">
        <v>0</v>
      </c>
      <c r="AO11919">
        <v>0</v>
      </c>
    </row>
    <row r="11920" spans="1:41" x14ac:dyDescent="0.25">
      <c r="A11920" t="s">
        <v>262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0</v>
      </c>
      <c r="AL11920">
        <v>0</v>
      </c>
      <c r="AM11920">
        <v>0</v>
      </c>
      <c r="AN11920">
        <v>0</v>
      </c>
      <c r="AO11920">
        <v>0</v>
      </c>
    </row>
    <row r="11921" spans="1:41" x14ac:dyDescent="0.25">
      <c r="A11921" t="s">
        <v>262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0</v>
      </c>
      <c r="AN11921">
        <v>0</v>
      </c>
      <c r="AO11921">
        <v>0</v>
      </c>
    </row>
    <row r="11922" spans="1:41" x14ac:dyDescent="0.25">
      <c r="A11922" t="s">
        <v>262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0</v>
      </c>
      <c r="AL11922">
        <v>0</v>
      </c>
      <c r="AM11922">
        <v>0</v>
      </c>
      <c r="AN11922">
        <v>0</v>
      </c>
      <c r="AO11922">
        <v>0</v>
      </c>
    </row>
    <row r="11923" spans="1:41" x14ac:dyDescent="0.25">
      <c r="A11923" t="s">
        <v>262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0</v>
      </c>
      <c r="AL11923">
        <v>0</v>
      </c>
      <c r="AM11923">
        <v>0</v>
      </c>
      <c r="AN11923">
        <v>0</v>
      </c>
      <c r="AO11923">
        <v>0</v>
      </c>
    </row>
    <row r="11924" spans="1:41" x14ac:dyDescent="0.25">
      <c r="A11924" t="s">
        <v>262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0</v>
      </c>
      <c r="AL11924">
        <v>0</v>
      </c>
      <c r="AM11924">
        <v>0</v>
      </c>
      <c r="AN11924">
        <v>0</v>
      </c>
      <c r="AO11924">
        <v>0</v>
      </c>
    </row>
    <row r="11925" spans="1:41" x14ac:dyDescent="0.25">
      <c r="A11925" t="s">
        <v>262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0</v>
      </c>
      <c r="AG11925">
        <v>0</v>
      </c>
      <c r="AH11925">
        <v>0</v>
      </c>
      <c r="AI11925">
        <v>0</v>
      </c>
      <c r="AJ11925">
        <v>0</v>
      </c>
      <c r="AK11925">
        <v>0</v>
      </c>
      <c r="AL11925">
        <v>0</v>
      </c>
      <c r="AM11925">
        <v>0</v>
      </c>
      <c r="AN11925">
        <v>0</v>
      </c>
      <c r="AO11925">
        <v>0</v>
      </c>
    </row>
    <row r="11926" spans="1:41" x14ac:dyDescent="0.25">
      <c r="A11926" t="s">
        <v>262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0</v>
      </c>
      <c r="AL11926">
        <v>0</v>
      </c>
      <c r="AM11926">
        <v>0</v>
      </c>
      <c r="AN11926">
        <v>0</v>
      </c>
      <c r="AO11926">
        <v>0</v>
      </c>
    </row>
    <row r="11927" spans="1:41" x14ac:dyDescent="0.25">
      <c r="A11927" t="s">
        <v>262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0</v>
      </c>
      <c r="AL11927">
        <v>0</v>
      </c>
      <c r="AM11927">
        <v>0</v>
      </c>
      <c r="AN11927">
        <v>0</v>
      </c>
      <c r="AO11927">
        <v>0</v>
      </c>
    </row>
    <row r="11928" spans="1:41" x14ac:dyDescent="0.25">
      <c r="A11928" t="s">
        <v>262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0</v>
      </c>
      <c r="AJ11928">
        <v>0</v>
      </c>
      <c r="AK11928">
        <v>0</v>
      </c>
      <c r="AL11928">
        <v>0</v>
      </c>
      <c r="AM11928">
        <v>0</v>
      </c>
      <c r="AN11928">
        <v>0</v>
      </c>
      <c r="AO11928">
        <v>0</v>
      </c>
    </row>
    <row r="11929" spans="1:41" x14ac:dyDescent="0.25">
      <c r="A11929" t="s">
        <v>262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0</v>
      </c>
      <c r="AJ11929">
        <v>0</v>
      </c>
      <c r="AK11929">
        <v>0</v>
      </c>
      <c r="AL11929">
        <v>0</v>
      </c>
      <c r="AM11929">
        <v>0</v>
      </c>
      <c r="AN11929">
        <v>0</v>
      </c>
      <c r="AO11929">
        <v>0</v>
      </c>
    </row>
    <row r="11930" spans="1:41" x14ac:dyDescent="0.25">
      <c r="A11930" t="s">
        <v>262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0</v>
      </c>
      <c r="AL11930">
        <v>0</v>
      </c>
      <c r="AM11930">
        <v>0</v>
      </c>
      <c r="AN11930">
        <v>0</v>
      </c>
      <c r="AO11930">
        <v>0</v>
      </c>
    </row>
    <row r="11931" spans="1:41" x14ac:dyDescent="0.25">
      <c r="A11931" t="s">
        <v>262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0</v>
      </c>
      <c r="AL11931">
        <v>0</v>
      </c>
      <c r="AM11931">
        <v>0</v>
      </c>
      <c r="AN11931">
        <v>0</v>
      </c>
      <c r="AO11931">
        <v>0</v>
      </c>
    </row>
    <row r="11932" spans="1:41" x14ac:dyDescent="0.25">
      <c r="A11932" t="s">
        <v>262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0</v>
      </c>
      <c r="AM11932">
        <v>0</v>
      </c>
      <c r="AN11932">
        <v>0</v>
      </c>
      <c r="AO11932">
        <v>0</v>
      </c>
    </row>
    <row r="11933" spans="1:41" x14ac:dyDescent="0.25">
      <c r="A11933" t="s">
        <v>262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0</v>
      </c>
      <c r="AN11933">
        <v>0</v>
      </c>
      <c r="AO11933">
        <v>0</v>
      </c>
    </row>
    <row r="11934" spans="1:41" x14ac:dyDescent="0.25">
      <c r="A11934" t="s">
        <v>262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0</v>
      </c>
      <c r="AL11934">
        <v>0</v>
      </c>
      <c r="AM11934">
        <v>0</v>
      </c>
      <c r="AN11934">
        <v>0</v>
      </c>
      <c r="AO11934">
        <v>0</v>
      </c>
    </row>
    <row r="11935" spans="1:41" x14ac:dyDescent="0.25">
      <c r="A11935" t="s">
        <v>262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0</v>
      </c>
      <c r="AL11935">
        <v>0</v>
      </c>
      <c r="AM11935">
        <v>0</v>
      </c>
      <c r="AN11935">
        <v>0</v>
      </c>
      <c r="AO11935">
        <v>0</v>
      </c>
    </row>
    <row r="11936" spans="1:41" x14ac:dyDescent="0.25">
      <c r="A11936" t="s">
        <v>262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0</v>
      </c>
      <c r="AL11936">
        <v>0</v>
      </c>
      <c r="AM11936">
        <v>0</v>
      </c>
      <c r="AN11936">
        <v>0</v>
      </c>
      <c r="AO11936">
        <v>0</v>
      </c>
    </row>
    <row r="11937" spans="1:41" x14ac:dyDescent="0.25">
      <c r="A11937" t="s">
        <v>262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  <c r="AN11937">
        <v>0</v>
      </c>
      <c r="AO11937">
        <v>0</v>
      </c>
    </row>
    <row r="11938" spans="1:41" x14ac:dyDescent="0.25">
      <c r="A11938" t="s">
        <v>262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0</v>
      </c>
      <c r="AL11938">
        <v>0</v>
      </c>
      <c r="AM11938">
        <v>0</v>
      </c>
      <c r="AN11938">
        <v>0</v>
      </c>
      <c r="AO11938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BA8-B9C0-4536-9156-6F434595572E}">
  <dimension ref="A1:B8"/>
  <sheetViews>
    <sheetView workbookViewId="0">
      <selection activeCell="B10" sqref="B10"/>
    </sheetView>
  </sheetViews>
  <sheetFormatPr defaultRowHeight="15" x14ac:dyDescent="0.25"/>
  <cols>
    <col min="2" max="2" width="111.85546875" bestFit="1" customWidth="1"/>
  </cols>
  <sheetData>
    <row r="1" spans="1:2" x14ac:dyDescent="0.25">
      <c r="A1" t="s">
        <v>167</v>
      </c>
      <c r="B1" t="s">
        <v>180</v>
      </c>
    </row>
    <row r="2" spans="1:2" x14ac:dyDescent="0.25">
      <c r="A2" s="104">
        <v>1</v>
      </c>
      <c r="B2" t="s">
        <v>181</v>
      </c>
    </row>
    <row r="3" spans="1:2" x14ac:dyDescent="0.25">
      <c r="A3">
        <v>1.01</v>
      </c>
      <c r="B3" t="s">
        <v>182</v>
      </c>
    </row>
    <row r="4" spans="1:2" x14ac:dyDescent="0.25">
      <c r="A4">
        <v>1.02</v>
      </c>
      <c r="B4" t="s">
        <v>184</v>
      </c>
    </row>
    <row r="5" spans="1:2" x14ac:dyDescent="0.25">
      <c r="A5">
        <v>1.03</v>
      </c>
      <c r="B5" t="s">
        <v>185</v>
      </c>
    </row>
    <row r="6" spans="1:2" x14ac:dyDescent="0.25">
      <c r="A6" s="104">
        <v>2</v>
      </c>
      <c r="B6" t="s">
        <v>261</v>
      </c>
    </row>
    <row r="7" spans="1:2" x14ac:dyDescent="0.25">
      <c r="A7">
        <v>2.0099999999999998</v>
      </c>
      <c r="B7" t="s">
        <v>267</v>
      </c>
    </row>
    <row r="8" spans="1:2" x14ac:dyDescent="0.25">
      <c r="A8">
        <v>2.02</v>
      </c>
      <c r="B8" t="s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4C7B-B996-4E57-91EA-3AA3F5A5422D}">
  <dimension ref="A1:C138"/>
  <sheetViews>
    <sheetView workbookViewId="0">
      <selection activeCell="H11" sqref="H11"/>
    </sheetView>
  </sheetViews>
  <sheetFormatPr defaultRowHeight="15" x14ac:dyDescent="0.25"/>
  <cols>
    <col min="1" max="1" width="11.85546875" style="92" bestFit="1" customWidth="1"/>
    <col min="2" max="2" width="6.5703125" bestFit="1" customWidth="1"/>
    <col min="3" max="3" width="4.85546875" bestFit="1" customWidth="1"/>
  </cols>
  <sheetData>
    <row r="1" spans="1:3" x14ac:dyDescent="0.25">
      <c r="A1" s="110" t="s">
        <v>80</v>
      </c>
      <c r="B1" s="96" t="s">
        <v>39</v>
      </c>
      <c r="C1" s="96" t="s">
        <v>83</v>
      </c>
    </row>
    <row r="2" spans="1:3" x14ac:dyDescent="0.25">
      <c r="A2"/>
    </row>
    <row r="3" spans="1:3" x14ac:dyDescent="0.25">
      <c r="A3"/>
    </row>
    <row r="4" spans="1:3" x14ac:dyDescent="0.25">
      <c r="A4"/>
    </row>
    <row r="5" spans="1:3" x14ac:dyDescent="0.25">
      <c r="A5"/>
    </row>
    <row r="6" spans="1:3" x14ac:dyDescent="0.25">
      <c r="A6"/>
    </row>
    <row r="7" spans="1:3" x14ac:dyDescent="0.25">
      <c r="A7"/>
    </row>
    <row r="8" spans="1:3" x14ac:dyDescent="0.25">
      <c r="A8"/>
    </row>
    <row r="9" spans="1:3" x14ac:dyDescent="0.25">
      <c r="A9"/>
    </row>
    <row r="10" spans="1:3" x14ac:dyDescent="0.25">
      <c r="A10"/>
    </row>
    <row r="11" spans="1:3" x14ac:dyDescent="0.25">
      <c r="A11"/>
    </row>
    <row r="12" spans="1:3" x14ac:dyDescent="0.25">
      <c r="A12"/>
    </row>
    <row r="13" spans="1:3" x14ac:dyDescent="0.25">
      <c r="A13"/>
    </row>
    <row r="14" spans="1:3" x14ac:dyDescent="0.25">
      <c r="A14"/>
    </row>
    <row r="15" spans="1:3" x14ac:dyDescent="0.25">
      <c r="A15"/>
    </row>
    <row r="16" spans="1:3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</sheetData>
  <sortState xmlns:xlrd2="http://schemas.microsoft.com/office/spreadsheetml/2017/richdata2" ref="A1:C137">
    <sortCondition ref="B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A1C4646-4B60-45E3-86AA-C23E6388B9D5}">
  <ds:schemaRefs/>
</ds:datastoreItem>
</file>

<file path=customXml/itemProps2.xml><?xml version="1.0" encoding="utf-8"?>
<ds:datastoreItem xmlns:ds="http://schemas.openxmlformats.org/officeDocument/2006/customXml" ds:itemID="{739A007D-EE8B-4B76-BA40-564B132044D7}">
  <ds:schemaRefs/>
</ds:datastoreItem>
</file>

<file path=customXml/itemProps3.xml><?xml version="1.0" encoding="utf-8"?>
<ds:datastoreItem xmlns:ds="http://schemas.openxmlformats.org/officeDocument/2006/customXml" ds:itemID="{49927123-2E37-45E8-B79F-364C654172CF}">
  <ds:schemaRefs/>
</ds:datastoreItem>
</file>

<file path=customXml/itemProps4.xml><?xml version="1.0" encoding="utf-8"?>
<ds:datastoreItem xmlns:ds="http://schemas.openxmlformats.org/officeDocument/2006/customXml" ds:itemID="{EAF7B61B-0152-40B3-A821-43C001879EAD}">
  <ds:schemaRefs/>
</ds:datastoreItem>
</file>

<file path=customXml/itemProps5.xml><?xml version="1.0" encoding="utf-8"?>
<ds:datastoreItem xmlns:ds="http://schemas.openxmlformats.org/officeDocument/2006/customXml" ds:itemID="{0837AF0E-3319-48F1-A2FA-79EA312BEDA6}">
  <ds:schemaRefs/>
</ds:datastoreItem>
</file>

<file path=customXml/itemProps6.xml><?xml version="1.0" encoding="utf-8"?>
<ds:datastoreItem xmlns:ds="http://schemas.openxmlformats.org/officeDocument/2006/customXml" ds:itemID="{9177584A-2A43-4460-9D04-369E22B5404E}">
  <ds:schemaRefs/>
</ds:datastoreItem>
</file>

<file path=customXml/itemProps7.xml><?xml version="1.0" encoding="utf-8"?>
<ds:datastoreItem xmlns:ds="http://schemas.openxmlformats.org/officeDocument/2006/customXml" ds:itemID="{9BCD48D7-3301-49B2-878B-4FA56FA2A3A1}">
  <ds:schemaRefs/>
</ds:datastoreItem>
</file>

<file path=customXml/itemProps8.xml><?xml version="1.0" encoding="utf-8"?>
<ds:datastoreItem xmlns:ds="http://schemas.openxmlformats.org/officeDocument/2006/customXml" ds:itemID="{18AB8D23-66A8-4143-9881-F52A65BBE38D}">
  <ds:schemaRefs/>
</ds:datastoreItem>
</file>

<file path=customXml/itemProps9.xml><?xml version="1.0" encoding="utf-8"?>
<ds:datastoreItem xmlns:ds="http://schemas.openxmlformats.org/officeDocument/2006/customXml" ds:itemID="{A73F133E-C9AE-4294-84EC-FD6059AD4622}">
  <ds:schemaRefs/>
</ds:datastoreItem>
</file>

<file path=customXml/itemProps10.xml><?xml version="1.0" encoding="utf-8"?>
<ds:datastoreItem xmlns:ds="http://schemas.openxmlformats.org/officeDocument/2006/customXml" ds:itemID="{A795A5DA-DB3D-4805-B4A8-681C245DFF3C}">
  <ds:schemaRefs/>
</ds:datastoreItem>
</file>

<file path=customXml/itemProps11.xml><?xml version="1.0" encoding="utf-8"?>
<ds:datastoreItem xmlns:ds="http://schemas.openxmlformats.org/officeDocument/2006/customXml" ds:itemID="{EDD88F31-0E58-44C8-BA55-AB4956B6BCB7}">
  <ds:schemaRefs/>
</ds:datastoreItem>
</file>

<file path=customXml/itemProps12.xml><?xml version="1.0" encoding="utf-8"?>
<ds:datastoreItem xmlns:ds="http://schemas.openxmlformats.org/officeDocument/2006/customXml" ds:itemID="{35D20315-4040-47F3-8787-34EBBE57EA23}">
  <ds:schemaRefs/>
</ds:datastoreItem>
</file>

<file path=customXml/itemProps13.xml><?xml version="1.0" encoding="utf-8"?>
<ds:datastoreItem xmlns:ds="http://schemas.openxmlformats.org/officeDocument/2006/customXml" ds:itemID="{2164F544-3A72-45FC-AE36-40B19329ECCB}">
  <ds:schemaRefs/>
</ds:datastoreItem>
</file>

<file path=customXml/itemProps14.xml><?xml version="1.0" encoding="utf-8"?>
<ds:datastoreItem xmlns:ds="http://schemas.openxmlformats.org/officeDocument/2006/customXml" ds:itemID="{FA418D35-9B97-46C6-832F-BA78198CF072}">
  <ds:schemaRefs/>
</ds:datastoreItem>
</file>

<file path=customXml/itemProps15.xml><?xml version="1.0" encoding="utf-8"?>
<ds:datastoreItem xmlns:ds="http://schemas.openxmlformats.org/officeDocument/2006/customXml" ds:itemID="{028BB345-2A8E-42DD-93BD-E533FB45EFF6}">
  <ds:schemaRefs/>
</ds:datastoreItem>
</file>

<file path=customXml/itemProps16.xml><?xml version="1.0" encoding="utf-8"?>
<ds:datastoreItem xmlns:ds="http://schemas.openxmlformats.org/officeDocument/2006/customXml" ds:itemID="{ABEA9613-9FC4-48ED-95A7-CC1FEA414A55}">
  <ds:schemaRefs/>
</ds:datastoreItem>
</file>

<file path=customXml/itemProps17.xml><?xml version="1.0" encoding="utf-8"?>
<ds:datastoreItem xmlns:ds="http://schemas.openxmlformats.org/officeDocument/2006/customXml" ds:itemID="{486A53C1-426C-4802-98F1-2120BCEE9F00}">
  <ds:schemaRefs/>
</ds:datastoreItem>
</file>

<file path=customXml/itemProps18.xml><?xml version="1.0" encoding="utf-8"?>
<ds:datastoreItem xmlns:ds="http://schemas.openxmlformats.org/officeDocument/2006/customXml" ds:itemID="{BBBB60D9-D722-4C4F-8EFC-8C4063B5F380}">
  <ds:schemaRefs/>
</ds:datastoreItem>
</file>

<file path=customXml/itemProps19.xml><?xml version="1.0" encoding="utf-8"?>
<ds:datastoreItem xmlns:ds="http://schemas.openxmlformats.org/officeDocument/2006/customXml" ds:itemID="{457A98C0-7614-4E38-8466-A383BD0C55BA}">
  <ds:schemaRefs/>
</ds:datastoreItem>
</file>

<file path=customXml/itemProps20.xml><?xml version="1.0" encoding="utf-8"?>
<ds:datastoreItem xmlns:ds="http://schemas.openxmlformats.org/officeDocument/2006/customXml" ds:itemID="{C29F687A-D469-43E4-AB7B-AACE11D88096}">
  <ds:schemaRefs/>
</ds:datastoreItem>
</file>

<file path=customXml/itemProps21.xml><?xml version="1.0" encoding="utf-8"?>
<ds:datastoreItem xmlns:ds="http://schemas.openxmlformats.org/officeDocument/2006/customXml" ds:itemID="{08082A8C-732A-4806-96A4-7F4E69B669CE}">
  <ds:schemaRefs/>
</ds:datastoreItem>
</file>

<file path=customXml/itemProps22.xml><?xml version="1.0" encoding="utf-8"?>
<ds:datastoreItem xmlns:ds="http://schemas.openxmlformats.org/officeDocument/2006/customXml" ds:itemID="{03681F9B-54E3-44A9-AAF5-1E67B991375F}">
  <ds:schemaRefs/>
</ds:datastoreItem>
</file>

<file path=customXml/itemProps23.xml><?xml version="1.0" encoding="utf-8"?>
<ds:datastoreItem xmlns:ds="http://schemas.openxmlformats.org/officeDocument/2006/customXml" ds:itemID="{31571B3B-350A-41CF-9A2F-B93F7490092D}">
  <ds:schemaRefs/>
</ds:datastoreItem>
</file>

<file path=customXml/itemProps24.xml><?xml version="1.0" encoding="utf-8"?>
<ds:datastoreItem xmlns:ds="http://schemas.openxmlformats.org/officeDocument/2006/customXml" ds:itemID="{5E736E07-E640-4DB5-A51E-64C228BA5852}">
  <ds:schemaRefs/>
</ds:datastoreItem>
</file>

<file path=customXml/itemProps25.xml><?xml version="1.0" encoding="utf-8"?>
<ds:datastoreItem xmlns:ds="http://schemas.openxmlformats.org/officeDocument/2006/customXml" ds:itemID="{89BA68C2-7938-4F51-A437-35A58E932900}">
  <ds:schemaRefs/>
</ds:datastoreItem>
</file>

<file path=customXml/itemProps26.xml><?xml version="1.0" encoding="utf-8"?>
<ds:datastoreItem xmlns:ds="http://schemas.openxmlformats.org/officeDocument/2006/customXml" ds:itemID="{C62F7074-6450-4E9A-BC4A-62EBBD15C289}">
  <ds:schemaRefs/>
</ds:datastoreItem>
</file>

<file path=customXml/itemProps27.xml><?xml version="1.0" encoding="utf-8"?>
<ds:datastoreItem xmlns:ds="http://schemas.openxmlformats.org/officeDocument/2006/customXml" ds:itemID="{E31DFFCB-57BB-4F39-A19B-99E757DE37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About</vt:lpstr>
      <vt:lpstr>Summary</vt:lpstr>
      <vt:lpstr>Avg Scan Time</vt:lpstr>
      <vt:lpstr>ScanCharts</vt:lpstr>
      <vt:lpstr>Engines</vt:lpstr>
      <vt:lpstr>Vulnerabilities</vt:lpstr>
      <vt:lpstr>Applications</vt:lpstr>
      <vt:lpstr>Projects</vt:lpstr>
      <vt:lpstr>Scans</vt:lpstr>
      <vt:lpstr>StateCounts</vt:lpstr>
      <vt:lpstr>Change Management</vt:lpstr>
      <vt:lpstr>Lookups</vt:lpstr>
      <vt:lpstr>APPLICATIONS</vt:lpstr>
      <vt:lpstr>DATA_PATH</vt:lpstr>
      <vt:lpstr>GENERAL</vt:lpstr>
      <vt:lpstr>PROJECTS</vt:lpstr>
      <vt:lpstr>SCANS</vt:lpstr>
      <vt:lpstr>SEVERITYCOUNTS</vt:lpstr>
      <vt:lpstr>StartDate</vt:lpstr>
      <vt:lpstr>STATECOUNTS</vt:lpstr>
      <vt:lpstr>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Fowler</dc:creator>
  <cp:lastModifiedBy>Michael Fowler</cp:lastModifiedBy>
  <dcterms:created xsi:type="dcterms:W3CDTF">2025-03-10T01:27:07Z</dcterms:created>
  <dcterms:modified xsi:type="dcterms:W3CDTF">2026-10-23T03:01:42Z</dcterms:modified>
</cp:coreProperties>
</file>