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handru\CWRU\Research\CCF\OphthoAvgPubsPaper\"/>
    </mc:Choice>
  </mc:AlternateContent>
  <bookViews>
    <workbookView xWindow="0" yWindow="0" windowWidth="22260" windowHeight="10380"/>
  </bookViews>
  <sheets>
    <sheet name="Sheet1" sheetId="4" r:id="rId1"/>
    <sheet name="SusAuthorsStats" sheetId="1" r:id="rId2"/>
    <sheet name="FinalSheetStats" sheetId="2" r:id="rId3"/>
    <sheet name="AuthorInfo" sheetId="3" r:id="rId4"/>
    <sheet name="OphthoJournals" sheetId="5" r:id="rId5"/>
  </sheets>
  <externalReferences>
    <externalReference r:id="rId6"/>
    <externalReference r:id="rId7"/>
    <externalReference r:id="rId8"/>
    <externalReference r:id="rId9"/>
  </externalReferences>
  <definedNames>
    <definedName name="_xlnm._FilterDatabase" localSheetId="3" hidden="1">AuthorInfo!$A$1:$F$394</definedName>
    <definedName name="_xlnm._FilterDatabase" localSheetId="2" hidden="1">FinalSheetStats!$A$1:$M$251</definedName>
    <definedName name="_xlnm._FilterDatabase" localSheetId="0" hidden="1">Sheet1!$A$1:$M$394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2" i="1"/>
  <c r="Q5" i="1"/>
  <c r="R57" i="1"/>
  <c r="R3" i="1"/>
  <c r="R4"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2" i="1"/>
  <c r="P2" i="1"/>
  <c r="Q3" i="1"/>
  <c r="Q4"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2" i="1"/>
  <c r="I2" i="1"/>
  <c r="R5" i="1" l="1"/>
  <c r="Q57" i="1"/>
  <c r="D2" i="1" l="1"/>
  <c r="C2" i="1"/>
  <c r="B2" i="2"/>
  <c r="Q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R247" i="2" l="1"/>
  <c r="P247" i="2"/>
  <c r="Q247" i="2"/>
  <c r="N247" i="2"/>
  <c r="O247" i="2"/>
  <c r="R243" i="2"/>
  <c r="Q243" i="2"/>
  <c r="P243" i="2"/>
  <c r="O243" i="2"/>
  <c r="N243" i="2"/>
  <c r="R239" i="2"/>
  <c r="P239" i="2"/>
  <c r="Q239" i="2"/>
  <c r="N239" i="2"/>
  <c r="O239" i="2"/>
  <c r="R235" i="2"/>
  <c r="Q235" i="2"/>
  <c r="P235" i="2"/>
  <c r="O235" i="2"/>
  <c r="N235" i="2"/>
  <c r="R231" i="2"/>
  <c r="P231" i="2"/>
  <c r="N231" i="2"/>
  <c r="Q231" i="2"/>
  <c r="O231" i="2"/>
  <c r="R227" i="2"/>
  <c r="Q227" i="2"/>
  <c r="P227" i="2"/>
  <c r="O227" i="2"/>
  <c r="N227" i="2"/>
  <c r="R223" i="2"/>
  <c r="P223" i="2"/>
  <c r="Q223" i="2"/>
  <c r="N223" i="2"/>
  <c r="O223" i="2"/>
  <c r="R219" i="2"/>
  <c r="Q219" i="2"/>
  <c r="P219" i="2"/>
  <c r="O219" i="2"/>
  <c r="N219" i="2"/>
  <c r="R215" i="2"/>
  <c r="P215" i="2"/>
  <c r="Q215" i="2"/>
  <c r="N215" i="2"/>
  <c r="O215" i="2"/>
  <c r="R211" i="2"/>
  <c r="Q211" i="2"/>
  <c r="P211" i="2"/>
  <c r="O211" i="2"/>
  <c r="N211" i="2"/>
  <c r="R207" i="2"/>
  <c r="O207" i="2"/>
  <c r="P207" i="2"/>
  <c r="Q207" i="2"/>
  <c r="N207" i="2"/>
  <c r="R203" i="2"/>
  <c r="Q203" i="2"/>
  <c r="N203" i="2"/>
  <c r="O203" i="2"/>
  <c r="P203" i="2"/>
  <c r="R199" i="2"/>
  <c r="N199" i="2"/>
  <c r="O199" i="2"/>
  <c r="P199" i="2"/>
  <c r="Q199" i="2"/>
  <c r="R195" i="2"/>
  <c r="Q195" i="2"/>
  <c r="N195" i="2"/>
  <c r="O195" i="2"/>
  <c r="P195" i="2"/>
  <c r="R191" i="2"/>
  <c r="N191" i="2"/>
  <c r="O191" i="2"/>
  <c r="Q191" i="2"/>
  <c r="P191" i="2"/>
  <c r="R187" i="2"/>
  <c r="Q187" i="2"/>
  <c r="N187" i="2"/>
  <c r="O187" i="2"/>
  <c r="P187" i="2"/>
  <c r="R183" i="2"/>
  <c r="N183" i="2"/>
  <c r="O183" i="2"/>
  <c r="Q183" i="2"/>
  <c r="P183" i="2"/>
  <c r="R179" i="2"/>
  <c r="Q179" i="2"/>
  <c r="N179" i="2"/>
  <c r="O179" i="2"/>
  <c r="P179" i="2"/>
  <c r="R175" i="2"/>
  <c r="N175" i="2"/>
  <c r="O175" i="2"/>
  <c r="Q175" i="2"/>
  <c r="P175" i="2"/>
  <c r="R171" i="2"/>
  <c r="Q171" i="2"/>
  <c r="N171" i="2"/>
  <c r="O171" i="2"/>
  <c r="P171" i="2"/>
  <c r="R167" i="2"/>
  <c r="N167" i="2"/>
  <c r="O167" i="2"/>
  <c r="P167" i="2"/>
  <c r="Q167" i="2"/>
  <c r="R163" i="2"/>
  <c r="Q163" i="2"/>
  <c r="N163" i="2"/>
  <c r="O163" i="2"/>
  <c r="P163" i="2"/>
  <c r="R159" i="2"/>
  <c r="N159" i="2"/>
  <c r="O159" i="2"/>
  <c r="Q159" i="2"/>
  <c r="P159" i="2"/>
  <c r="R155" i="2"/>
  <c r="Q155" i="2"/>
  <c r="N155" i="2"/>
  <c r="O155" i="2"/>
  <c r="P155" i="2"/>
  <c r="R151" i="2"/>
  <c r="N151" i="2"/>
  <c r="O151" i="2"/>
  <c r="Q151" i="2"/>
  <c r="P151" i="2"/>
  <c r="R147" i="2"/>
  <c r="Q147" i="2"/>
  <c r="N147" i="2"/>
  <c r="O147" i="2"/>
  <c r="P147" i="2"/>
  <c r="R143" i="2"/>
  <c r="N143" i="2"/>
  <c r="O143" i="2"/>
  <c r="Q143" i="2"/>
  <c r="P143" i="2"/>
  <c r="R139" i="2"/>
  <c r="Q139" i="2"/>
  <c r="N139" i="2"/>
  <c r="O139" i="2"/>
  <c r="P139" i="2"/>
  <c r="R135" i="2"/>
  <c r="N135" i="2"/>
  <c r="O135" i="2"/>
  <c r="P135" i="2"/>
  <c r="Q135" i="2"/>
  <c r="R131" i="2"/>
  <c r="Q131" i="2"/>
  <c r="N131" i="2"/>
  <c r="O131" i="2"/>
  <c r="P131" i="2"/>
  <c r="R127" i="2"/>
  <c r="N127" i="2"/>
  <c r="O127" i="2"/>
  <c r="Q127" i="2"/>
  <c r="P127" i="2"/>
  <c r="R123" i="2"/>
  <c r="Q123" i="2"/>
  <c r="N123" i="2"/>
  <c r="O123" i="2"/>
  <c r="P123" i="2"/>
  <c r="R119" i="2"/>
  <c r="N119" i="2"/>
  <c r="O119" i="2"/>
  <c r="Q119" i="2"/>
  <c r="P119" i="2"/>
  <c r="R115" i="2"/>
  <c r="Q115" i="2"/>
  <c r="N115" i="2"/>
  <c r="O115" i="2"/>
  <c r="P115" i="2"/>
  <c r="R111" i="2"/>
  <c r="N111" i="2"/>
  <c r="O111" i="2"/>
  <c r="Q111" i="2"/>
  <c r="P111" i="2"/>
  <c r="R107" i="2"/>
  <c r="Q107" i="2"/>
  <c r="N107" i="2"/>
  <c r="O107" i="2"/>
  <c r="P107" i="2"/>
  <c r="R103" i="2"/>
  <c r="N103" i="2"/>
  <c r="O103" i="2"/>
  <c r="P103" i="2"/>
  <c r="Q103" i="2"/>
  <c r="R99" i="2"/>
  <c r="Q99" i="2"/>
  <c r="N99" i="2"/>
  <c r="O99" i="2"/>
  <c r="P99" i="2"/>
  <c r="R95" i="2"/>
  <c r="N95" i="2"/>
  <c r="O95" i="2"/>
  <c r="Q95" i="2"/>
  <c r="P95" i="2"/>
  <c r="R91" i="2"/>
  <c r="Q91" i="2"/>
  <c r="N91" i="2"/>
  <c r="O91" i="2"/>
  <c r="P91" i="2"/>
  <c r="R87" i="2"/>
  <c r="N87" i="2"/>
  <c r="O87" i="2"/>
  <c r="P87" i="2"/>
  <c r="Q87" i="2"/>
  <c r="R83" i="2"/>
  <c r="N83" i="2"/>
  <c r="O83" i="2"/>
  <c r="Q83" i="2"/>
  <c r="P83" i="2"/>
  <c r="R79" i="2"/>
  <c r="N79" i="2"/>
  <c r="O79" i="2"/>
  <c r="P79" i="2"/>
  <c r="Q79" i="2"/>
  <c r="R75" i="2"/>
  <c r="N75" i="2"/>
  <c r="O75" i="2"/>
  <c r="Q75" i="2"/>
  <c r="P75" i="2"/>
  <c r="R71" i="2"/>
  <c r="N71" i="2"/>
  <c r="O71" i="2"/>
  <c r="P71" i="2"/>
  <c r="Q71" i="2"/>
  <c r="R67" i="2"/>
  <c r="N67" i="2"/>
  <c r="O67" i="2"/>
  <c r="Q67" i="2"/>
  <c r="P67" i="2"/>
  <c r="R63" i="2"/>
  <c r="N63" i="2"/>
  <c r="O63" i="2"/>
  <c r="P63" i="2"/>
  <c r="Q63" i="2"/>
  <c r="R59" i="2"/>
  <c r="N59" i="2"/>
  <c r="O59" i="2"/>
  <c r="Q59" i="2"/>
  <c r="P59" i="2"/>
  <c r="R55" i="2"/>
  <c r="N55" i="2"/>
  <c r="O55" i="2"/>
  <c r="P55" i="2"/>
  <c r="Q55" i="2"/>
  <c r="R51" i="2"/>
  <c r="N51" i="2"/>
  <c r="O51" i="2"/>
  <c r="Q51" i="2"/>
  <c r="P51" i="2"/>
  <c r="R47" i="2"/>
  <c r="N47" i="2"/>
  <c r="O47" i="2"/>
  <c r="P47" i="2"/>
  <c r="Q47" i="2"/>
  <c r="R43" i="2"/>
  <c r="N43" i="2"/>
  <c r="O43" i="2"/>
  <c r="Q43" i="2"/>
  <c r="P43" i="2"/>
  <c r="R39" i="2"/>
  <c r="N39" i="2"/>
  <c r="O39" i="2"/>
  <c r="P39" i="2"/>
  <c r="Q39" i="2"/>
  <c r="R35" i="2"/>
  <c r="N35" i="2"/>
  <c r="O35" i="2"/>
  <c r="Q35" i="2"/>
  <c r="P35" i="2"/>
  <c r="R31" i="2"/>
  <c r="N31" i="2"/>
  <c r="O31" i="2"/>
  <c r="P31" i="2"/>
  <c r="Q31" i="2"/>
  <c r="R27" i="2"/>
  <c r="N27" i="2"/>
  <c r="O27" i="2"/>
  <c r="Q27" i="2"/>
  <c r="P27" i="2"/>
  <c r="R23" i="2"/>
  <c r="N23" i="2"/>
  <c r="O23" i="2"/>
  <c r="P23" i="2"/>
  <c r="Q23" i="2"/>
  <c r="R19" i="2"/>
  <c r="N19" i="2"/>
  <c r="O19" i="2"/>
  <c r="Q19" i="2"/>
  <c r="P19" i="2"/>
  <c r="R15" i="2"/>
  <c r="N15" i="2"/>
  <c r="O15" i="2"/>
  <c r="P15" i="2"/>
  <c r="Q15" i="2"/>
  <c r="R11" i="2"/>
  <c r="N11" i="2"/>
  <c r="O11" i="2"/>
  <c r="Q11" i="2"/>
  <c r="P11" i="2"/>
  <c r="R7" i="2"/>
  <c r="N7" i="2"/>
  <c r="O7" i="2"/>
  <c r="P7" i="2"/>
  <c r="Q7" i="2"/>
  <c r="R3" i="2"/>
  <c r="N3" i="2"/>
  <c r="O3" i="2"/>
  <c r="Q3" i="2"/>
  <c r="P3" i="2"/>
  <c r="N142" i="1"/>
  <c r="O142" i="1"/>
  <c r="P142" i="1"/>
  <c r="N138" i="1"/>
  <c r="O138" i="1"/>
  <c r="P138" i="1"/>
  <c r="N134" i="1"/>
  <c r="O134" i="1"/>
  <c r="P134" i="1"/>
  <c r="N130" i="1"/>
  <c r="O130" i="1"/>
  <c r="P130" i="1"/>
  <c r="N126" i="1"/>
  <c r="O126" i="1"/>
  <c r="P126" i="1"/>
  <c r="N122" i="1"/>
  <c r="O122" i="1"/>
  <c r="P122" i="1"/>
  <c r="N118" i="1"/>
  <c r="O118" i="1"/>
  <c r="P118" i="1"/>
  <c r="N114" i="1"/>
  <c r="O114" i="1"/>
  <c r="P114" i="1"/>
  <c r="N110" i="1"/>
  <c r="O110" i="1"/>
  <c r="P110" i="1"/>
  <c r="N106" i="1"/>
  <c r="O106" i="1"/>
  <c r="P106" i="1"/>
  <c r="N102" i="1"/>
  <c r="O102" i="1"/>
  <c r="P102" i="1"/>
  <c r="P98" i="1"/>
  <c r="N98" i="1"/>
  <c r="O98" i="1"/>
  <c r="P94" i="1"/>
  <c r="N94" i="1"/>
  <c r="O94" i="1"/>
  <c r="P90" i="1"/>
  <c r="N90" i="1"/>
  <c r="O90" i="1"/>
  <c r="P86" i="1"/>
  <c r="N86" i="1"/>
  <c r="O86" i="1"/>
  <c r="P82" i="1"/>
  <c r="N82" i="1"/>
  <c r="O82" i="1"/>
  <c r="P78" i="1"/>
  <c r="N78" i="1"/>
  <c r="O78" i="1"/>
  <c r="P74" i="1"/>
  <c r="N74" i="1"/>
  <c r="O74" i="1"/>
  <c r="P70" i="1"/>
  <c r="N70" i="1"/>
  <c r="O70" i="1"/>
  <c r="P66" i="1"/>
  <c r="N66" i="1"/>
  <c r="O66" i="1"/>
  <c r="P62" i="1"/>
  <c r="N62" i="1"/>
  <c r="O62" i="1"/>
  <c r="P58" i="1"/>
  <c r="N58" i="1"/>
  <c r="O58" i="1"/>
  <c r="P54" i="1"/>
  <c r="N54" i="1"/>
  <c r="O54" i="1"/>
  <c r="P50" i="1"/>
  <c r="N50" i="1"/>
  <c r="O50" i="1"/>
  <c r="P46" i="1"/>
  <c r="N46" i="1"/>
  <c r="O46" i="1"/>
  <c r="P42" i="1"/>
  <c r="N42" i="1"/>
  <c r="O42" i="1"/>
  <c r="P38" i="1"/>
  <c r="N38" i="1"/>
  <c r="O38" i="1"/>
  <c r="P34" i="1"/>
  <c r="N34" i="1"/>
  <c r="O34" i="1"/>
  <c r="P30" i="1"/>
  <c r="N30" i="1"/>
  <c r="O30" i="1"/>
  <c r="P26" i="1"/>
  <c r="N26" i="1"/>
  <c r="O26" i="1"/>
  <c r="P22" i="1"/>
  <c r="N22" i="1"/>
  <c r="O22" i="1"/>
  <c r="P18" i="1"/>
  <c r="N18" i="1"/>
  <c r="O18" i="1"/>
  <c r="P14" i="1"/>
  <c r="N14" i="1"/>
  <c r="O14" i="1"/>
  <c r="Q246" i="2"/>
  <c r="R246" i="2"/>
  <c r="O246" i="2"/>
  <c r="P246" i="2"/>
  <c r="N246" i="2"/>
  <c r="Q234" i="2"/>
  <c r="O234" i="2"/>
  <c r="P234" i="2"/>
  <c r="N234" i="2"/>
  <c r="R234" i="2"/>
  <c r="Q230" i="2"/>
  <c r="R230" i="2"/>
  <c r="O230" i="2"/>
  <c r="P230" i="2"/>
  <c r="N230" i="2"/>
  <c r="Q226" i="2"/>
  <c r="R226" i="2"/>
  <c r="O226" i="2"/>
  <c r="P226" i="2"/>
  <c r="N226" i="2"/>
  <c r="Q222" i="2"/>
  <c r="R222" i="2"/>
  <c r="O222" i="2"/>
  <c r="P222" i="2"/>
  <c r="N222" i="2"/>
  <c r="Q218" i="2"/>
  <c r="O218" i="2"/>
  <c r="P218" i="2"/>
  <c r="R218" i="2"/>
  <c r="N218" i="2"/>
  <c r="Q214" i="2"/>
  <c r="R214" i="2"/>
  <c r="O214" i="2"/>
  <c r="P214" i="2"/>
  <c r="N214" i="2"/>
  <c r="Q210" i="2"/>
  <c r="R210" i="2"/>
  <c r="O210" i="2"/>
  <c r="P210" i="2"/>
  <c r="N210" i="2"/>
  <c r="Q206" i="2"/>
  <c r="R206" i="2"/>
  <c r="N206" i="2"/>
  <c r="O206" i="2"/>
  <c r="P206" i="2"/>
  <c r="Q202" i="2"/>
  <c r="N202" i="2"/>
  <c r="P202" i="2"/>
  <c r="O202" i="2"/>
  <c r="R202" i="2"/>
  <c r="Q198" i="2"/>
  <c r="R198" i="2"/>
  <c r="N198" i="2"/>
  <c r="O198" i="2"/>
  <c r="P198" i="2"/>
  <c r="Q194" i="2"/>
  <c r="N194" i="2"/>
  <c r="R194" i="2"/>
  <c r="P194" i="2"/>
  <c r="O194" i="2"/>
  <c r="Q190" i="2"/>
  <c r="R190" i="2"/>
  <c r="N190" i="2"/>
  <c r="O190" i="2"/>
  <c r="P190" i="2"/>
  <c r="Q186" i="2"/>
  <c r="N186" i="2"/>
  <c r="P186" i="2"/>
  <c r="R186" i="2"/>
  <c r="O186" i="2"/>
  <c r="Q182" i="2"/>
  <c r="R182" i="2"/>
  <c r="N182" i="2"/>
  <c r="O182" i="2"/>
  <c r="P182" i="2"/>
  <c r="Q178" i="2"/>
  <c r="N178" i="2"/>
  <c r="R178" i="2"/>
  <c r="P178" i="2"/>
  <c r="O178" i="2"/>
  <c r="Q174" i="2"/>
  <c r="R174" i="2"/>
  <c r="N174" i="2"/>
  <c r="O174" i="2"/>
  <c r="P174" i="2"/>
  <c r="Q170" i="2"/>
  <c r="N170" i="2"/>
  <c r="P170" i="2"/>
  <c r="O170" i="2"/>
  <c r="R170" i="2"/>
  <c r="R166" i="2"/>
  <c r="Q166" i="2"/>
  <c r="N166" i="2"/>
  <c r="O166" i="2"/>
  <c r="P166" i="2"/>
  <c r="Q162" i="2"/>
  <c r="R162" i="2"/>
  <c r="N162" i="2"/>
  <c r="P162" i="2"/>
  <c r="O162" i="2"/>
  <c r="Q158" i="2"/>
  <c r="R158" i="2"/>
  <c r="N158" i="2"/>
  <c r="O158" i="2"/>
  <c r="P158" i="2"/>
  <c r="R154" i="2"/>
  <c r="Q154" i="2"/>
  <c r="N154" i="2"/>
  <c r="P154" i="2"/>
  <c r="O154" i="2"/>
  <c r="R150" i="2"/>
  <c r="Q150" i="2"/>
  <c r="N150" i="2"/>
  <c r="O150" i="2"/>
  <c r="P150" i="2"/>
  <c r="Q146" i="2"/>
  <c r="N146" i="2"/>
  <c r="R146" i="2"/>
  <c r="P146" i="2"/>
  <c r="O146" i="2"/>
  <c r="Q142" i="2"/>
  <c r="N142" i="2"/>
  <c r="O142" i="2"/>
  <c r="P142" i="2"/>
  <c r="R142" i="2"/>
  <c r="R138" i="2"/>
  <c r="Q138" i="2"/>
  <c r="N138" i="2"/>
  <c r="P138" i="2"/>
  <c r="O138" i="2"/>
  <c r="R134" i="2"/>
  <c r="Q134" i="2"/>
  <c r="N134" i="2"/>
  <c r="O134" i="2"/>
  <c r="P134" i="2"/>
  <c r="Q130" i="2"/>
  <c r="R130" i="2"/>
  <c r="N130" i="2"/>
  <c r="P130" i="2"/>
  <c r="O130" i="2"/>
  <c r="Q126" i="2"/>
  <c r="R126" i="2"/>
  <c r="N126" i="2"/>
  <c r="O126" i="2"/>
  <c r="P126" i="2"/>
  <c r="R122" i="2"/>
  <c r="Q122" i="2"/>
  <c r="N122" i="2"/>
  <c r="P122" i="2"/>
  <c r="O122" i="2"/>
  <c r="R118" i="2"/>
  <c r="Q118" i="2"/>
  <c r="N118" i="2"/>
  <c r="O118" i="2"/>
  <c r="P118" i="2"/>
  <c r="Q114" i="2"/>
  <c r="N114" i="2"/>
  <c r="P114" i="2"/>
  <c r="O114" i="2"/>
  <c r="R114" i="2"/>
  <c r="Q110" i="2"/>
  <c r="N110" i="2"/>
  <c r="R110" i="2"/>
  <c r="O110" i="2"/>
  <c r="P110" i="2"/>
  <c r="R106" i="2"/>
  <c r="Q106" i="2"/>
  <c r="N106" i="2"/>
  <c r="P106" i="2"/>
  <c r="O106" i="2"/>
  <c r="R102" i="2"/>
  <c r="Q102" i="2"/>
  <c r="N102" i="2"/>
  <c r="O102" i="2"/>
  <c r="P102" i="2"/>
  <c r="Q98" i="2"/>
  <c r="R98" i="2"/>
  <c r="N98" i="2"/>
  <c r="P98" i="2"/>
  <c r="O98" i="2"/>
  <c r="Q94" i="2"/>
  <c r="R94" i="2"/>
  <c r="N94" i="2"/>
  <c r="O94" i="2"/>
  <c r="P94" i="2"/>
  <c r="R90" i="2"/>
  <c r="Q90" i="2"/>
  <c r="N90" i="2"/>
  <c r="P90" i="2"/>
  <c r="O90" i="2"/>
  <c r="R86" i="2"/>
  <c r="Q86" i="2"/>
  <c r="N86" i="2"/>
  <c r="P86" i="2"/>
  <c r="O86" i="2"/>
  <c r="Q82" i="2"/>
  <c r="N82" i="2"/>
  <c r="O82" i="2"/>
  <c r="P82" i="2"/>
  <c r="R82" i="2"/>
  <c r="Q78" i="2"/>
  <c r="N78" i="2"/>
  <c r="R78" i="2"/>
  <c r="O78" i="2"/>
  <c r="P78" i="2"/>
  <c r="R74" i="2"/>
  <c r="Q74" i="2"/>
  <c r="N74" i="2"/>
  <c r="O74" i="2"/>
  <c r="P74" i="2"/>
  <c r="R70" i="2"/>
  <c r="Q70" i="2"/>
  <c r="N70" i="2"/>
  <c r="P70" i="2"/>
  <c r="O70" i="2"/>
  <c r="Q66" i="2"/>
  <c r="N66" i="2"/>
  <c r="O66" i="2"/>
  <c r="P66" i="2"/>
  <c r="R66" i="2"/>
  <c r="Q62" i="2"/>
  <c r="N62" i="2"/>
  <c r="R62" i="2"/>
  <c r="O62" i="2"/>
  <c r="P62" i="2"/>
  <c r="R58" i="2"/>
  <c r="Q58" i="2"/>
  <c r="N58" i="2"/>
  <c r="O58" i="2"/>
  <c r="P58" i="2"/>
  <c r="R54" i="2"/>
  <c r="Q54" i="2"/>
  <c r="N54" i="2"/>
  <c r="P54" i="2"/>
  <c r="O54" i="2"/>
  <c r="Q50" i="2"/>
  <c r="N50" i="2"/>
  <c r="O50" i="2"/>
  <c r="R50" i="2"/>
  <c r="P50" i="2"/>
  <c r="Q46" i="2"/>
  <c r="N46" i="2"/>
  <c r="R46" i="2"/>
  <c r="O46" i="2"/>
  <c r="P46" i="2"/>
  <c r="R42" i="2"/>
  <c r="Q42" i="2"/>
  <c r="N42" i="2"/>
  <c r="O42" i="2"/>
  <c r="P42" i="2"/>
  <c r="R38" i="2"/>
  <c r="Q38" i="2"/>
  <c r="N38" i="2"/>
  <c r="P38" i="2"/>
  <c r="O38" i="2"/>
  <c r="Q34" i="2"/>
  <c r="N34" i="2"/>
  <c r="R34" i="2"/>
  <c r="O34" i="2"/>
  <c r="P34" i="2"/>
  <c r="Q30" i="2"/>
  <c r="N30" i="2"/>
  <c r="R30" i="2"/>
  <c r="O30" i="2"/>
  <c r="P30" i="2"/>
  <c r="R26" i="2"/>
  <c r="Q26" i="2"/>
  <c r="N26" i="2"/>
  <c r="O26" i="2"/>
  <c r="P26" i="2"/>
  <c r="R22" i="2"/>
  <c r="Q22" i="2"/>
  <c r="N22" i="2"/>
  <c r="P22" i="2"/>
  <c r="O22" i="2"/>
  <c r="Q18" i="2"/>
  <c r="N18" i="2"/>
  <c r="O18" i="2"/>
  <c r="P18" i="2"/>
  <c r="R18" i="2"/>
  <c r="Q14" i="2"/>
  <c r="N14" i="2"/>
  <c r="R14" i="2"/>
  <c r="O14" i="2"/>
  <c r="P14" i="2"/>
  <c r="R10" i="2"/>
  <c r="Q10" i="2"/>
  <c r="N10" i="2"/>
  <c r="O10" i="2"/>
  <c r="P10" i="2"/>
  <c r="R6" i="2"/>
  <c r="Q6" i="2"/>
  <c r="N6" i="2"/>
  <c r="P6" i="2"/>
  <c r="O6" i="2"/>
  <c r="N2" i="2"/>
  <c r="R2" i="2"/>
  <c r="O2" i="2"/>
  <c r="P2" i="2"/>
  <c r="N141" i="1"/>
  <c r="P141" i="1"/>
  <c r="O141" i="1"/>
  <c r="N137" i="1"/>
  <c r="P137" i="1"/>
  <c r="O137" i="1"/>
  <c r="N133" i="1"/>
  <c r="P133" i="1"/>
  <c r="O133" i="1"/>
  <c r="N129" i="1"/>
  <c r="P129" i="1"/>
  <c r="O129" i="1"/>
  <c r="N125" i="1"/>
  <c r="P125" i="1"/>
  <c r="O125" i="1"/>
  <c r="N121" i="1"/>
  <c r="P121" i="1"/>
  <c r="O121" i="1"/>
  <c r="N117" i="1"/>
  <c r="P117" i="1"/>
  <c r="O117" i="1"/>
  <c r="N113" i="1"/>
  <c r="P113" i="1"/>
  <c r="O113" i="1"/>
  <c r="N109" i="1"/>
  <c r="P109" i="1"/>
  <c r="O109" i="1"/>
  <c r="N105" i="1"/>
  <c r="P105" i="1"/>
  <c r="O105" i="1"/>
  <c r="N101" i="1"/>
  <c r="P101" i="1"/>
  <c r="O101" i="1"/>
  <c r="N97" i="1"/>
  <c r="O97" i="1"/>
  <c r="P97" i="1"/>
  <c r="N93" i="1"/>
  <c r="O93" i="1"/>
  <c r="P93" i="1"/>
  <c r="N89" i="1"/>
  <c r="O89" i="1"/>
  <c r="P89" i="1"/>
  <c r="N85" i="1"/>
  <c r="O85" i="1"/>
  <c r="P85" i="1"/>
  <c r="N81" i="1"/>
  <c r="O81" i="1"/>
  <c r="P81" i="1"/>
  <c r="N77" i="1"/>
  <c r="O77" i="1"/>
  <c r="P77" i="1"/>
  <c r="N73" i="1"/>
  <c r="O73" i="1"/>
  <c r="P73" i="1"/>
  <c r="N69" i="1"/>
  <c r="O69" i="1"/>
  <c r="P69" i="1"/>
  <c r="N65" i="1"/>
  <c r="O65" i="1"/>
  <c r="P65" i="1"/>
  <c r="N61" i="1"/>
  <c r="O61" i="1"/>
  <c r="P61" i="1"/>
  <c r="N57" i="1"/>
  <c r="O57" i="1"/>
  <c r="P57" i="1"/>
  <c r="N53" i="1"/>
  <c r="O53" i="1"/>
  <c r="P53" i="1"/>
  <c r="N49" i="1"/>
  <c r="O49" i="1"/>
  <c r="P49" i="1"/>
  <c r="N45" i="1"/>
  <c r="O45" i="1"/>
  <c r="P45" i="1"/>
  <c r="N41" i="1"/>
  <c r="O41" i="1"/>
  <c r="P41" i="1"/>
  <c r="N37" i="1"/>
  <c r="O37" i="1"/>
  <c r="P37" i="1"/>
  <c r="N33" i="1"/>
  <c r="O33" i="1"/>
  <c r="P33" i="1"/>
  <c r="N29" i="1"/>
  <c r="O29" i="1"/>
  <c r="P29" i="1"/>
  <c r="N25" i="1"/>
  <c r="O25" i="1"/>
  <c r="P25" i="1"/>
  <c r="N21" i="1"/>
  <c r="O21" i="1"/>
  <c r="P21" i="1"/>
  <c r="N17" i="1"/>
  <c r="O17" i="1"/>
  <c r="P17" i="1"/>
  <c r="N13" i="1"/>
  <c r="O13" i="1"/>
  <c r="P13" i="1"/>
  <c r="N9" i="1"/>
  <c r="O9" i="1"/>
  <c r="P9" i="1"/>
  <c r="R251" i="2"/>
  <c r="Q251" i="2"/>
  <c r="P251" i="2"/>
  <c r="O251" i="2"/>
  <c r="N251" i="2"/>
  <c r="Q242" i="2"/>
  <c r="R242" i="2"/>
  <c r="O242" i="2"/>
  <c r="P242" i="2"/>
  <c r="N242" i="2"/>
  <c r="Q249" i="2"/>
  <c r="N249" i="2"/>
  <c r="R249" i="2"/>
  <c r="O249" i="2"/>
  <c r="P249" i="2"/>
  <c r="Q237" i="2"/>
  <c r="R237" i="2"/>
  <c r="N237" i="2"/>
  <c r="O237" i="2"/>
  <c r="P237" i="2"/>
  <c r="Q233" i="2"/>
  <c r="N233" i="2"/>
  <c r="R233" i="2"/>
  <c r="O233" i="2"/>
  <c r="P233" i="2"/>
  <c r="Q229" i="2"/>
  <c r="R229" i="2"/>
  <c r="N229" i="2"/>
  <c r="O229" i="2"/>
  <c r="P229" i="2"/>
  <c r="Q225" i="2"/>
  <c r="N225" i="2"/>
  <c r="O225" i="2"/>
  <c r="P225" i="2"/>
  <c r="R225" i="2"/>
  <c r="Q221" i="2"/>
  <c r="R221" i="2"/>
  <c r="N221" i="2"/>
  <c r="O221" i="2"/>
  <c r="P221" i="2"/>
  <c r="Q217" i="2"/>
  <c r="N217" i="2"/>
  <c r="R217" i="2"/>
  <c r="O217" i="2"/>
  <c r="P217" i="2"/>
  <c r="Q213" i="2"/>
  <c r="R213" i="2"/>
  <c r="N213" i="2"/>
  <c r="O213" i="2"/>
  <c r="P213" i="2"/>
  <c r="Q209" i="2"/>
  <c r="N209" i="2"/>
  <c r="O209" i="2"/>
  <c r="R209" i="2"/>
  <c r="P209" i="2"/>
  <c r="Q205" i="2"/>
  <c r="R205" i="2"/>
  <c r="P205" i="2"/>
  <c r="O205" i="2"/>
  <c r="N205" i="2"/>
  <c r="Q201" i="2"/>
  <c r="P201" i="2"/>
  <c r="R201" i="2"/>
  <c r="N201" i="2"/>
  <c r="O201" i="2"/>
  <c r="Q197" i="2"/>
  <c r="R197" i="2"/>
  <c r="P197" i="2"/>
  <c r="O197" i="2"/>
  <c r="N197" i="2"/>
  <c r="Q193" i="2"/>
  <c r="P193" i="2"/>
  <c r="N193" i="2"/>
  <c r="R193" i="2"/>
  <c r="O193" i="2"/>
  <c r="Q189" i="2"/>
  <c r="R189" i="2"/>
  <c r="P189" i="2"/>
  <c r="O189" i="2"/>
  <c r="N189" i="2"/>
  <c r="Q185" i="2"/>
  <c r="P185" i="2"/>
  <c r="R185" i="2"/>
  <c r="N185" i="2"/>
  <c r="O185" i="2"/>
  <c r="Q181" i="2"/>
  <c r="R181" i="2"/>
  <c r="P181" i="2"/>
  <c r="O181" i="2"/>
  <c r="N181" i="2"/>
  <c r="Q177" i="2"/>
  <c r="P177" i="2"/>
  <c r="N177" i="2"/>
  <c r="R177" i="2"/>
  <c r="O177" i="2"/>
  <c r="Q173" i="2"/>
  <c r="R173" i="2"/>
  <c r="P173" i="2"/>
  <c r="O173" i="2"/>
  <c r="N173" i="2"/>
  <c r="Q169" i="2"/>
  <c r="P169" i="2"/>
  <c r="R169" i="2"/>
  <c r="N169" i="2"/>
  <c r="O169" i="2"/>
  <c r="R165" i="2"/>
  <c r="Q165" i="2"/>
  <c r="P165" i="2"/>
  <c r="O165" i="2"/>
  <c r="N165" i="2"/>
  <c r="R161" i="2"/>
  <c r="Q161" i="2"/>
  <c r="P161" i="2"/>
  <c r="N161" i="2"/>
  <c r="O161" i="2"/>
  <c r="R157" i="2"/>
  <c r="Q157" i="2"/>
  <c r="P157" i="2"/>
  <c r="O157" i="2"/>
  <c r="N157" i="2"/>
  <c r="R153" i="2"/>
  <c r="Q153" i="2"/>
  <c r="P153" i="2"/>
  <c r="N153" i="2"/>
  <c r="O153" i="2"/>
  <c r="R149" i="2"/>
  <c r="Q149" i="2"/>
  <c r="P149" i="2"/>
  <c r="O149" i="2"/>
  <c r="N149" i="2"/>
  <c r="R145" i="2"/>
  <c r="Q145" i="2"/>
  <c r="P145" i="2"/>
  <c r="N145" i="2"/>
  <c r="O145" i="2"/>
  <c r="R141" i="2"/>
  <c r="Q141" i="2"/>
  <c r="P141" i="2"/>
  <c r="O141" i="2"/>
  <c r="N141" i="2"/>
  <c r="R137" i="2"/>
  <c r="Q137" i="2"/>
  <c r="P137" i="2"/>
  <c r="N137" i="2"/>
  <c r="O137" i="2"/>
  <c r="R133" i="2"/>
  <c r="Q133" i="2"/>
  <c r="P133" i="2"/>
  <c r="O133" i="2"/>
  <c r="N133" i="2"/>
  <c r="R129" i="2"/>
  <c r="Q129" i="2"/>
  <c r="P129" i="2"/>
  <c r="N129" i="2"/>
  <c r="O129" i="2"/>
  <c r="R125" i="2"/>
  <c r="Q125" i="2"/>
  <c r="P125" i="2"/>
  <c r="O125" i="2"/>
  <c r="N125" i="2"/>
  <c r="R121" i="2"/>
  <c r="Q121" i="2"/>
  <c r="P121" i="2"/>
  <c r="N121" i="2"/>
  <c r="O121" i="2"/>
  <c r="R117" i="2"/>
  <c r="Q117" i="2"/>
  <c r="P117" i="2"/>
  <c r="O117" i="2"/>
  <c r="N117" i="2"/>
  <c r="R113" i="2"/>
  <c r="Q113" i="2"/>
  <c r="P113" i="2"/>
  <c r="N113" i="2"/>
  <c r="O113" i="2"/>
  <c r="R109" i="2"/>
  <c r="Q109" i="2"/>
  <c r="P109" i="2"/>
  <c r="O109" i="2"/>
  <c r="N109" i="2"/>
  <c r="R105" i="2"/>
  <c r="Q105" i="2"/>
  <c r="P105" i="2"/>
  <c r="N105" i="2"/>
  <c r="O105" i="2"/>
  <c r="R101" i="2"/>
  <c r="Q101" i="2"/>
  <c r="P101" i="2"/>
  <c r="O101" i="2"/>
  <c r="N101" i="2"/>
  <c r="R97" i="2"/>
  <c r="Q97" i="2"/>
  <c r="P97" i="2"/>
  <c r="N97" i="2"/>
  <c r="O97" i="2"/>
  <c r="R93" i="2"/>
  <c r="Q93" i="2"/>
  <c r="P93" i="2"/>
  <c r="O93" i="2"/>
  <c r="N93" i="2"/>
  <c r="R89" i="2"/>
  <c r="Q89" i="2"/>
  <c r="P89" i="2"/>
  <c r="N89" i="2"/>
  <c r="O89" i="2"/>
  <c r="R85" i="2"/>
  <c r="Q85" i="2"/>
  <c r="P85" i="2"/>
  <c r="N85" i="2"/>
  <c r="O85" i="2"/>
  <c r="R81" i="2"/>
  <c r="Q81" i="2"/>
  <c r="P81" i="2"/>
  <c r="O81" i="2"/>
  <c r="N81" i="2"/>
  <c r="R77" i="2"/>
  <c r="Q77" i="2"/>
  <c r="P77" i="2"/>
  <c r="N77" i="2"/>
  <c r="O77" i="2"/>
  <c r="R73" i="2"/>
  <c r="Q73" i="2"/>
  <c r="P73" i="2"/>
  <c r="N73" i="2"/>
  <c r="O73" i="2"/>
  <c r="R69" i="2"/>
  <c r="Q69" i="2"/>
  <c r="P69" i="2"/>
  <c r="N69" i="2"/>
  <c r="O69" i="2"/>
  <c r="R65" i="2"/>
  <c r="Q65" i="2"/>
  <c r="P65" i="2"/>
  <c r="O65" i="2"/>
  <c r="N65" i="2"/>
  <c r="R61" i="2"/>
  <c r="Q61" i="2"/>
  <c r="P61" i="2"/>
  <c r="N61" i="2"/>
  <c r="O61" i="2"/>
  <c r="R57" i="2"/>
  <c r="Q57" i="2"/>
  <c r="P57" i="2"/>
  <c r="N57" i="2"/>
  <c r="O57" i="2"/>
  <c r="R53" i="2"/>
  <c r="Q53" i="2"/>
  <c r="P53" i="2"/>
  <c r="N53" i="2"/>
  <c r="O53" i="2"/>
  <c r="R49" i="2"/>
  <c r="Q49" i="2"/>
  <c r="P49" i="2"/>
  <c r="O49" i="2"/>
  <c r="N49" i="2"/>
  <c r="R45" i="2"/>
  <c r="Q45" i="2"/>
  <c r="P45" i="2"/>
  <c r="N45" i="2"/>
  <c r="O45" i="2"/>
  <c r="R41" i="2"/>
  <c r="Q41" i="2"/>
  <c r="P41" i="2"/>
  <c r="N41" i="2"/>
  <c r="O41" i="2"/>
  <c r="R37" i="2"/>
  <c r="Q37" i="2"/>
  <c r="P37" i="2"/>
  <c r="N37" i="2"/>
  <c r="O37" i="2"/>
  <c r="R33" i="2"/>
  <c r="Q33" i="2"/>
  <c r="P33" i="2"/>
  <c r="O33" i="2"/>
  <c r="N33" i="2"/>
  <c r="R29" i="2"/>
  <c r="Q29" i="2"/>
  <c r="P29" i="2"/>
  <c r="N29" i="2"/>
  <c r="O29" i="2"/>
  <c r="R25" i="2"/>
  <c r="Q25" i="2"/>
  <c r="P25" i="2"/>
  <c r="N25" i="2"/>
  <c r="O25" i="2"/>
  <c r="R21" i="2"/>
  <c r="Q21" i="2"/>
  <c r="P21" i="2"/>
  <c r="N21" i="2"/>
  <c r="O21" i="2"/>
  <c r="R17" i="2"/>
  <c r="Q17" i="2"/>
  <c r="P17" i="2"/>
  <c r="O17" i="2"/>
  <c r="N17" i="2"/>
  <c r="R13" i="2"/>
  <c r="Q13" i="2"/>
  <c r="P13" i="2"/>
  <c r="N13" i="2"/>
  <c r="O13" i="2"/>
  <c r="R9" i="2"/>
  <c r="Q9" i="2"/>
  <c r="P9" i="2"/>
  <c r="N9" i="2"/>
  <c r="O9" i="2"/>
  <c r="R5" i="2"/>
  <c r="Q5" i="2"/>
  <c r="P5" i="2"/>
  <c r="N5" i="2"/>
  <c r="O5" i="2"/>
  <c r="N144" i="1"/>
  <c r="O144" i="1"/>
  <c r="P144" i="1"/>
  <c r="O140" i="1"/>
  <c r="P140" i="1"/>
  <c r="N140" i="1"/>
  <c r="O136" i="1"/>
  <c r="N136" i="1"/>
  <c r="P136" i="1"/>
  <c r="N132" i="1"/>
  <c r="O132" i="1"/>
  <c r="P132" i="1"/>
  <c r="N128" i="1"/>
  <c r="O128" i="1"/>
  <c r="P128" i="1"/>
  <c r="O124" i="1"/>
  <c r="P124" i="1"/>
  <c r="N124" i="1"/>
  <c r="O120" i="1"/>
  <c r="N120" i="1"/>
  <c r="P120" i="1"/>
  <c r="N116" i="1"/>
  <c r="O116" i="1"/>
  <c r="P116" i="1"/>
  <c r="N112" i="1"/>
  <c r="O112" i="1"/>
  <c r="P112" i="1"/>
  <c r="O108" i="1"/>
  <c r="P108" i="1"/>
  <c r="N108" i="1"/>
  <c r="O104" i="1"/>
  <c r="N104" i="1"/>
  <c r="P104" i="1"/>
  <c r="N100" i="1"/>
  <c r="O100" i="1"/>
  <c r="P100" i="1"/>
  <c r="P96" i="1"/>
  <c r="N96" i="1"/>
  <c r="O96" i="1"/>
  <c r="P92" i="1"/>
  <c r="O92" i="1"/>
  <c r="N92" i="1"/>
  <c r="P88" i="1"/>
  <c r="N88" i="1"/>
  <c r="O88" i="1"/>
  <c r="P84" i="1"/>
  <c r="N84" i="1"/>
  <c r="O84" i="1"/>
  <c r="P80" i="1"/>
  <c r="N80" i="1"/>
  <c r="O80" i="1"/>
  <c r="P76" i="1"/>
  <c r="O76" i="1"/>
  <c r="N76" i="1"/>
  <c r="P72" i="1"/>
  <c r="N72" i="1"/>
  <c r="O72" i="1"/>
  <c r="P68" i="1"/>
  <c r="N68" i="1"/>
  <c r="O68" i="1"/>
  <c r="P64" i="1"/>
  <c r="N64" i="1"/>
  <c r="O64" i="1"/>
  <c r="P60" i="1"/>
  <c r="O60" i="1"/>
  <c r="N60" i="1"/>
  <c r="P56" i="1"/>
  <c r="N56" i="1"/>
  <c r="O56" i="1"/>
  <c r="P52" i="1"/>
  <c r="N52" i="1"/>
  <c r="O52" i="1"/>
  <c r="P48" i="1"/>
  <c r="N48" i="1"/>
  <c r="O48" i="1"/>
  <c r="P44" i="1"/>
  <c r="O44" i="1"/>
  <c r="N44" i="1"/>
  <c r="P40" i="1"/>
  <c r="N40" i="1"/>
  <c r="O40" i="1"/>
  <c r="P36" i="1"/>
  <c r="N36" i="1"/>
  <c r="O36" i="1"/>
  <c r="P32" i="1"/>
  <c r="N32" i="1"/>
  <c r="O32" i="1"/>
  <c r="P28" i="1"/>
  <c r="O28" i="1"/>
  <c r="N28" i="1"/>
  <c r="P24" i="1"/>
  <c r="N24" i="1"/>
  <c r="O24" i="1"/>
  <c r="P20" i="1"/>
  <c r="N20" i="1"/>
  <c r="O20" i="1"/>
  <c r="P16" i="1"/>
  <c r="N16" i="1"/>
  <c r="O16" i="1"/>
  <c r="Q250" i="2"/>
  <c r="O250" i="2"/>
  <c r="P250" i="2"/>
  <c r="R250" i="2"/>
  <c r="N250" i="2"/>
  <c r="Q238" i="2"/>
  <c r="R238" i="2"/>
  <c r="O238" i="2"/>
  <c r="P238" i="2"/>
  <c r="N238" i="2"/>
  <c r="Q245" i="2"/>
  <c r="R245" i="2"/>
  <c r="N245" i="2"/>
  <c r="O245" i="2"/>
  <c r="P245" i="2"/>
  <c r="Q241" i="2"/>
  <c r="N241" i="2"/>
  <c r="O241" i="2"/>
  <c r="R241" i="2"/>
  <c r="P241" i="2"/>
  <c r="R248" i="2"/>
  <c r="Q248" i="2"/>
  <c r="N248" i="2"/>
  <c r="P248" i="2"/>
  <c r="O248" i="2"/>
  <c r="R244" i="2"/>
  <c r="Q244" i="2"/>
  <c r="N244" i="2"/>
  <c r="O244" i="2"/>
  <c r="P244" i="2"/>
  <c r="R240" i="2"/>
  <c r="N240" i="2"/>
  <c r="P240" i="2"/>
  <c r="Q240" i="2"/>
  <c r="O240" i="2"/>
  <c r="R236" i="2"/>
  <c r="Q236" i="2"/>
  <c r="N236" i="2"/>
  <c r="O236" i="2"/>
  <c r="P236" i="2"/>
  <c r="R232" i="2"/>
  <c r="Q232" i="2"/>
  <c r="N232" i="2"/>
  <c r="P232" i="2"/>
  <c r="O232" i="2"/>
  <c r="R228" i="2"/>
  <c r="Q228" i="2"/>
  <c r="N228" i="2"/>
  <c r="O228" i="2"/>
  <c r="P228" i="2"/>
  <c r="R224" i="2"/>
  <c r="N224" i="2"/>
  <c r="P224" i="2"/>
  <c r="Q224" i="2"/>
  <c r="O224" i="2"/>
  <c r="R220" i="2"/>
  <c r="Q220" i="2"/>
  <c r="N220" i="2"/>
  <c r="O220" i="2"/>
  <c r="P220" i="2"/>
  <c r="R216" i="2"/>
  <c r="Q216" i="2"/>
  <c r="N216" i="2"/>
  <c r="P216" i="2"/>
  <c r="O216" i="2"/>
  <c r="R212" i="2"/>
  <c r="Q212" i="2"/>
  <c r="N212" i="2"/>
  <c r="O212" i="2"/>
  <c r="P212" i="2"/>
  <c r="R208" i="2"/>
  <c r="N208" i="2"/>
  <c r="P208" i="2"/>
  <c r="Q208" i="2"/>
  <c r="O208" i="2"/>
  <c r="R204" i="2"/>
  <c r="O204" i="2"/>
  <c r="Q204" i="2"/>
  <c r="P204" i="2"/>
  <c r="N204" i="2"/>
  <c r="R200" i="2"/>
  <c r="O200" i="2"/>
  <c r="P200" i="2"/>
  <c r="Q200" i="2"/>
  <c r="N200" i="2"/>
  <c r="R196" i="2"/>
  <c r="O196" i="2"/>
  <c r="Q196" i="2"/>
  <c r="P196" i="2"/>
  <c r="N196" i="2"/>
  <c r="R192" i="2"/>
  <c r="O192" i="2"/>
  <c r="P192" i="2"/>
  <c r="N192" i="2"/>
  <c r="Q192" i="2"/>
  <c r="R188" i="2"/>
  <c r="O188" i="2"/>
  <c r="Q188" i="2"/>
  <c r="P188" i="2"/>
  <c r="N188" i="2"/>
  <c r="R184" i="2"/>
  <c r="O184" i="2"/>
  <c r="P184" i="2"/>
  <c r="Q184" i="2"/>
  <c r="N184" i="2"/>
  <c r="R180" i="2"/>
  <c r="O180" i="2"/>
  <c r="Q180" i="2"/>
  <c r="P180" i="2"/>
  <c r="N180" i="2"/>
  <c r="R176" i="2"/>
  <c r="O176" i="2"/>
  <c r="P176" i="2"/>
  <c r="N176" i="2"/>
  <c r="Q176" i="2"/>
  <c r="R172" i="2"/>
  <c r="O172" i="2"/>
  <c r="Q172" i="2"/>
  <c r="P172" i="2"/>
  <c r="N172" i="2"/>
  <c r="R168" i="2"/>
  <c r="O168" i="2"/>
  <c r="P168" i="2"/>
  <c r="Q168" i="2"/>
  <c r="N168" i="2"/>
  <c r="R164" i="2"/>
  <c r="O164" i="2"/>
  <c r="Q164" i="2"/>
  <c r="P164" i="2"/>
  <c r="N164" i="2"/>
  <c r="R160" i="2"/>
  <c r="O160" i="2"/>
  <c r="P160" i="2"/>
  <c r="N160" i="2"/>
  <c r="Q160" i="2"/>
  <c r="R156" i="2"/>
  <c r="O156" i="2"/>
  <c r="Q156" i="2"/>
  <c r="P156" i="2"/>
  <c r="N156" i="2"/>
  <c r="R152" i="2"/>
  <c r="O152" i="2"/>
  <c r="P152" i="2"/>
  <c r="Q152" i="2"/>
  <c r="N152" i="2"/>
  <c r="R148" i="2"/>
  <c r="O148" i="2"/>
  <c r="Q148" i="2"/>
  <c r="P148" i="2"/>
  <c r="N148" i="2"/>
  <c r="R144" i="2"/>
  <c r="O144" i="2"/>
  <c r="P144" i="2"/>
  <c r="N144" i="2"/>
  <c r="Q144" i="2"/>
  <c r="R140" i="2"/>
  <c r="O140" i="2"/>
  <c r="Q140" i="2"/>
  <c r="P140" i="2"/>
  <c r="N140" i="2"/>
  <c r="R136" i="2"/>
  <c r="O136" i="2"/>
  <c r="P136" i="2"/>
  <c r="Q136" i="2"/>
  <c r="N136" i="2"/>
  <c r="R132" i="2"/>
  <c r="O132" i="2"/>
  <c r="Q132" i="2"/>
  <c r="P132" i="2"/>
  <c r="N132" i="2"/>
  <c r="R128" i="2"/>
  <c r="O128" i="2"/>
  <c r="P128" i="2"/>
  <c r="N128" i="2"/>
  <c r="Q128" i="2"/>
  <c r="R124" i="2"/>
  <c r="O124" i="2"/>
  <c r="Q124" i="2"/>
  <c r="P124" i="2"/>
  <c r="N124" i="2"/>
  <c r="R120" i="2"/>
  <c r="O120" i="2"/>
  <c r="P120" i="2"/>
  <c r="Q120" i="2"/>
  <c r="N120" i="2"/>
  <c r="R116" i="2"/>
  <c r="O116" i="2"/>
  <c r="Q116" i="2"/>
  <c r="P116" i="2"/>
  <c r="N116" i="2"/>
  <c r="R112" i="2"/>
  <c r="O112" i="2"/>
  <c r="P112" i="2"/>
  <c r="N112" i="2"/>
  <c r="Q112" i="2"/>
  <c r="R108" i="2"/>
  <c r="O108" i="2"/>
  <c r="Q108" i="2"/>
  <c r="P108" i="2"/>
  <c r="N108" i="2"/>
  <c r="R104" i="2"/>
  <c r="O104" i="2"/>
  <c r="P104" i="2"/>
  <c r="Q104" i="2"/>
  <c r="N104" i="2"/>
  <c r="R100" i="2"/>
  <c r="O100" i="2"/>
  <c r="Q100" i="2"/>
  <c r="P100" i="2"/>
  <c r="N100" i="2"/>
  <c r="R96" i="2"/>
  <c r="O96" i="2"/>
  <c r="P96" i="2"/>
  <c r="N96" i="2"/>
  <c r="Q96" i="2"/>
  <c r="R92" i="2"/>
  <c r="O92" i="2"/>
  <c r="Q92" i="2"/>
  <c r="P92" i="2"/>
  <c r="N92" i="2"/>
  <c r="R88" i="2"/>
  <c r="O88" i="2"/>
  <c r="P88" i="2"/>
  <c r="N88" i="2"/>
  <c r="Q88" i="2"/>
  <c r="R84" i="2"/>
  <c r="O84" i="2"/>
  <c r="P84" i="2"/>
  <c r="Q84" i="2"/>
  <c r="N84" i="2"/>
  <c r="R80" i="2"/>
  <c r="O80" i="2"/>
  <c r="P80" i="2"/>
  <c r="N80" i="2"/>
  <c r="Q80" i="2"/>
  <c r="R76" i="2"/>
  <c r="O76" i="2"/>
  <c r="P76" i="2"/>
  <c r="Q76" i="2"/>
  <c r="N76" i="2"/>
  <c r="R72" i="2"/>
  <c r="O72" i="2"/>
  <c r="P72" i="2"/>
  <c r="N72" i="2"/>
  <c r="Q72" i="2"/>
  <c r="R68" i="2"/>
  <c r="O68" i="2"/>
  <c r="P68" i="2"/>
  <c r="Q68" i="2"/>
  <c r="N68" i="2"/>
  <c r="R64" i="2"/>
  <c r="O64" i="2"/>
  <c r="P64" i="2"/>
  <c r="N64" i="2"/>
  <c r="Q64" i="2"/>
  <c r="R60" i="2"/>
  <c r="O60" i="2"/>
  <c r="P60" i="2"/>
  <c r="Q60" i="2"/>
  <c r="N60" i="2"/>
  <c r="R56" i="2"/>
  <c r="O56" i="2"/>
  <c r="P56" i="2"/>
  <c r="N56" i="2"/>
  <c r="Q56" i="2"/>
  <c r="R52" i="2"/>
  <c r="O52" i="2"/>
  <c r="P52" i="2"/>
  <c r="Q52" i="2"/>
  <c r="N52" i="2"/>
  <c r="R48" i="2"/>
  <c r="O48" i="2"/>
  <c r="P48" i="2"/>
  <c r="N48" i="2"/>
  <c r="Q48" i="2"/>
  <c r="R44" i="2"/>
  <c r="O44" i="2"/>
  <c r="P44" i="2"/>
  <c r="Q44" i="2"/>
  <c r="N44" i="2"/>
  <c r="R40" i="2"/>
  <c r="O40" i="2"/>
  <c r="P40" i="2"/>
  <c r="N40" i="2"/>
  <c r="Q40" i="2"/>
  <c r="R36" i="2"/>
  <c r="O36" i="2"/>
  <c r="P36" i="2"/>
  <c r="Q36" i="2"/>
  <c r="N36" i="2"/>
  <c r="R32" i="2"/>
  <c r="O32" i="2"/>
  <c r="P32" i="2"/>
  <c r="N32" i="2"/>
  <c r="Q32" i="2"/>
  <c r="R28" i="2"/>
  <c r="O28" i="2"/>
  <c r="P28" i="2"/>
  <c r="Q28" i="2"/>
  <c r="N28" i="2"/>
  <c r="R24" i="2"/>
  <c r="O24" i="2"/>
  <c r="P24" i="2"/>
  <c r="N24" i="2"/>
  <c r="Q24" i="2"/>
  <c r="R20" i="2"/>
  <c r="O20" i="2"/>
  <c r="P20" i="2"/>
  <c r="Q20" i="2"/>
  <c r="N20" i="2"/>
  <c r="R16" i="2"/>
  <c r="O16" i="2"/>
  <c r="P16" i="2"/>
  <c r="N16" i="2"/>
  <c r="Q16" i="2"/>
  <c r="R12" i="2"/>
  <c r="O12" i="2"/>
  <c r="P12" i="2"/>
  <c r="Q12" i="2"/>
  <c r="N12" i="2"/>
  <c r="R8" i="2"/>
  <c r="O8" i="2"/>
  <c r="P8" i="2"/>
  <c r="N8" i="2"/>
  <c r="Q8" i="2"/>
  <c r="R4" i="2"/>
  <c r="O4" i="2"/>
  <c r="P4" i="2"/>
  <c r="Q4" i="2"/>
  <c r="N4" i="2"/>
  <c r="N143" i="1"/>
  <c r="P143" i="1"/>
  <c r="O143" i="1"/>
  <c r="N139" i="1"/>
  <c r="P139" i="1"/>
  <c r="O139" i="1"/>
  <c r="N135" i="1"/>
  <c r="P135" i="1"/>
  <c r="O135" i="1"/>
  <c r="N131" i="1"/>
  <c r="P131" i="1"/>
  <c r="O131" i="1"/>
  <c r="N127" i="1"/>
  <c r="P127" i="1"/>
  <c r="O127" i="1"/>
  <c r="N123" i="1"/>
  <c r="P123" i="1"/>
  <c r="O123" i="1"/>
  <c r="N119" i="1"/>
  <c r="P119" i="1"/>
  <c r="O119" i="1"/>
  <c r="N115" i="1"/>
  <c r="P115" i="1"/>
  <c r="O115" i="1"/>
  <c r="N111" i="1"/>
  <c r="P111" i="1"/>
  <c r="O111" i="1"/>
  <c r="N107" i="1"/>
  <c r="P107" i="1"/>
  <c r="O107" i="1"/>
  <c r="N103" i="1"/>
  <c r="P103" i="1"/>
  <c r="O103" i="1"/>
  <c r="O99" i="1"/>
  <c r="N99" i="1"/>
  <c r="P99" i="1"/>
  <c r="O95" i="1"/>
  <c r="N95" i="1"/>
  <c r="P95" i="1"/>
  <c r="O91" i="1"/>
  <c r="N91" i="1"/>
  <c r="P91" i="1"/>
  <c r="O87" i="1"/>
  <c r="N87" i="1"/>
  <c r="P87" i="1"/>
  <c r="O83" i="1"/>
  <c r="N83" i="1"/>
  <c r="P83" i="1"/>
  <c r="O79" i="1"/>
  <c r="N79" i="1"/>
  <c r="P79" i="1"/>
  <c r="O75" i="1"/>
  <c r="N75" i="1"/>
  <c r="P75" i="1"/>
  <c r="O71" i="1"/>
  <c r="N71" i="1"/>
  <c r="P71" i="1"/>
  <c r="O67" i="1"/>
  <c r="N67" i="1"/>
  <c r="P67" i="1"/>
  <c r="O63" i="1"/>
  <c r="N63" i="1"/>
  <c r="P63" i="1"/>
  <c r="O59" i="1"/>
  <c r="N59" i="1"/>
  <c r="P59" i="1"/>
  <c r="O55" i="1"/>
  <c r="N55" i="1"/>
  <c r="P55" i="1"/>
  <c r="O51" i="1"/>
  <c r="N51" i="1"/>
  <c r="P51" i="1"/>
  <c r="O47" i="1"/>
  <c r="N47" i="1"/>
  <c r="P47" i="1"/>
  <c r="O43" i="1"/>
  <c r="N43" i="1"/>
  <c r="P43" i="1"/>
  <c r="O39" i="1"/>
  <c r="N39" i="1"/>
  <c r="P39" i="1"/>
  <c r="O35" i="1"/>
  <c r="N35" i="1"/>
  <c r="P35" i="1"/>
  <c r="O31" i="1"/>
  <c r="N31" i="1"/>
  <c r="P31" i="1"/>
  <c r="O27" i="1"/>
  <c r="N27" i="1"/>
  <c r="P27" i="1"/>
  <c r="O23" i="1"/>
  <c r="N23" i="1"/>
  <c r="P23" i="1"/>
  <c r="O19" i="1"/>
  <c r="N19" i="1"/>
  <c r="P19" i="1"/>
  <c r="O15" i="1"/>
  <c r="N15" i="1"/>
  <c r="P15" i="1"/>
  <c r="O11" i="1"/>
  <c r="N11" i="1"/>
  <c r="P11" i="1"/>
  <c r="O7" i="1"/>
  <c r="N7" i="1"/>
  <c r="P7" i="1"/>
  <c r="O3" i="1"/>
  <c r="N3" i="1"/>
  <c r="P3" i="1"/>
  <c r="P10" i="1"/>
  <c r="N10" i="1"/>
  <c r="O10" i="1"/>
  <c r="P6" i="1"/>
  <c r="N6" i="1"/>
  <c r="O6" i="1"/>
  <c r="N5" i="1"/>
  <c r="O5" i="1"/>
  <c r="P5" i="1"/>
  <c r="P12" i="1"/>
  <c r="O12" i="1"/>
  <c r="N12" i="1"/>
  <c r="P8" i="1"/>
  <c r="N8" i="1"/>
  <c r="O8" i="1"/>
  <c r="P4" i="1"/>
  <c r="N4" i="1"/>
  <c r="O4" i="1"/>
  <c r="N2" i="1"/>
  <c r="O2" i="1"/>
  <c r="M17"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I251" i="2" l="1"/>
  <c r="H251" i="2"/>
  <c r="F251" i="2"/>
  <c r="G251" i="2"/>
  <c r="D251" i="2"/>
  <c r="J251" i="2"/>
  <c r="E251" i="2"/>
  <c r="I250" i="2"/>
  <c r="G250" i="2"/>
  <c r="H250" i="2"/>
  <c r="J250" i="2"/>
  <c r="D250" i="2"/>
  <c r="E250" i="2"/>
  <c r="F250" i="2"/>
  <c r="I249" i="2"/>
  <c r="J249" i="2"/>
  <c r="F249" i="2"/>
  <c r="G249" i="2"/>
  <c r="E249" i="2"/>
  <c r="H249" i="2"/>
  <c r="D249" i="2"/>
  <c r="J248" i="2"/>
  <c r="F248" i="2"/>
  <c r="G248" i="2"/>
  <c r="E248" i="2"/>
  <c r="I248" i="2"/>
  <c r="H248" i="2"/>
  <c r="D248" i="2"/>
  <c r="H247" i="2"/>
  <c r="J247" i="2"/>
  <c r="I247" i="2"/>
  <c r="D247" i="2"/>
  <c r="F247" i="2"/>
  <c r="G247" i="2"/>
  <c r="E247" i="2"/>
  <c r="I246" i="2"/>
  <c r="J246" i="2"/>
  <c r="G246" i="2"/>
  <c r="H246" i="2"/>
  <c r="D246" i="2"/>
  <c r="F246" i="2"/>
  <c r="E246" i="2"/>
  <c r="I245" i="2"/>
  <c r="J245" i="2"/>
  <c r="F245" i="2"/>
  <c r="G245" i="2"/>
  <c r="H245" i="2"/>
  <c r="E245" i="2"/>
  <c r="D245" i="2"/>
  <c r="J244" i="2"/>
  <c r="I244" i="2"/>
  <c r="F244" i="2"/>
  <c r="E244" i="2"/>
  <c r="G244" i="2"/>
  <c r="D244" i="2"/>
  <c r="H244" i="2"/>
  <c r="I243" i="2"/>
  <c r="H243" i="2"/>
  <c r="F243" i="2"/>
  <c r="J243" i="2"/>
  <c r="G243" i="2"/>
  <c r="D243" i="2"/>
  <c r="E243" i="2"/>
  <c r="I242" i="2"/>
  <c r="G242" i="2"/>
  <c r="H242" i="2"/>
  <c r="J242" i="2"/>
  <c r="D242" i="2"/>
  <c r="E242" i="2"/>
  <c r="F242" i="2"/>
  <c r="I241" i="2"/>
  <c r="J241" i="2"/>
  <c r="F241" i="2"/>
  <c r="G241" i="2"/>
  <c r="E241" i="2"/>
  <c r="H241" i="2"/>
  <c r="D241" i="2"/>
  <c r="J240" i="2"/>
  <c r="F240" i="2"/>
  <c r="I240" i="2"/>
  <c r="G240" i="2"/>
  <c r="E240" i="2"/>
  <c r="H240" i="2"/>
  <c r="D240" i="2"/>
  <c r="H239" i="2"/>
  <c r="J239" i="2"/>
  <c r="I239" i="2"/>
  <c r="D239" i="2"/>
  <c r="F239" i="2"/>
  <c r="G239" i="2"/>
  <c r="E239" i="2"/>
  <c r="I238" i="2"/>
  <c r="J238" i="2"/>
  <c r="G238" i="2"/>
  <c r="H238" i="2"/>
  <c r="D238" i="2"/>
  <c r="F238" i="2"/>
  <c r="E238" i="2"/>
  <c r="I237" i="2"/>
  <c r="J237" i="2"/>
  <c r="F237" i="2"/>
  <c r="G237" i="2"/>
  <c r="H237" i="2"/>
  <c r="E237" i="2"/>
  <c r="D237" i="2"/>
  <c r="J236" i="2"/>
  <c r="I236" i="2"/>
  <c r="F236" i="2"/>
  <c r="E236" i="2"/>
  <c r="G236" i="2"/>
  <c r="D236" i="2"/>
  <c r="H236" i="2"/>
  <c r="I235" i="2"/>
  <c r="H235" i="2"/>
  <c r="J235" i="2"/>
  <c r="F235" i="2"/>
  <c r="G235" i="2"/>
  <c r="D235" i="2"/>
  <c r="E235" i="2"/>
  <c r="I234" i="2"/>
  <c r="G234" i="2"/>
  <c r="H234" i="2"/>
  <c r="J234" i="2"/>
  <c r="D234" i="2"/>
  <c r="E234" i="2"/>
  <c r="F234" i="2"/>
  <c r="I233" i="2"/>
  <c r="J233" i="2"/>
  <c r="F233" i="2"/>
  <c r="G233" i="2"/>
  <c r="E233" i="2"/>
  <c r="H233" i="2"/>
  <c r="D233" i="2"/>
  <c r="J232" i="2"/>
  <c r="F232" i="2"/>
  <c r="G232" i="2"/>
  <c r="E232" i="2"/>
  <c r="H232" i="2"/>
  <c r="D232" i="2"/>
  <c r="I232" i="2"/>
  <c r="H231" i="2"/>
  <c r="J231" i="2"/>
  <c r="I231" i="2"/>
  <c r="D231" i="2"/>
  <c r="F231" i="2"/>
  <c r="G231" i="2"/>
  <c r="E231" i="2"/>
  <c r="I230" i="2"/>
  <c r="J230" i="2"/>
  <c r="G230" i="2"/>
  <c r="H230" i="2"/>
  <c r="D230" i="2"/>
  <c r="F230" i="2"/>
  <c r="E230" i="2"/>
  <c r="I229" i="2"/>
  <c r="J229" i="2"/>
  <c r="F229" i="2"/>
  <c r="G229" i="2"/>
  <c r="H229" i="2"/>
  <c r="E229" i="2"/>
  <c r="D229" i="2"/>
  <c r="J228" i="2"/>
  <c r="I228" i="2"/>
  <c r="F228" i="2"/>
  <c r="E228" i="2"/>
  <c r="G228" i="2"/>
  <c r="D228" i="2"/>
  <c r="H228" i="2"/>
  <c r="I227" i="2"/>
  <c r="H227" i="2"/>
  <c r="F227" i="2"/>
  <c r="G227" i="2"/>
  <c r="D227" i="2"/>
  <c r="J227" i="2"/>
  <c r="E227" i="2"/>
  <c r="I226" i="2"/>
  <c r="J226" i="2"/>
  <c r="G226" i="2"/>
  <c r="H226" i="2"/>
  <c r="D226" i="2"/>
  <c r="E226" i="2"/>
  <c r="F226" i="2"/>
  <c r="I225" i="2"/>
  <c r="J225" i="2"/>
  <c r="F225" i="2"/>
  <c r="G225" i="2"/>
  <c r="E225" i="2"/>
  <c r="H225" i="2"/>
  <c r="D225" i="2"/>
  <c r="J224" i="2"/>
  <c r="F224" i="2"/>
  <c r="G224" i="2"/>
  <c r="E224" i="2"/>
  <c r="H224" i="2"/>
  <c r="I224" i="2"/>
  <c r="D224" i="2"/>
  <c r="H223" i="2"/>
  <c r="J223" i="2"/>
  <c r="I223" i="2"/>
  <c r="D223" i="2"/>
  <c r="F223" i="2"/>
  <c r="G223" i="2"/>
  <c r="E223" i="2"/>
  <c r="I222" i="2"/>
  <c r="G222" i="2"/>
  <c r="J222" i="2"/>
  <c r="H222" i="2"/>
  <c r="D222" i="2"/>
  <c r="F222" i="2"/>
  <c r="E222" i="2"/>
  <c r="I221" i="2"/>
  <c r="J221" i="2"/>
  <c r="F221" i="2"/>
  <c r="G221" i="2"/>
  <c r="H221" i="2"/>
  <c r="E221" i="2"/>
  <c r="D221" i="2"/>
  <c r="J220" i="2"/>
  <c r="I220" i="2"/>
  <c r="F220" i="2"/>
  <c r="E220" i="2"/>
  <c r="G220" i="2"/>
  <c r="D220" i="2"/>
  <c r="H220" i="2"/>
  <c r="J219" i="2"/>
  <c r="I219" i="2"/>
  <c r="H219" i="2"/>
  <c r="F219" i="2"/>
  <c r="G219" i="2"/>
  <c r="D219" i="2"/>
  <c r="E219" i="2"/>
  <c r="I218" i="2"/>
  <c r="J218" i="2"/>
  <c r="G218" i="2"/>
  <c r="H218" i="2"/>
  <c r="D218" i="2"/>
  <c r="E218" i="2"/>
  <c r="F218" i="2"/>
  <c r="I217" i="2"/>
  <c r="J217" i="2"/>
  <c r="F217" i="2"/>
  <c r="G217" i="2"/>
  <c r="E217" i="2"/>
  <c r="H217" i="2"/>
  <c r="D217" i="2"/>
  <c r="J216" i="2"/>
  <c r="F216" i="2"/>
  <c r="G216" i="2"/>
  <c r="E216" i="2"/>
  <c r="I216" i="2"/>
  <c r="H216" i="2"/>
  <c r="D216" i="2"/>
  <c r="H215" i="2"/>
  <c r="I215" i="2"/>
  <c r="D215" i="2"/>
  <c r="J215" i="2"/>
  <c r="F215" i="2"/>
  <c r="G215" i="2"/>
  <c r="E215" i="2"/>
  <c r="I214" i="2"/>
  <c r="G214" i="2"/>
  <c r="H214" i="2"/>
  <c r="J214" i="2"/>
  <c r="D214" i="2"/>
  <c r="F214" i="2"/>
  <c r="E214" i="2"/>
  <c r="I213" i="2"/>
  <c r="J213" i="2"/>
  <c r="F213" i="2"/>
  <c r="G213" i="2"/>
  <c r="H213" i="2"/>
  <c r="E213" i="2"/>
  <c r="D213" i="2"/>
  <c r="J212" i="2"/>
  <c r="I212" i="2"/>
  <c r="F212" i="2"/>
  <c r="E212" i="2"/>
  <c r="G212" i="2"/>
  <c r="D212" i="2"/>
  <c r="H212" i="2"/>
  <c r="I211" i="2"/>
  <c r="H211" i="2"/>
  <c r="J211" i="2"/>
  <c r="F211" i="2"/>
  <c r="G211" i="2"/>
  <c r="D211" i="2"/>
  <c r="E211" i="2"/>
  <c r="I210" i="2"/>
  <c r="J210" i="2"/>
  <c r="G210" i="2"/>
  <c r="H210" i="2"/>
  <c r="F210" i="2"/>
  <c r="D210" i="2"/>
  <c r="E210" i="2"/>
  <c r="I209" i="2"/>
  <c r="J209" i="2"/>
  <c r="F209" i="2"/>
  <c r="G209" i="2"/>
  <c r="H209" i="2"/>
  <c r="E209" i="2"/>
  <c r="D209" i="2"/>
  <c r="J208" i="2"/>
  <c r="F208" i="2"/>
  <c r="G208" i="2"/>
  <c r="I208" i="2"/>
  <c r="E208" i="2"/>
  <c r="D208" i="2"/>
  <c r="H208" i="2"/>
  <c r="J207" i="2"/>
  <c r="H207" i="2"/>
  <c r="I207" i="2"/>
  <c r="F207" i="2"/>
  <c r="D207" i="2"/>
  <c r="G207" i="2"/>
  <c r="E207" i="2"/>
  <c r="I206" i="2"/>
  <c r="G206" i="2"/>
  <c r="H206" i="2"/>
  <c r="D206" i="2"/>
  <c r="J206" i="2"/>
  <c r="F206" i="2"/>
  <c r="E206" i="2"/>
  <c r="I205" i="2"/>
  <c r="J205" i="2"/>
  <c r="F205" i="2"/>
  <c r="G205" i="2"/>
  <c r="H205" i="2"/>
  <c r="E205" i="2"/>
  <c r="D205" i="2"/>
  <c r="J204" i="2"/>
  <c r="I204" i="2"/>
  <c r="F204" i="2"/>
  <c r="G204" i="2"/>
  <c r="H204" i="2"/>
  <c r="E204" i="2"/>
  <c r="D204" i="2"/>
  <c r="J203" i="2"/>
  <c r="I203" i="2"/>
  <c r="H203" i="2"/>
  <c r="F203" i="2"/>
  <c r="D203" i="2"/>
  <c r="G203" i="2"/>
  <c r="E203" i="2"/>
  <c r="I202" i="2"/>
  <c r="J202" i="2"/>
  <c r="G202" i="2"/>
  <c r="H202" i="2"/>
  <c r="D202" i="2"/>
  <c r="F202" i="2"/>
  <c r="E202" i="2"/>
  <c r="I201" i="2"/>
  <c r="J201" i="2"/>
  <c r="F201" i="2"/>
  <c r="G201" i="2"/>
  <c r="H201" i="2"/>
  <c r="E201" i="2"/>
  <c r="D201" i="2"/>
  <c r="J200" i="2"/>
  <c r="F200" i="2"/>
  <c r="G200" i="2"/>
  <c r="E200" i="2"/>
  <c r="H200" i="2"/>
  <c r="D200" i="2"/>
  <c r="I200" i="2"/>
  <c r="H199" i="2"/>
  <c r="J199" i="2"/>
  <c r="I199" i="2"/>
  <c r="F199" i="2"/>
  <c r="G199" i="2"/>
  <c r="D199" i="2"/>
  <c r="E199" i="2"/>
  <c r="I198" i="2"/>
  <c r="G198" i="2"/>
  <c r="J198" i="2"/>
  <c r="H198" i="2"/>
  <c r="D198" i="2"/>
  <c r="E198" i="2"/>
  <c r="F198" i="2"/>
  <c r="I197" i="2"/>
  <c r="J197" i="2"/>
  <c r="F197" i="2"/>
  <c r="G197" i="2"/>
  <c r="H197" i="2"/>
  <c r="E197" i="2"/>
  <c r="D197" i="2"/>
  <c r="J196" i="2"/>
  <c r="I196" i="2"/>
  <c r="F196" i="2"/>
  <c r="G196" i="2"/>
  <c r="E196" i="2"/>
  <c r="H196" i="2"/>
  <c r="D196" i="2"/>
  <c r="J195" i="2"/>
  <c r="I195" i="2"/>
  <c r="H195" i="2"/>
  <c r="F195" i="2"/>
  <c r="G195" i="2"/>
  <c r="D195" i="2"/>
  <c r="E195" i="2"/>
  <c r="I194" i="2"/>
  <c r="J194" i="2"/>
  <c r="G194" i="2"/>
  <c r="H194" i="2"/>
  <c r="F194" i="2"/>
  <c r="D194" i="2"/>
  <c r="E194" i="2"/>
  <c r="I193" i="2"/>
  <c r="J193" i="2"/>
  <c r="F193" i="2"/>
  <c r="G193" i="2"/>
  <c r="H193" i="2"/>
  <c r="E193" i="2"/>
  <c r="D193" i="2"/>
  <c r="J192" i="2"/>
  <c r="F192" i="2"/>
  <c r="G192" i="2"/>
  <c r="E192" i="2"/>
  <c r="I192" i="2"/>
  <c r="D192" i="2"/>
  <c r="H192" i="2"/>
  <c r="J191" i="2"/>
  <c r="H191" i="2"/>
  <c r="I191" i="2"/>
  <c r="F191" i="2"/>
  <c r="D191" i="2"/>
  <c r="G191" i="2"/>
  <c r="E191" i="2"/>
  <c r="I190" i="2"/>
  <c r="G190" i="2"/>
  <c r="H190" i="2"/>
  <c r="J190" i="2"/>
  <c r="D190" i="2"/>
  <c r="F190" i="2"/>
  <c r="E190" i="2"/>
  <c r="I189" i="2"/>
  <c r="J189" i="2"/>
  <c r="F189" i="2"/>
  <c r="G189" i="2"/>
  <c r="H189" i="2"/>
  <c r="E189" i="2"/>
  <c r="D189" i="2"/>
  <c r="J188" i="2"/>
  <c r="I188" i="2"/>
  <c r="F188" i="2"/>
  <c r="G188" i="2"/>
  <c r="H188" i="2"/>
  <c r="E188" i="2"/>
  <c r="D188" i="2"/>
  <c r="J187" i="2"/>
  <c r="I187" i="2"/>
  <c r="H187" i="2"/>
  <c r="F187" i="2"/>
  <c r="D187" i="2"/>
  <c r="G187" i="2"/>
  <c r="E187" i="2"/>
  <c r="I186" i="2"/>
  <c r="J186" i="2"/>
  <c r="G186" i="2"/>
  <c r="H186" i="2"/>
  <c r="D186" i="2"/>
  <c r="F186" i="2"/>
  <c r="E186" i="2"/>
  <c r="I185" i="2"/>
  <c r="J185" i="2"/>
  <c r="F185" i="2"/>
  <c r="G185" i="2"/>
  <c r="H185" i="2"/>
  <c r="E185" i="2"/>
  <c r="D185" i="2"/>
  <c r="J184" i="2"/>
  <c r="F184" i="2"/>
  <c r="G184" i="2"/>
  <c r="E184" i="2"/>
  <c r="I184" i="2"/>
  <c r="H184" i="2"/>
  <c r="D184" i="2"/>
  <c r="H183" i="2"/>
  <c r="J183" i="2"/>
  <c r="I183" i="2"/>
  <c r="F183" i="2"/>
  <c r="G183" i="2"/>
  <c r="D183" i="2"/>
  <c r="E183" i="2"/>
  <c r="I182" i="2"/>
  <c r="G182" i="2"/>
  <c r="J182" i="2"/>
  <c r="H182" i="2"/>
  <c r="D182" i="2"/>
  <c r="E182" i="2"/>
  <c r="F182" i="2"/>
  <c r="I181" i="2"/>
  <c r="J181" i="2"/>
  <c r="F181" i="2"/>
  <c r="G181" i="2"/>
  <c r="H181" i="2"/>
  <c r="E181" i="2"/>
  <c r="D181" i="2"/>
  <c r="J180" i="2"/>
  <c r="I180" i="2"/>
  <c r="F180" i="2"/>
  <c r="G180" i="2"/>
  <c r="E180" i="2"/>
  <c r="H180" i="2"/>
  <c r="D180" i="2"/>
  <c r="J179" i="2"/>
  <c r="I179" i="2"/>
  <c r="H179" i="2"/>
  <c r="F179" i="2"/>
  <c r="G179" i="2"/>
  <c r="D179" i="2"/>
  <c r="E179" i="2"/>
  <c r="I178" i="2"/>
  <c r="J178" i="2"/>
  <c r="G178" i="2"/>
  <c r="H178" i="2"/>
  <c r="F178" i="2"/>
  <c r="D178" i="2"/>
  <c r="E178" i="2"/>
  <c r="I177" i="2"/>
  <c r="J177" i="2"/>
  <c r="F177" i="2"/>
  <c r="G177" i="2"/>
  <c r="H177" i="2"/>
  <c r="E177" i="2"/>
  <c r="D177" i="2"/>
  <c r="J176" i="2"/>
  <c r="F176" i="2"/>
  <c r="G176" i="2"/>
  <c r="I176" i="2"/>
  <c r="E176" i="2"/>
  <c r="D176" i="2"/>
  <c r="H176" i="2"/>
  <c r="J175" i="2"/>
  <c r="H175" i="2"/>
  <c r="I175" i="2"/>
  <c r="F175" i="2"/>
  <c r="D175" i="2"/>
  <c r="G175" i="2"/>
  <c r="E175" i="2"/>
  <c r="I174" i="2"/>
  <c r="G174" i="2"/>
  <c r="H174" i="2"/>
  <c r="D174" i="2"/>
  <c r="F174" i="2"/>
  <c r="E174" i="2"/>
  <c r="J174" i="2"/>
  <c r="I173" i="2"/>
  <c r="J173" i="2"/>
  <c r="F173" i="2"/>
  <c r="G173" i="2"/>
  <c r="H173" i="2"/>
  <c r="E173" i="2"/>
  <c r="D173" i="2"/>
  <c r="J172" i="2"/>
  <c r="I172" i="2"/>
  <c r="F172" i="2"/>
  <c r="G172" i="2"/>
  <c r="H172" i="2"/>
  <c r="E172" i="2"/>
  <c r="D172" i="2"/>
  <c r="J171" i="2"/>
  <c r="I171" i="2"/>
  <c r="H171" i="2"/>
  <c r="F171" i="2"/>
  <c r="D171" i="2"/>
  <c r="G171" i="2"/>
  <c r="E171" i="2"/>
  <c r="I170" i="2"/>
  <c r="J170" i="2"/>
  <c r="G170" i="2"/>
  <c r="H170" i="2"/>
  <c r="D170" i="2"/>
  <c r="F170" i="2"/>
  <c r="E170" i="2"/>
  <c r="I169" i="2"/>
  <c r="J169" i="2"/>
  <c r="F169" i="2"/>
  <c r="G169" i="2"/>
  <c r="H169" i="2"/>
  <c r="E169" i="2"/>
  <c r="D169" i="2"/>
  <c r="J168" i="2"/>
  <c r="F168" i="2"/>
  <c r="G168" i="2"/>
  <c r="E168" i="2"/>
  <c r="H168" i="2"/>
  <c r="D168" i="2"/>
  <c r="I168" i="2"/>
  <c r="H167" i="2"/>
  <c r="J167" i="2"/>
  <c r="I167" i="2"/>
  <c r="F167" i="2"/>
  <c r="G167" i="2"/>
  <c r="D167" i="2"/>
  <c r="E167" i="2"/>
  <c r="I166" i="2"/>
  <c r="G166" i="2"/>
  <c r="J166" i="2"/>
  <c r="H166" i="2"/>
  <c r="D166" i="2"/>
  <c r="E166" i="2"/>
  <c r="F166" i="2"/>
  <c r="I165" i="2"/>
  <c r="J165" i="2"/>
  <c r="F165" i="2"/>
  <c r="G165" i="2"/>
  <c r="H165" i="2"/>
  <c r="E165" i="2"/>
  <c r="D165" i="2"/>
  <c r="J164" i="2"/>
  <c r="I164" i="2"/>
  <c r="F164" i="2"/>
  <c r="G164" i="2"/>
  <c r="E164" i="2"/>
  <c r="H164" i="2"/>
  <c r="D164" i="2"/>
  <c r="J163" i="2"/>
  <c r="I163" i="2"/>
  <c r="H163" i="2"/>
  <c r="F163" i="2"/>
  <c r="G163" i="2"/>
  <c r="D163" i="2"/>
  <c r="E163" i="2"/>
  <c r="I162" i="2"/>
  <c r="J162" i="2"/>
  <c r="G162" i="2"/>
  <c r="H162" i="2"/>
  <c r="F162" i="2"/>
  <c r="D162" i="2"/>
  <c r="E162" i="2"/>
  <c r="I161" i="2"/>
  <c r="J161" i="2"/>
  <c r="F161" i="2"/>
  <c r="G161" i="2"/>
  <c r="H161" i="2"/>
  <c r="E161" i="2"/>
  <c r="D161" i="2"/>
  <c r="J160" i="2"/>
  <c r="F160" i="2"/>
  <c r="G160" i="2"/>
  <c r="E160" i="2"/>
  <c r="I160" i="2"/>
  <c r="D160" i="2"/>
  <c r="H160" i="2"/>
  <c r="J159" i="2"/>
  <c r="H159" i="2"/>
  <c r="I159" i="2"/>
  <c r="F159" i="2"/>
  <c r="D159" i="2"/>
  <c r="G159" i="2"/>
  <c r="E159" i="2"/>
  <c r="I158" i="2"/>
  <c r="G158" i="2"/>
  <c r="H158" i="2"/>
  <c r="D158" i="2"/>
  <c r="F158" i="2"/>
  <c r="J158" i="2"/>
  <c r="E158" i="2"/>
  <c r="I157" i="2"/>
  <c r="J157" i="2"/>
  <c r="F157" i="2"/>
  <c r="G157" i="2"/>
  <c r="H157" i="2"/>
  <c r="E157" i="2"/>
  <c r="D157" i="2"/>
  <c r="J156" i="2"/>
  <c r="I156" i="2"/>
  <c r="F156" i="2"/>
  <c r="G156" i="2"/>
  <c r="H156" i="2"/>
  <c r="E156" i="2"/>
  <c r="D156" i="2"/>
  <c r="J155" i="2"/>
  <c r="I155" i="2"/>
  <c r="H155" i="2"/>
  <c r="F155" i="2"/>
  <c r="D155" i="2"/>
  <c r="G155" i="2"/>
  <c r="E155" i="2"/>
  <c r="I154" i="2"/>
  <c r="J154" i="2"/>
  <c r="G154" i="2"/>
  <c r="H154" i="2"/>
  <c r="D154" i="2"/>
  <c r="F154" i="2"/>
  <c r="E154" i="2"/>
  <c r="I153" i="2"/>
  <c r="J153" i="2"/>
  <c r="F153" i="2"/>
  <c r="G153" i="2"/>
  <c r="H153" i="2"/>
  <c r="E153" i="2"/>
  <c r="D153" i="2"/>
  <c r="J152" i="2"/>
  <c r="F152" i="2"/>
  <c r="G152" i="2"/>
  <c r="E152" i="2"/>
  <c r="I152" i="2"/>
  <c r="H152" i="2"/>
  <c r="D152" i="2"/>
  <c r="H151" i="2"/>
  <c r="J151" i="2"/>
  <c r="I151" i="2"/>
  <c r="F151" i="2"/>
  <c r="G151" i="2"/>
  <c r="D151" i="2"/>
  <c r="E151" i="2"/>
  <c r="I150" i="2"/>
  <c r="G150" i="2"/>
  <c r="J150" i="2"/>
  <c r="H150" i="2"/>
  <c r="D150" i="2"/>
  <c r="E150" i="2"/>
  <c r="F150" i="2"/>
  <c r="I149" i="2"/>
  <c r="J149" i="2"/>
  <c r="F149" i="2"/>
  <c r="G149" i="2"/>
  <c r="H149" i="2"/>
  <c r="E149" i="2"/>
  <c r="D149" i="2"/>
  <c r="J148" i="2"/>
  <c r="I148" i="2"/>
  <c r="F148" i="2"/>
  <c r="G148" i="2"/>
  <c r="E148" i="2"/>
  <c r="H148" i="2"/>
  <c r="D148" i="2"/>
  <c r="J147" i="2"/>
  <c r="I147" i="2"/>
  <c r="H147" i="2"/>
  <c r="F147" i="2"/>
  <c r="G147" i="2"/>
  <c r="D147" i="2"/>
  <c r="E147" i="2"/>
  <c r="I146" i="2"/>
  <c r="J146" i="2"/>
  <c r="G146" i="2"/>
  <c r="H146" i="2"/>
  <c r="F146" i="2"/>
  <c r="D146" i="2"/>
  <c r="E146" i="2"/>
  <c r="I145" i="2"/>
  <c r="J145" i="2"/>
  <c r="F145" i="2"/>
  <c r="G145" i="2"/>
  <c r="H145" i="2"/>
  <c r="E145" i="2"/>
  <c r="D145" i="2"/>
  <c r="J144" i="2"/>
  <c r="F144" i="2"/>
  <c r="G144" i="2"/>
  <c r="I144" i="2"/>
  <c r="E144" i="2"/>
  <c r="D144" i="2"/>
  <c r="H144" i="2"/>
  <c r="J143" i="2"/>
  <c r="H143" i="2"/>
  <c r="I143" i="2"/>
  <c r="F143" i="2"/>
  <c r="D143" i="2"/>
  <c r="G143" i="2"/>
  <c r="E143" i="2"/>
  <c r="I142" i="2"/>
  <c r="G142" i="2"/>
  <c r="H142" i="2"/>
  <c r="D142" i="2"/>
  <c r="J142" i="2"/>
  <c r="F142" i="2"/>
  <c r="E142" i="2"/>
  <c r="I141" i="2"/>
  <c r="J141" i="2"/>
  <c r="F141" i="2"/>
  <c r="G141" i="2"/>
  <c r="H141" i="2"/>
  <c r="E141" i="2"/>
  <c r="D141" i="2"/>
  <c r="J140" i="2"/>
  <c r="I140" i="2"/>
  <c r="F140" i="2"/>
  <c r="G140" i="2"/>
  <c r="H140" i="2"/>
  <c r="E140" i="2"/>
  <c r="D140" i="2"/>
  <c r="J139" i="2"/>
  <c r="I139" i="2"/>
  <c r="H139" i="2"/>
  <c r="F139" i="2"/>
  <c r="D139" i="2"/>
  <c r="G139" i="2"/>
  <c r="E139" i="2"/>
  <c r="I138" i="2"/>
  <c r="J138" i="2"/>
  <c r="G138" i="2"/>
  <c r="H138" i="2"/>
  <c r="D138" i="2"/>
  <c r="F138" i="2"/>
  <c r="E138" i="2"/>
  <c r="I137" i="2"/>
  <c r="J137" i="2"/>
  <c r="F137" i="2"/>
  <c r="G137" i="2"/>
  <c r="H137" i="2"/>
  <c r="E137" i="2"/>
  <c r="D137" i="2"/>
  <c r="J136" i="2"/>
  <c r="F136" i="2"/>
  <c r="G136" i="2"/>
  <c r="E136" i="2"/>
  <c r="H136" i="2"/>
  <c r="D136" i="2"/>
  <c r="I136" i="2"/>
  <c r="H135" i="2"/>
  <c r="J135" i="2"/>
  <c r="I135" i="2"/>
  <c r="F135" i="2"/>
  <c r="G135" i="2"/>
  <c r="D135" i="2"/>
  <c r="E135" i="2"/>
  <c r="I134" i="2"/>
  <c r="G134" i="2"/>
  <c r="J134" i="2"/>
  <c r="H134" i="2"/>
  <c r="D134" i="2"/>
  <c r="E134" i="2"/>
  <c r="F134" i="2"/>
  <c r="I133" i="2"/>
  <c r="J133" i="2"/>
  <c r="F133" i="2"/>
  <c r="G133" i="2"/>
  <c r="H133" i="2"/>
  <c r="E133" i="2"/>
  <c r="D133" i="2"/>
  <c r="J132" i="2"/>
  <c r="H132" i="2"/>
  <c r="I132" i="2"/>
  <c r="F132" i="2"/>
  <c r="E132" i="2"/>
  <c r="G132" i="2"/>
  <c r="D132" i="2"/>
  <c r="G131" i="2"/>
  <c r="H131" i="2"/>
  <c r="J131" i="2"/>
  <c r="I131" i="2"/>
  <c r="F131" i="2"/>
  <c r="D131" i="2"/>
  <c r="E131" i="2"/>
  <c r="F130" i="2"/>
  <c r="I130" i="2"/>
  <c r="G130" i="2"/>
  <c r="J130" i="2"/>
  <c r="H130" i="2"/>
  <c r="D130" i="2"/>
  <c r="E130" i="2"/>
  <c r="I129" i="2"/>
  <c r="J129" i="2"/>
  <c r="F129" i="2"/>
  <c r="G129" i="2"/>
  <c r="H129" i="2"/>
  <c r="E129" i="2"/>
  <c r="D129" i="2"/>
  <c r="J128" i="2"/>
  <c r="H128" i="2"/>
  <c r="F128" i="2"/>
  <c r="G128" i="2"/>
  <c r="E128" i="2"/>
  <c r="I128" i="2"/>
  <c r="D128" i="2"/>
  <c r="G127" i="2"/>
  <c r="H127" i="2"/>
  <c r="J127" i="2"/>
  <c r="I127" i="2"/>
  <c r="F127" i="2"/>
  <c r="D127" i="2"/>
  <c r="E127" i="2"/>
  <c r="F126" i="2"/>
  <c r="I126" i="2"/>
  <c r="G126" i="2"/>
  <c r="H126" i="2"/>
  <c r="J126" i="2"/>
  <c r="D126" i="2"/>
  <c r="E126" i="2"/>
  <c r="I125" i="2"/>
  <c r="J125" i="2"/>
  <c r="F125" i="2"/>
  <c r="G125" i="2"/>
  <c r="H125" i="2"/>
  <c r="E125" i="2"/>
  <c r="D125" i="2"/>
  <c r="J124" i="2"/>
  <c r="H124" i="2"/>
  <c r="I124" i="2"/>
  <c r="F124" i="2"/>
  <c r="E124" i="2"/>
  <c r="D124" i="2"/>
  <c r="G124" i="2"/>
  <c r="G123" i="2"/>
  <c r="H123" i="2"/>
  <c r="J123" i="2"/>
  <c r="I123" i="2"/>
  <c r="F123" i="2"/>
  <c r="D123" i="2"/>
  <c r="E123" i="2"/>
  <c r="F122" i="2"/>
  <c r="I122" i="2"/>
  <c r="G122" i="2"/>
  <c r="J122" i="2"/>
  <c r="H122" i="2"/>
  <c r="D122" i="2"/>
  <c r="E122" i="2"/>
  <c r="I121" i="2"/>
  <c r="J121" i="2"/>
  <c r="F121" i="2"/>
  <c r="G121" i="2"/>
  <c r="E121" i="2"/>
  <c r="H121" i="2"/>
  <c r="D121" i="2"/>
  <c r="J120" i="2"/>
  <c r="H120" i="2"/>
  <c r="F120" i="2"/>
  <c r="G120" i="2"/>
  <c r="E120" i="2"/>
  <c r="I120" i="2"/>
  <c r="D120" i="2"/>
  <c r="G119" i="2"/>
  <c r="H119" i="2"/>
  <c r="J119" i="2"/>
  <c r="I119" i="2"/>
  <c r="F119" i="2"/>
  <c r="D119" i="2"/>
  <c r="E119" i="2"/>
  <c r="F118" i="2"/>
  <c r="I118" i="2"/>
  <c r="G118" i="2"/>
  <c r="J118" i="2"/>
  <c r="H118" i="2"/>
  <c r="D118" i="2"/>
  <c r="E118" i="2"/>
  <c r="I117" i="2"/>
  <c r="J117" i="2"/>
  <c r="F117" i="2"/>
  <c r="G117" i="2"/>
  <c r="H117" i="2"/>
  <c r="E117" i="2"/>
  <c r="D117" i="2"/>
  <c r="J116" i="2"/>
  <c r="H116" i="2"/>
  <c r="I116" i="2"/>
  <c r="F116" i="2"/>
  <c r="G116" i="2"/>
  <c r="E116" i="2"/>
  <c r="D116" i="2"/>
  <c r="G115" i="2"/>
  <c r="H115" i="2"/>
  <c r="J115" i="2"/>
  <c r="I115" i="2"/>
  <c r="F115" i="2"/>
  <c r="D115" i="2"/>
  <c r="E115" i="2"/>
  <c r="F114" i="2"/>
  <c r="I114" i="2"/>
  <c r="G114" i="2"/>
  <c r="J114" i="2"/>
  <c r="H114" i="2"/>
  <c r="D114" i="2"/>
  <c r="E114" i="2"/>
  <c r="I113" i="2"/>
  <c r="J113" i="2"/>
  <c r="F113" i="2"/>
  <c r="G113" i="2"/>
  <c r="E113" i="2"/>
  <c r="H113" i="2"/>
  <c r="D113" i="2"/>
  <c r="J112" i="2"/>
  <c r="H112" i="2"/>
  <c r="F112" i="2"/>
  <c r="G112" i="2"/>
  <c r="I112" i="2"/>
  <c r="E112" i="2"/>
  <c r="D112" i="2"/>
  <c r="G111" i="2"/>
  <c r="H111" i="2"/>
  <c r="J111" i="2"/>
  <c r="I111" i="2"/>
  <c r="D111" i="2"/>
  <c r="F111" i="2"/>
  <c r="E111" i="2"/>
  <c r="F110" i="2"/>
  <c r="I110" i="2"/>
  <c r="G110" i="2"/>
  <c r="H110" i="2"/>
  <c r="D110" i="2"/>
  <c r="E110" i="2"/>
  <c r="J110" i="2"/>
  <c r="I109" i="2"/>
  <c r="J109" i="2"/>
  <c r="F109" i="2"/>
  <c r="G109" i="2"/>
  <c r="H109" i="2"/>
  <c r="E109" i="2"/>
  <c r="D109" i="2"/>
  <c r="J108" i="2"/>
  <c r="H108" i="2"/>
  <c r="I108" i="2"/>
  <c r="F108" i="2"/>
  <c r="E108" i="2"/>
  <c r="G108" i="2"/>
  <c r="D108" i="2"/>
  <c r="G107" i="2"/>
  <c r="H107" i="2"/>
  <c r="J107" i="2"/>
  <c r="I107" i="2"/>
  <c r="F107" i="2"/>
  <c r="D107" i="2"/>
  <c r="E107" i="2"/>
  <c r="F106" i="2"/>
  <c r="I106" i="2"/>
  <c r="G106" i="2"/>
  <c r="J106" i="2"/>
  <c r="H106" i="2"/>
  <c r="D106" i="2"/>
  <c r="E106" i="2"/>
  <c r="I105" i="2"/>
  <c r="J105" i="2"/>
  <c r="F105" i="2"/>
  <c r="G105" i="2"/>
  <c r="H105" i="2"/>
  <c r="E105" i="2"/>
  <c r="D105" i="2"/>
  <c r="J104" i="2"/>
  <c r="H104" i="2"/>
  <c r="F104" i="2"/>
  <c r="G104" i="2"/>
  <c r="E104" i="2"/>
  <c r="D104" i="2"/>
  <c r="I104" i="2"/>
  <c r="G103" i="2"/>
  <c r="H103" i="2"/>
  <c r="J103" i="2"/>
  <c r="I103" i="2"/>
  <c r="D103" i="2"/>
  <c r="F103" i="2"/>
  <c r="E103" i="2"/>
  <c r="F102" i="2"/>
  <c r="I102" i="2"/>
  <c r="G102" i="2"/>
  <c r="J102" i="2"/>
  <c r="H102" i="2"/>
  <c r="D102" i="2"/>
  <c r="E102" i="2"/>
  <c r="I101" i="2"/>
  <c r="J101" i="2"/>
  <c r="F101" i="2"/>
  <c r="G101" i="2"/>
  <c r="H101" i="2"/>
  <c r="E101" i="2"/>
  <c r="D101" i="2"/>
  <c r="J100" i="2"/>
  <c r="H100" i="2"/>
  <c r="I100" i="2"/>
  <c r="F100" i="2"/>
  <c r="E100" i="2"/>
  <c r="G100" i="2"/>
  <c r="D100" i="2"/>
  <c r="G99" i="2"/>
  <c r="H99" i="2"/>
  <c r="J99" i="2"/>
  <c r="I99" i="2"/>
  <c r="F99" i="2"/>
  <c r="D99" i="2"/>
  <c r="E99" i="2"/>
  <c r="F98" i="2"/>
  <c r="I98" i="2"/>
  <c r="G98" i="2"/>
  <c r="J98" i="2"/>
  <c r="H98" i="2"/>
  <c r="D98" i="2"/>
  <c r="E98" i="2"/>
  <c r="I97" i="2"/>
  <c r="J97" i="2"/>
  <c r="F97" i="2"/>
  <c r="G97" i="2"/>
  <c r="H97" i="2"/>
  <c r="E97" i="2"/>
  <c r="D97" i="2"/>
  <c r="J96" i="2"/>
  <c r="H96" i="2"/>
  <c r="F96" i="2"/>
  <c r="G96" i="2"/>
  <c r="E96" i="2"/>
  <c r="I96" i="2"/>
  <c r="D96" i="2"/>
  <c r="G95" i="2"/>
  <c r="H95" i="2"/>
  <c r="J95" i="2"/>
  <c r="I95" i="2"/>
  <c r="F95" i="2"/>
  <c r="D95" i="2"/>
  <c r="E95" i="2"/>
  <c r="F94" i="2"/>
  <c r="I94" i="2"/>
  <c r="G94" i="2"/>
  <c r="H94" i="2"/>
  <c r="D94" i="2"/>
  <c r="J94" i="2"/>
  <c r="E94" i="2"/>
  <c r="I93" i="2"/>
  <c r="J93" i="2"/>
  <c r="F93" i="2"/>
  <c r="G93" i="2"/>
  <c r="H93" i="2"/>
  <c r="E93" i="2"/>
  <c r="D93" i="2"/>
  <c r="J92" i="2"/>
  <c r="H92" i="2"/>
  <c r="I92" i="2"/>
  <c r="F92" i="2"/>
  <c r="E92" i="2"/>
  <c r="D92" i="2"/>
  <c r="G92" i="2"/>
  <c r="G91" i="2"/>
  <c r="H91" i="2"/>
  <c r="J91" i="2"/>
  <c r="I91" i="2"/>
  <c r="F91" i="2"/>
  <c r="D91" i="2"/>
  <c r="E91" i="2"/>
  <c r="F90" i="2"/>
  <c r="I90" i="2"/>
  <c r="G90" i="2"/>
  <c r="J90" i="2"/>
  <c r="H90" i="2"/>
  <c r="D90" i="2"/>
  <c r="E90" i="2"/>
  <c r="I89" i="2"/>
  <c r="J89" i="2"/>
  <c r="F89" i="2"/>
  <c r="G89" i="2"/>
  <c r="E89" i="2"/>
  <c r="H89" i="2"/>
  <c r="D89" i="2"/>
  <c r="J88" i="2"/>
  <c r="H88" i="2"/>
  <c r="F88" i="2"/>
  <c r="G88" i="2"/>
  <c r="E88" i="2"/>
  <c r="I88" i="2"/>
  <c r="D88" i="2"/>
  <c r="G87" i="2"/>
  <c r="H87" i="2"/>
  <c r="J87" i="2"/>
  <c r="I87" i="2"/>
  <c r="F87" i="2"/>
  <c r="D87" i="2"/>
  <c r="E87" i="2"/>
  <c r="F86" i="2"/>
  <c r="I86" i="2"/>
  <c r="G86" i="2"/>
  <c r="J86" i="2"/>
  <c r="H86" i="2"/>
  <c r="D86" i="2"/>
  <c r="E86" i="2"/>
  <c r="I85" i="2"/>
  <c r="J85" i="2"/>
  <c r="F85" i="2"/>
  <c r="G85" i="2"/>
  <c r="H85" i="2"/>
  <c r="E85" i="2"/>
  <c r="D85" i="2"/>
  <c r="J84" i="2"/>
  <c r="H84" i="2"/>
  <c r="I84" i="2"/>
  <c r="F84" i="2"/>
  <c r="G84" i="2"/>
  <c r="E84" i="2"/>
  <c r="D84" i="2"/>
  <c r="G83" i="2"/>
  <c r="H83" i="2"/>
  <c r="J83" i="2"/>
  <c r="I83" i="2"/>
  <c r="F83" i="2"/>
  <c r="D83" i="2"/>
  <c r="E83" i="2"/>
  <c r="F82" i="2"/>
  <c r="I82" i="2"/>
  <c r="G82" i="2"/>
  <c r="J82" i="2"/>
  <c r="H82" i="2"/>
  <c r="D82" i="2"/>
  <c r="E82" i="2"/>
  <c r="I81" i="2"/>
  <c r="J81" i="2"/>
  <c r="F81" i="2"/>
  <c r="G81" i="2"/>
  <c r="E81" i="2"/>
  <c r="H81" i="2"/>
  <c r="D81" i="2"/>
  <c r="J80" i="2"/>
  <c r="H80" i="2"/>
  <c r="F80" i="2"/>
  <c r="G80" i="2"/>
  <c r="I80" i="2"/>
  <c r="E80" i="2"/>
  <c r="D80" i="2"/>
  <c r="G79" i="2"/>
  <c r="H79" i="2"/>
  <c r="J79" i="2"/>
  <c r="I79" i="2"/>
  <c r="D79" i="2"/>
  <c r="F79" i="2"/>
  <c r="E79" i="2"/>
  <c r="F78" i="2"/>
  <c r="I78" i="2"/>
  <c r="G78" i="2"/>
  <c r="H78" i="2"/>
  <c r="D78" i="2"/>
  <c r="J78" i="2"/>
  <c r="E78" i="2"/>
  <c r="I77" i="2"/>
  <c r="J77" i="2"/>
  <c r="F77" i="2"/>
  <c r="G77" i="2"/>
  <c r="H77" i="2"/>
  <c r="E77" i="2"/>
  <c r="D77" i="2"/>
  <c r="J76" i="2"/>
  <c r="H76" i="2"/>
  <c r="I76" i="2"/>
  <c r="F76" i="2"/>
  <c r="E76" i="2"/>
  <c r="G76" i="2"/>
  <c r="D76" i="2"/>
  <c r="G75" i="2"/>
  <c r="H75" i="2"/>
  <c r="J75" i="2"/>
  <c r="I75" i="2"/>
  <c r="F75" i="2"/>
  <c r="D75" i="2"/>
  <c r="E75" i="2"/>
  <c r="F74" i="2"/>
  <c r="I74" i="2"/>
  <c r="G74" i="2"/>
  <c r="J74" i="2"/>
  <c r="H74" i="2"/>
  <c r="D74" i="2"/>
  <c r="E74" i="2"/>
  <c r="I73" i="2"/>
  <c r="J73" i="2"/>
  <c r="F73" i="2"/>
  <c r="G73" i="2"/>
  <c r="H73" i="2"/>
  <c r="E73" i="2"/>
  <c r="D73" i="2"/>
  <c r="J72" i="2"/>
  <c r="H72" i="2"/>
  <c r="F72" i="2"/>
  <c r="G72" i="2"/>
  <c r="E72" i="2"/>
  <c r="D72" i="2"/>
  <c r="I72" i="2"/>
  <c r="G71" i="2"/>
  <c r="H71" i="2"/>
  <c r="J71" i="2"/>
  <c r="I71" i="2"/>
  <c r="D71" i="2"/>
  <c r="F71" i="2"/>
  <c r="E71" i="2"/>
  <c r="F70" i="2"/>
  <c r="I70" i="2"/>
  <c r="G70" i="2"/>
  <c r="J70" i="2"/>
  <c r="H70" i="2"/>
  <c r="D70" i="2"/>
  <c r="E70" i="2"/>
  <c r="I69" i="2"/>
  <c r="J69" i="2"/>
  <c r="F69" i="2"/>
  <c r="G69" i="2"/>
  <c r="H69" i="2"/>
  <c r="E69" i="2"/>
  <c r="D69" i="2"/>
  <c r="J68" i="2"/>
  <c r="H68" i="2"/>
  <c r="I68" i="2"/>
  <c r="F68" i="2"/>
  <c r="E68" i="2"/>
  <c r="G68" i="2"/>
  <c r="D68" i="2"/>
  <c r="G67" i="2"/>
  <c r="H67" i="2"/>
  <c r="J67" i="2"/>
  <c r="I67" i="2"/>
  <c r="F67" i="2"/>
  <c r="D67" i="2"/>
  <c r="E67" i="2"/>
  <c r="F66" i="2"/>
  <c r="I66" i="2"/>
  <c r="G66" i="2"/>
  <c r="J66" i="2"/>
  <c r="H66" i="2"/>
  <c r="D66" i="2"/>
  <c r="E66" i="2"/>
  <c r="I65" i="2"/>
  <c r="J65" i="2"/>
  <c r="F65" i="2"/>
  <c r="G65" i="2"/>
  <c r="H65" i="2"/>
  <c r="E65" i="2"/>
  <c r="D65" i="2"/>
  <c r="J64" i="2"/>
  <c r="H64" i="2"/>
  <c r="F64" i="2"/>
  <c r="G64" i="2"/>
  <c r="E64" i="2"/>
  <c r="I64" i="2"/>
  <c r="D64" i="2"/>
  <c r="G63" i="2"/>
  <c r="H63" i="2"/>
  <c r="J63" i="2"/>
  <c r="I63" i="2"/>
  <c r="F63" i="2"/>
  <c r="D63" i="2"/>
  <c r="E63" i="2"/>
  <c r="F62" i="2"/>
  <c r="I62" i="2"/>
  <c r="G62" i="2"/>
  <c r="H62" i="2"/>
  <c r="J62" i="2"/>
  <c r="D62" i="2"/>
  <c r="E62" i="2"/>
  <c r="I61" i="2"/>
  <c r="J61" i="2"/>
  <c r="F61" i="2"/>
  <c r="G61" i="2"/>
  <c r="H61" i="2"/>
  <c r="E61" i="2"/>
  <c r="D61" i="2"/>
  <c r="J60" i="2"/>
  <c r="H60" i="2"/>
  <c r="I60" i="2"/>
  <c r="F60" i="2"/>
  <c r="E60" i="2"/>
  <c r="D60" i="2"/>
  <c r="G60" i="2"/>
  <c r="G59" i="2"/>
  <c r="H59" i="2"/>
  <c r="J59" i="2"/>
  <c r="I59" i="2"/>
  <c r="F59" i="2"/>
  <c r="D59" i="2"/>
  <c r="E59" i="2"/>
  <c r="F58" i="2"/>
  <c r="I58" i="2"/>
  <c r="G58" i="2"/>
  <c r="J58" i="2"/>
  <c r="H58" i="2"/>
  <c r="D58" i="2"/>
  <c r="E58" i="2"/>
  <c r="I57" i="2"/>
  <c r="J57" i="2"/>
  <c r="F57" i="2"/>
  <c r="G57" i="2"/>
  <c r="E57" i="2"/>
  <c r="H57" i="2"/>
  <c r="D57" i="2"/>
  <c r="J56" i="2"/>
  <c r="H56" i="2"/>
  <c r="F56" i="2"/>
  <c r="G56" i="2"/>
  <c r="E56" i="2"/>
  <c r="I56" i="2"/>
  <c r="D56" i="2"/>
  <c r="G55" i="2"/>
  <c r="H55" i="2"/>
  <c r="J55" i="2"/>
  <c r="I55" i="2"/>
  <c r="F55" i="2"/>
  <c r="D55" i="2"/>
  <c r="E55" i="2"/>
  <c r="F54" i="2"/>
  <c r="I54" i="2"/>
  <c r="G54" i="2"/>
  <c r="J54" i="2"/>
  <c r="H54" i="2"/>
  <c r="D54" i="2"/>
  <c r="E54" i="2"/>
  <c r="I53" i="2"/>
  <c r="J53" i="2"/>
  <c r="F53" i="2"/>
  <c r="G53" i="2"/>
  <c r="H53" i="2"/>
  <c r="E53" i="2"/>
  <c r="D53" i="2"/>
  <c r="J52" i="2"/>
  <c r="H52" i="2"/>
  <c r="I52" i="2"/>
  <c r="F52" i="2"/>
  <c r="G52" i="2"/>
  <c r="E52" i="2"/>
  <c r="D52" i="2"/>
  <c r="G51" i="2"/>
  <c r="H51" i="2"/>
  <c r="J51" i="2"/>
  <c r="I51" i="2"/>
  <c r="F51" i="2"/>
  <c r="D51" i="2"/>
  <c r="E51" i="2"/>
  <c r="F50" i="2"/>
  <c r="I50" i="2"/>
  <c r="G50" i="2"/>
  <c r="J50" i="2"/>
  <c r="H50" i="2"/>
  <c r="D50" i="2"/>
  <c r="E50" i="2"/>
  <c r="I49" i="2"/>
  <c r="J49" i="2"/>
  <c r="F49" i="2"/>
  <c r="G49" i="2"/>
  <c r="E49" i="2"/>
  <c r="H49" i="2"/>
  <c r="D49" i="2"/>
  <c r="J48" i="2"/>
  <c r="H48" i="2"/>
  <c r="F48" i="2"/>
  <c r="G48" i="2"/>
  <c r="I48" i="2"/>
  <c r="E48" i="2"/>
  <c r="D48" i="2"/>
  <c r="G47" i="2"/>
  <c r="H47" i="2"/>
  <c r="J47" i="2"/>
  <c r="I47" i="2"/>
  <c r="D47" i="2"/>
  <c r="F47" i="2"/>
  <c r="E47" i="2"/>
  <c r="F46" i="2"/>
  <c r="I46" i="2"/>
  <c r="G46" i="2"/>
  <c r="J46" i="2"/>
  <c r="H46" i="2"/>
  <c r="D46" i="2"/>
  <c r="E46" i="2"/>
  <c r="I45" i="2"/>
  <c r="J45" i="2"/>
  <c r="F45" i="2"/>
  <c r="G45" i="2"/>
  <c r="H45" i="2"/>
  <c r="E45" i="2"/>
  <c r="D45" i="2"/>
  <c r="J44" i="2"/>
  <c r="H44" i="2"/>
  <c r="I44" i="2"/>
  <c r="F44" i="2"/>
  <c r="E44" i="2"/>
  <c r="G44" i="2"/>
  <c r="D44" i="2"/>
  <c r="G43" i="2"/>
  <c r="H43" i="2"/>
  <c r="J43" i="2"/>
  <c r="I43" i="2"/>
  <c r="F43" i="2"/>
  <c r="D43" i="2"/>
  <c r="E43" i="2"/>
  <c r="F42" i="2"/>
  <c r="I42" i="2"/>
  <c r="G42" i="2"/>
  <c r="J42" i="2"/>
  <c r="H42" i="2"/>
  <c r="D42" i="2"/>
  <c r="E42" i="2"/>
  <c r="I41" i="2"/>
  <c r="J41" i="2"/>
  <c r="F41" i="2"/>
  <c r="G41" i="2"/>
  <c r="H41" i="2"/>
  <c r="E41" i="2"/>
  <c r="D41" i="2"/>
  <c r="J40" i="2"/>
  <c r="H40" i="2"/>
  <c r="F40" i="2"/>
  <c r="G40" i="2"/>
  <c r="E40" i="2"/>
  <c r="D40" i="2"/>
  <c r="I40" i="2"/>
  <c r="G39" i="2"/>
  <c r="H39" i="2"/>
  <c r="J39" i="2"/>
  <c r="I39" i="2"/>
  <c r="D39" i="2"/>
  <c r="F39" i="2"/>
  <c r="E39" i="2"/>
  <c r="F38" i="2"/>
  <c r="I38" i="2"/>
  <c r="G38" i="2"/>
  <c r="J38" i="2"/>
  <c r="H38" i="2"/>
  <c r="D38" i="2"/>
  <c r="E38" i="2"/>
  <c r="I37" i="2"/>
  <c r="J37" i="2"/>
  <c r="F37" i="2"/>
  <c r="G37" i="2"/>
  <c r="H37" i="2"/>
  <c r="E37" i="2"/>
  <c r="D37" i="2"/>
  <c r="J36" i="2"/>
  <c r="H36" i="2"/>
  <c r="I36" i="2"/>
  <c r="F36" i="2"/>
  <c r="E36" i="2"/>
  <c r="G36" i="2"/>
  <c r="D36" i="2"/>
  <c r="G35" i="2"/>
  <c r="H35" i="2"/>
  <c r="J35" i="2"/>
  <c r="I35" i="2"/>
  <c r="F35" i="2"/>
  <c r="D35" i="2"/>
  <c r="E35" i="2"/>
  <c r="F34" i="2"/>
  <c r="I34" i="2"/>
  <c r="G34" i="2"/>
  <c r="J34" i="2"/>
  <c r="H34" i="2"/>
  <c r="D34" i="2"/>
  <c r="E34" i="2"/>
  <c r="I33" i="2"/>
  <c r="J33" i="2"/>
  <c r="F33" i="2"/>
  <c r="G33" i="2"/>
  <c r="H33" i="2"/>
  <c r="E33" i="2"/>
  <c r="D33" i="2"/>
  <c r="J32" i="2"/>
  <c r="H32" i="2"/>
  <c r="F32" i="2"/>
  <c r="G32" i="2"/>
  <c r="E32" i="2"/>
  <c r="I32" i="2"/>
  <c r="D32" i="2"/>
  <c r="G31" i="2"/>
  <c r="H31" i="2"/>
  <c r="J31" i="2"/>
  <c r="I31" i="2"/>
  <c r="F31" i="2"/>
  <c r="D31" i="2"/>
  <c r="E31" i="2"/>
  <c r="F30" i="2"/>
  <c r="I30" i="2"/>
  <c r="G30" i="2"/>
  <c r="H30" i="2"/>
  <c r="D30" i="2"/>
  <c r="E30" i="2"/>
  <c r="J30" i="2"/>
  <c r="I29" i="2"/>
  <c r="J29" i="2"/>
  <c r="F29" i="2"/>
  <c r="G29" i="2"/>
  <c r="H29" i="2"/>
  <c r="E29" i="2"/>
  <c r="D29" i="2"/>
  <c r="J28" i="2"/>
  <c r="H28" i="2"/>
  <c r="I28" i="2"/>
  <c r="F28" i="2"/>
  <c r="E28" i="2"/>
  <c r="D28" i="2"/>
  <c r="G28" i="2"/>
  <c r="G27" i="2"/>
  <c r="H27" i="2"/>
  <c r="J27" i="2"/>
  <c r="I27" i="2"/>
  <c r="F27" i="2"/>
  <c r="D27" i="2"/>
  <c r="E27" i="2"/>
  <c r="F26" i="2"/>
  <c r="I26" i="2"/>
  <c r="G26" i="2"/>
  <c r="J26" i="2"/>
  <c r="H26" i="2"/>
  <c r="D26" i="2"/>
  <c r="E26" i="2"/>
  <c r="I25" i="2"/>
  <c r="J25" i="2"/>
  <c r="F25" i="2"/>
  <c r="G25" i="2"/>
  <c r="E25" i="2"/>
  <c r="H25" i="2"/>
  <c r="D25" i="2"/>
  <c r="J24" i="2"/>
  <c r="H24" i="2"/>
  <c r="F24" i="2"/>
  <c r="G24" i="2"/>
  <c r="E24" i="2"/>
  <c r="I24" i="2"/>
  <c r="D24" i="2"/>
  <c r="G23" i="2"/>
  <c r="H23" i="2"/>
  <c r="J23" i="2"/>
  <c r="I23" i="2"/>
  <c r="F23" i="2"/>
  <c r="D23" i="2"/>
  <c r="E23" i="2"/>
  <c r="F22" i="2"/>
  <c r="I22" i="2"/>
  <c r="G22" i="2"/>
  <c r="J22" i="2"/>
  <c r="H22" i="2"/>
  <c r="D22" i="2"/>
  <c r="E22" i="2"/>
  <c r="I21" i="2"/>
  <c r="J21" i="2"/>
  <c r="F21" i="2"/>
  <c r="G21" i="2"/>
  <c r="H21" i="2"/>
  <c r="E21" i="2"/>
  <c r="D21" i="2"/>
  <c r="J20" i="2"/>
  <c r="H20" i="2"/>
  <c r="I20" i="2"/>
  <c r="F20" i="2"/>
  <c r="G20" i="2"/>
  <c r="E20" i="2"/>
  <c r="D20" i="2"/>
  <c r="G19" i="2"/>
  <c r="H19" i="2"/>
  <c r="J19" i="2"/>
  <c r="I19" i="2"/>
  <c r="F19" i="2"/>
  <c r="D19" i="2"/>
  <c r="E19" i="2"/>
  <c r="F18" i="2"/>
  <c r="I18" i="2"/>
  <c r="G18" i="2"/>
  <c r="J18" i="2"/>
  <c r="H18" i="2"/>
  <c r="D18" i="2"/>
  <c r="E18" i="2"/>
  <c r="I17" i="2"/>
  <c r="J17" i="2"/>
  <c r="F17" i="2"/>
  <c r="G17" i="2"/>
  <c r="E17" i="2"/>
  <c r="H17" i="2"/>
  <c r="D17" i="2"/>
  <c r="J16" i="2"/>
  <c r="H16" i="2"/>
  <c r="F16" i="2"/>
  <c r="G16" i="2"/>
  <c r="I16" i="2"/>
  <c r="E16" i="2"/>
  <c r="D16" i="2"/>
  <c r="G15" i="2"/>
  <c r="H15" i="2"/>
  <c r="J15" i="2"/>
  <c r="I15" i="2"/>
  <c r="D15" i="2"/>
  <c r="F15" i="2"/>
  <c r="E15" i="2"/>
  <c r="F14" i="2"/>
  <c r="I14" i="2"/>
  <c r="G14" i="2"/>
  <c r="J14" i="2"/>
  <c r="H14" i="2"/>
  <c r="D14" i="2"/>
  <c r="E14" i="2"/>
  <c r="I13" i="2"/>
  <c r="J13" i="2"/>
  <c r="F13" i="2"/>
  <c r="G13" i="2"/>
  <c r="H13" i="2"/>
  <c r="E13" i="2"/>
  <c r="D13" i="2"/>
  <c r="J12" i="2"/>
  <c r="H12" i="2"/>
  <c r="I12" i="2"/>
  <c r="F12" i="2"/>
  <c r="E12" i="2"/>
  <c r="G12" i="2"/>
  <c r="D12" i="2"/>
  <c r="G11" i="2"/>
  <c r="H11" i="2"/>
  <c r="J11" i="2"/>
  <c r="I11" i="2"/>
  <c r="E11" i="2"/>
  <c r="F11" i="2"/>
  <c r="D11" i="2"/>
  <c r="F10" i="2"/>
  <c r="I10" i="2"/>
  <c r="G10" i="2"/>
  <c r="J10" i="2"/>
  <c r="H10" i="2"/>
  <c r="D10" i="2"/>
  <c r="E10" i="2"/>
  <c r="I9" i="2"/>
  <c r="J9" i="2"/>
  <c r="F9" i="2"/>
  <c r="G9" i="2"/>
  <c r="H9" i="2"/>
  <c r="E9" i="2"/>
  <c r="D9" i="2"/>
  <c r="J8" i="2"/>
  <c r="H8" i="2"/>
  <c r="F8" i="2"/>
  <c r="G8" i="2"/>
  <c r="E8" i="2"/>
  <c r="D8" i="2"/>
  <c r="I8" i="2"/>
  <c r="G7" i="2"/>
  <c r="H7" i="2"/>
  <c r="J7" i="2"/>
  <c r="E7" i="2"/>
  <c r="I7" i="2"/>
  <c r="D7" i="2"/>
  <c r="F7" i="2"/>
  <c r="F6" i="2"/>
  <c r="I6" i="2"/>
  <c r="G6" i="2"/>
  <c r="J6" i="2"/>
  <c r="H6" i="2"/>
  <c r="D6" i="2"/>
  <c r="E6" i="2"/>
  <c r="I5" i="2"/>
  <c r="J5" i="2"/>
  <c r="F5" i="2"/>
  <c r="G5" i="2"/>
  <c r="H5" i="2"/>
  <c r="E5" i="2"/>
  <c r="D5" i="2"/>
  <c r="J4" i="2"/>
  <c r="H4" i="2"/>
  <c r="I4" i="2"/>
  <c r="E4" i="2"/>
  <c r="F4" i="2"/>
  <c r="G4" i="2"/>
  <c r="D4" i="2"/>
  <c r="G3" i="2"/>
  <c r="H3" i="2"/>
  <c r="J3" i="2"/>
  <c r="I3" i="2"/>
  <c r="E3" i="2"/>
  <c r="F3" i="2"/>
  <c r="D3" i="2"/>
  <c r="J2" i="2"/>
  <c r="I2" i="2"/>
  <c r="H2" i="2"/>
  <c r="E2" i="2"/>
  <c r="G2" i="2"/>
  <c r="D2" i="2"/>
  <c r="F2" i="2"/>
  <c r="B2" i="5"/>
  <c r="C140" i="1"/>
  <c r="K140" i="1"/>
  <c r="L140" i="1"/>
  <c r="M140" i="1"/>
  <c r="C141" i="1"/>
  <c r="K141" i="1"/>
  <c r="L141" i="1"/>
  <c r="M141" i="1"/>
  <c r="C142" i="1"/>
  <c r="K142" i="1"/>
  <c r="L142" i="1"/>
  <c r="M142" i="1"/>
  <c r="C143" i="1"/>
  <c r="K143" i="1"/>
  <c r="L143" i="1"/>
  <c r="M143" i="1"/>
  <c r="C144" i="1"/>
  <c r="K144" i="1"/>
  <c r="L144" i="1"/>
  <c r="M144" i="1"/>
  <c r="G143" i="1" l="1"/>
  <c r="G141" i="1"/>
  <c r="I144" i="1"/>
  <c r="E144" i="1"/>
  <c r="I143" i="1"/>
  <c r="E143" i="1"/>
  <c r="I142" i="1"/>
  <c r="E142" i="1"/>
  <c r="I141" i="1"/>
  <c r="E141" i="1"/>
  <c r="I140" i="1"/>
  <c r="E140" i="1"/>
  <c r="H144" i="1"/>
  <c r="D144" i="1"/>
  <c r="H143" i="1"/>
  <c r="D143" i="1"/>
  <c r="H142" i="1"/>
  <c r="D142" i="1"/>
  <c r="H141" i="1"/>
  <c r="D141" i="1"/>
  <c r="H140" i="1"/>
  <c r="D140" i="1"/>
  <c r="G144" i="1"/>
  <c r="G142" i="1"/>
  <c r="G140" i="1"/>
  <c r="J144" i="1"/>
  <c r="F144" i="1"/>
  <c r="J143" i="1"/>
  <c r="F143" i="1"/>
  <c r="J142" i="1"/>
  <c r="F142" i="1"/>
  <c r="J141" i="1"/>
  <c r="F141" i="1"/>
  <c r="J140" i="1"/>
  <c r="F140" i="1"/>
  <c r="K155" i="2" l="1"/>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B16" i="5" l="1"/>
  <c r="B24" i="5"/>
  <c r="B5" i="5"/>
  <c r="B8" i="5"/>
  <c r="B6" i="5"/>
  <c r="B43" i="5"/>
  <c r="B21" i="5"/>
  <c r="B3" i="5"/>
  <c r="B36" i="5"/>
  <c r="B4" i="5"/>
  <c r="B44" i="5"/>
  <c r="B37" i="5"/>
  <c r="B9" i="5"/>
  <c r="B31" i="5"/>
  <c r="B22" i="5"/>
  <c r="B30" i="5"/>
  <c r="B12" i="5"/>
  <c r="B29" i="5"/>
  <c r="B10" i="5"/>
  <c r="B17" i="5"/>
  <c r="B45" i="5"/>
  <c r="B26" i="5"/>
  <c r="B13" i="5"/>
  <c r="B38" i="5"/>
  <c r="B32" i="5"/>
  <c r="B27" i="5"/>
  <c r="B19" i="5"/>
  <c r="B14" i="5"/>
  <c r="B7" i="5"/>
  <c r="B28" i="5"/>
  <c r="B33" i="5"/>
  <c r="B46" i="5"/>
  <c r="B47" i="5"/>
  <c r="B23" i="5"/>
  <c r="B48" i="5"/>
  <c r="B20" i="5"/>
  <c r="B11" i="5"/>
  <c r="B39" i="5"/>
  <c r="B18" i="5"/>
  <c r="B25" i="5"/>
  <c r="B40" i="5"/>
  <c r="B15" i="5"/>
  <c r="B41" i="5"/>
  <c r="B34" i="5"/>
  <c r="B42" i="5"/>
  <c r="B49" i="5"/>
  <c r="B50" i="5"/>
  <c r="B51" i="5"/>
  <c r="B52" i="5"/>
  <c r="B35" i="5"/>
  <c r="B53" i="5"/>
  <c r="B54" i="5"/>
  <c r="B55" i="5"/>
  <c r="B56" i="5"/>
  <c r="B57" i="5"/>
  <c r="C24" i="5"/>
  <c r="C5" i="5"/>
  <c r="C2" i="5"/>
  <c r="C8" i="5"/>
  <c r="C6" i="5"/>
  <c r="C43" i="5"/>
  <c r="C21" i="5"/>
  <c r="C3" i="5"/>
  <c r="C36" i="5"/>
  <c r="C4" i="5"/>
  <c r="C44" i="5"/>
  <c r="C37" i="5"/>
  <c r="C9" i="5"/>
  <c r="C31" i="5"/>
  <c r="C22" i="5"/>
  <c r="C30" i="5"/>
  <c r="C12" i="5"/>
  <c r="C29" i="5"/>
  <c r="C10" i="5"/>
  <c r="C17" i="5"/>
  <c r="C45" i="5"/>
  <c r="C26" i="5"/>
  <c r="C13" i="5"/>
  <c r="C38" i="5"/>
  <c r="C32" i="5"/>
  <c r="C27" i="5"/>
  <c r="C19" i="5"/>
  <c r="C14" i="5"/>
  <c r="C7" i="5"/>
  <c r="C28" i="5"/>
  <c r="C33" i="5"/>
  <c r="C46" i="5"/>
  <c r="C47" i="5"/>
  <c r="C23" i="5"/>
  <c r="C48" i="5"/>
  <c r="C20" i="5"/>
  <c r="C11" i="5"/>
  <c r="C39" i="5"/>
  <c r="C18" i="5"/>
  <c r="C25" i="5"/>
  <c r="C40" i="5"/>
  <c r="C15" i="5"/>
  <c r="C41" i="5"/>
  <c r="C34" i="5"/>
  <c r="C42" i="5"/>
  <c r="C49" i="5"/>
  <c r="C50" i="5"/>
  <c r="C51" i="5"/>
  <c r="C52" i="5"/>
  <c r="C35" i="5"/>
  <c r="C53" i="5"/>
  <c r="C54" i="5"/>
  <c r="C55" i="5"/>
  <c r="C56" i="5"/>
  <c r="C57" i="5"/>
  <c r="C16" i="5"/>
  <c r="D19" i="5" l="1"/>
  <c r="D13" i="5"/>
  <c r="D57" i="5"/>
  <c r="D53" i="5"/>
  <c r="D50" i="5"/>
  <c r="D41" i="5"/>
  <c r="D18" i="5"/>
  <c r="D48" i="5"/>
  <c r="D33" i="5"/>
  <c r="D10" i="5"/>
  <c r="D22" i="5"/>
  <c r="D44" i="5"/>
  <c r="D21" i="5"/>
  <c r="D2" i="5"/>
  <c r="D56" i="5"/>
  <c r="D35" i="5"/>
  <c r="D49" i="5"/>
  <c r="D15" i="5"/>
  <c r="D39" i="5"/>
  <c r="D23" i="5"/>
  <c r="D28" i="5"/>
  <c r="D27" i="5"/>
  <c r="D26" i="5"/>
  <c r="D29" i="5"/>
  <c r="D31" i="5"/>
  <c r="D4" i="5"/>
  <c r="D43" i="5"/>
  <c r="D5" i="5"/>
  <c r="D55" i="5"/>
  <c r="D52" i="5"/>
  <c r="D42" i="5"/>
  <c r="D40" i="5"/>
  <c r="D11" i="5"/>
  <c r="D47" i="5"/>
  <c r="D7" i="5"/>
  <c r="D32" i="5"/>
  <c r="D45" i="5"/>
  <c r="D12" i="5"/>
  <c r="D9" i="5"/>
  <c r="D36" i="5"/>
  <c r="D6" i="5"/>
  <c r="D24" i="5"/>
  <c r="D54" i="5"/>
  <c r="D51" i="5"/>
  <c r="D34" i="5"/>
  <c r="D25" i="5"/>
  <c r="D20" i="5"/>
  <c r="D46" i="5"/>
  <c r="D14" i="5"/>
  <c r="D38" i="5"/>
  <c r="D17" i="5"/>
  <c r="D30" i="5"/>
  <c r="D37" i="5"/>
  <c r="D3" i="5"/>
  <c r="D8" i="5"/>
  <c r="D16" i="5"/>
  <c r="M3" i="2" l="1"/>
  <c r="M4" i="2"/>
  <c r="M5" i="2"/>
  <c r="M6" i="2"/>
  <c r="M7" i="2"/>
  <c r="M8" i="2"/>
  <c r="M9" i="2"/>
  <c r="M10" i="2"/>
  <c r="M11" i="2"/>
  <c r="M12" i="2"/>
  <c r="M13" i="2"/>
  <c r="M14" i="2"/>
  <c r="M15" i="2"/>
  <c r="M16"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2" i="2"/>
  <c r="L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2" i="1"/>
  <c r="L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2" i="1"/>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D108" i="1" l="1"/>
  <c r="D92" i="1"/>
  <c r="D73" i="1"/>
  <c r="D65" i="1"/>
  <c r="D53" i="1"/>
  <c r="D45" i="1"/>
  <c r="D33" i="1"/>
  <c r="D25" i="1"/>
  <c r="D5" i="1"/>
  <c r="D111" i="1"/>
  <c r="D99" i="1"/>
  <c r="D68" i="1"/>
  <c r="D60" i="1"/>
  <c r="D52" i="1"/>
  <c r="D36" i="1"/>
  <c r="D32" i="1"/>
  <c r="D28" i="1"/>
  <c r="D12" i="1"/>
  <c r="D134" i="1"/>
  <c r="D130" i="1"/>
  <c r="D106" i="1"/>
  <c r="D102" i="1"/>
  <c r="D94" i="1"/>
  <c r="D86" i="1"/>
  <c r="D79" i="1"/>
  <c r="D75" i="1"/>
  <c r="D67" i="1"/>
  <c r="D63" i="1"/>
  <c r="D35" i="1"/>
  <c r="D7" i="1"/>
  <c r="D112" i="1"/>
  <c r="D100" i="1"/>
  <c r="D77" i="1"/>
  <c r="D69" i="1"/>
  <c r="D57" i="1"/>
  <c r="D49" i="1"/>
  <c r="D41" i="1"/>
  <c r="D29" i="1"/>
  <c r="D13" i="1"/>
  <c r="D135" i="1"/>
  <c r="D103" i="1"/>
  <c r="D87" i="1"/>
  <c r="D76" i="1"/>
  <c r="D64" i="1"/>
  <c r="D56" i="1"/>
  <c r="D48" i="1"/>
  <c r="D133" i="1"/>
  <c r="D129" i="1"/>
  <c r="D125" i="1"/>
  <c r="D121" i="1"/>
  <c r="D117" i="1"/>
  <c r="D105" i="1"/>
  <c r="D97" i="1"/>
  <c r="D93" i="1"/>
  <c r="D89" i="1"/>
  <c r="D85" i="1"/>
  <c r="D81" i="1"/>
  <c r="D78" i="1"/>
  <c r="D70" i="1"/>
  <c r="D50" i="1"/>
  <c r="D34" i="1"/>
  <c r="D14" i="1"/>
  <c r="D10" i="1"/>
  <c r="I126" i="1"/>
  <c r="D126" i="1"/>
  <c r="I122" i="1"/>
  <c r="D122" i="1"/>
  <c r="I118" i="1"/>
  <c r="D118" i="1"/>
  <c r="I114" i="1"/>
  <c r="D114" i="1"/>
  <c r="I110" i="1"/>
  <c r="D110" i="1"/>
  <c r="I137" i="1"/>
  <c r="D137" i="1"/>
  <c r="I101" i="1"/>
  <c r="D101" i="1"/>
  <c r="I74" i="1"/>
  <c r="D74" i="1"/>
  <c r="I46" i="1"/>
  <c r="D46" i="1"/>
  <c r="I42" i="1"/>
  <c r="D42" i="1"/>
  <c r="I38" i="1"/>
  <c r="D38" i="1"/>
  <c r="I30" i="1"/>
  <c r="D30" i="1"/>
  <c r="I22" i="1"/>
  <c r="D22" i="1"/>
  <c r="I18" i="1"/>
  <c r="D18" i="1"/>
  <c r="I6" i="1"/>
  <c r="D6" i="1"/>
  <c r="I136" i="1"/>
  <c r="D136" i="1"/>
  <c r="I132" i="1"/>
  <c r="D132" i="1"/>
  <c r="I128" i="1"/>
  <c r="D128" i="1"/>
  <c r="I124" i="1"/>
  <c r="D124" i="1"/>
  <c r="I120" i="1"/>
  <c r="D120" i="1"/>
  <c r="I116" i="1"/>
  <c r="D116" i="1"/>
  <c r="I104" i="1"/>
  <c r="D104" i="1"/>
  <c r="I96" i="1"/>
  <c r="D96" i="1"/>
  <c r="I88" i="1"/>
  <c r="D88" i="1"/>
  <c r="I84" i="1"/>
  <c r="D84" i="1"/>
  <c r="I80" i="1"/>
  <c r="D80" i="1"/>
  <c r="I61" i="1"/>
  <c r="D61" i="1"/>
  <c r="I37" i="1"/>
  <c r="D37" i="1"/>
  <c r="I21" i="1"/>
  <c r="D21" i="1"/>
  <c r="I17" i="1"/>
  <c r="D17" i="1"/>
  <c r="I9" i="1"/>
  <c r="D9" i="1"/>
  <c r="I138" i="1"/>
  <c r="D138" i="1"/>
  <c r="I113" i="1"/>
  <c r="D113" i="1"/>
  <c r="I109" i="1"/>
  <c r="D109" i="1"/>
  <c r="I66" i="1"/>
  <c r="D66" i="1"/>
  <c r="I62" i="1"/>
  <c r="D62" i="1"/>
  <c r="I58" i="1"/>
  <c r="D58" i="1"/>
  <c r="I54" i="1"/>
  <c r="D54" i="1"/>
  <c r="I26" i="1"/>
  <c r="D26" i="1"/>
  <c r="I139" i="1"/>
  <c r="D139" i="1"/>
  <c r="I131" i="1"/>
  <c r="D131" i="1"/>
  <c r="I127" i="1"/>
  <c r="D127" i="1"/>
  <c r="I123" i="1"/>
  <c r="D123" i="1"/>
  <c r="I119" i="1"/>
  <c r="D119" i="1"/>
  <c r="I115" i="1"/>
  <c r="D115" i="1"/>
  <c r="I107" i="1"/>
  <c r="D107" i="1"/>
  <c r="I95" i="1"/>
  <c r="D95" i="1"/>
  <c r="I91" i="1"/>
  <c r="D91" i="1"/>
  <c r="I83" i="1"/>
  <c r="D83" i="1"/>
  <c r="I72" i="1"/>
  <c r="D72" i="1"/>
  <c r="I44" i="1"/>
  <c r="D44" i="1"/>
  <c r="I40" i="1"/>
  <c r="D40" i="1"/>
  <c r="I24" i="1"/>
  <c r="D24" i="1"/>
  <c r="I20" i="1"/>
  <c r="D20" i="1"/>
  <c r="I16" i="1"/>
  <c r="D16" i="1"/>
  <c r="I8" i="1"/>
  <c r="D8" i="1"/>
  <c r="I4" i="1"/>
  <c r="D4" i="1"/>
  <c r="I98" i="1"/>
  <c r="D98" i="1"/>
  <c r="I90" i="1"/>
  <c r="D90" i="1"/>
  <c r="I82" i="1"/>
  <c r="D82" i="1"/>
  <c r="I71" i="1"/>
  <c r="D71" i="1"/>
  <c r="I59" i="1"/>
  <c r="D59" i="1"/>
  <c r="I55" i="1"/>
  <c r="D55" i="1"/>
  <c r="I51" i="1"/>
  <c r="D51" i="1"/>
  <c r="I47" i="1"/>
  <c r="D47" i="1"/>
  <c r="I43" i="1"/>
  <c r="D43" i="1"/>
  <c r="I39" i="1"/>
  <c r="D39" i="1"/>
  <c r="I31" i="1"/>
  <c r="D31" i="1"/>
  <c r="I27" i="1"/>
  <c r="D27" i="1"/>
  <c r="I23" i="1"/>
  <c r="D23" i="1"/>
  <c r="I19" i="1"/>
  <c r="D19" i="1"/>
  <c r="I15" i="1"/>
  <c r="D15" i="1"/>
  <c r="I11" i="1"/>
  <c r="D11" i="1"/>
  <c r="I3" i="1"/>
  <c r="D3" i="1"/>
  <c r="J2" i="1"/>
  <c r="F21" i="1"/>
  <c r="E83" i="1"/>
  <c r="J16" i="1"/>
  <c r="F138" i="1"/>
  <c r="E126" i="1"/>
  <c r="E118" i="1"/>
  <c r="E114" i="1"/>
  <c r="E110" i="1"/>
  <c r="F90" i="1"/>
  <c r="F84" i="1"/>
  <c r="J37" i="1"/>
  <c r="F37" i="1"/>
  <c r="H95" i="1"/>
  <c r="E91" i="1"/>
  <c r="G72" i="1"/>
  <c r="G40" i="1"/>
  <c r="G137" i="1"/>
  <c r="E66" i="1"/>
  <c r="J6" i="1"/>
  <c r="F2" i="1"/>
  <c r="F139" i="1"/>
  <c r="F131" i="1"/>
  <c r="F127" i="1"/>
  <c r="F123" i="1"/>
  <c r="F119" i="1"/>
  <c r="F115" i="1"/>
  <c r="F107" i="1"/>
  <c r="E95" i="1"/>
  <c r="H137" i="1"/>
  <c r="H113" i="1"/>
  <c r="H109" i="1"/>
  <c r="H101" i="1"/>
  <c r="H84" i="1"/>
  <c r="E136" i="1"/>
  <c r="E132" i="1"/>
  <c r="E128" i="1"/>
  <c r="E124" i="1"/>
  <c r="E120" i="1"/>
  <c r="E116" i="1"/>
  <c r="E104" i="1"/>
  <c r="E96" i="1"/>
  <c r="J98" i="1"/>
  <c r="J82" i="1"/>
  <c r="E82" i="1"/>
  <c r="G82" i="1"/>
  <c r="J71" i="1"/>
  <c r="E71" i="1"/>
  <c r="F71" i="1"/>
  <c r="G71" i="1"/>
  <c r="E59" i="1"/>
  <c r="F59" i="1"/>
  <c r="G59" i="1"/>
  <c r="J55" i="1"/>
  <c r="E55" i="1"/>
  <c r="F55" i="1"/>
  <c r="G55" i="1"/>
  <c r="J51" i="1"/>
  <c r="E51" i="1"/>
  <c r="F51" i="1"/>
  <c r="G51" i="1"/>
  <c r="J47" i="1"/>
  <c r="E47" i="1"/>
  <c r="F47" i="1"/>
  <c r="G47" i="1"/>
  <c r="J43" i="1"/>
  <c r="E43" i="1"/>
  <c r="F43" i="1"/>
  <c r="G43" i="1"/>
  <c r="J39" i="1"/>
  <c r="E39" i="1"/>
  <c r="F39" i="1"/>
  <c r="G39" i="1"/>
  <c r="E31" i="1"/>
  <c r="J31" i="1"/>
  <c r="G31" i="1"/>
  <c r="F31" i="1"/>
  <c r="H31" i="1"/>
  <c r="E27" i="1"/>
  <c r="G27" i="1"/>
  <c r="J27" i="1"/>
  <c r="F27" i="1"/>
  <c r="J23" i="1"/>
  <c r="E23" i="1"/>
  <c r="G23" i="1"/>
  <c r="F23" i="1"/>
  <c r="H23" i="1"/>
  <c r="E19" i="1"/>
  <c r="J19" i="1"/>
  <c r="G19" i="1"/>
  <c r="F19" i="1"/>
  <c r="E15" i="1"/>
  <c r="F15" i="1"/>
  <c r="J15" i="1"/>
  <c r="G15" i="1"/>
  <c r="G11" i="1"/>
  <c r="E11" i="1"/>
  <c r="F11" i="1"/>
  <c r="J11" i="1"/>
  <c r="G3" i="1"/>
  <c r="F3" i="1"/>
  <c r="J3" i="1"/>
  <c r="H3" i="1"/>
  <c r="G138" i="1"/>
  <c r="G110" i="1"/>
  <c r="G98" i="1"/>
  <c r="J113" i="1"/>
  <c r="J109" i="1"/>
  <c r="J101" i="1"/>
  <c r="J74" i="1"/>
  <c r="F74" i="1"/>
  <c r="G74" i="1"/>
  <c r="H74" i="1"/>
  <c r="J66" i="1"/>
  <c r="F66" i="1"/>
  <c r="G66" i="1"/>
  <c r="H66" i="1"/>
  <c r="J62" i="1"/>
  <c r="F62" i="1"/>
  <c r="G62" i="1"/>
  <c r="H62" i="1"/>
  <c r="J58" i="1"/>
  <c r="F58" i="1"/>
  <c r="G58" i="1"/>
  <c r="H58" i="1"/>
  <c r="J54" i="1"/>
  <c r="F54" i="1"/>
  <c r="G54" i="1"/>
  <c r="H54" i="1"/>
  <c r="J46" i="1"/>
  <c r="F46" i="1"/>
  <c r="G46" i="1"/>
  <c r="H46" i="1"/>
  <c r="J42" i="1"/>
  <c r="F42" i="1"/>
  <c r="G42" i="1"/>
  <c r="H42" i="1"/>
  <c r="J38" i="1"/>
  <c r="F38" i="1"/>
  <c r="G38" i="1"/>
  <c r="H38" i="1"/>
  <c r="J30" i="1"/>
  <c r="F30" i="1"/>
  <c r="H30" i="1"/>
  <c r="E30" i="1"/>
  <c r="G30" i="1"/>
  <c r="J26" i="1"/>
  <c r="F26" i="1"/>
  <c r="H26" i="1"/>
  <c r="G26" i="1"/>
  <c r="J22" i="1"/>
  <c r="F22" i="1"/>
  <c r="H22" i="1"/>
  <c r="E22" i="1"/>
  <c r="G22" i="1"/>
  <c r="J18" i="1"/>
  <c r="F18" i="1"/>
  <c r="H18" i="1"/>
  <c r="G18" i="1"/>
  <c r="H6" i="1"/>
  <c r="G6" i="1"/>
  <c r="E6" i="1"/>
  <c r="F6" i="1"/>
  <c r="H2" i="1"/>
  <c r="E2" i="1"/>
  <c r="E139" i="1"/>
  <c r="H136" i="1"/>
  <c r="H132" i="1"/>
  <c r="E131" i="1"/>
  <c r="H128" i="1"/>
  <c r="E127" i="1"/>
  <c r="F126" i="1"/>
  <c r="H124" i="1"/>
  <c r="E123" i="1"/>
  <c r="F122" i="1"/>
  <c r="H120" i="1"/>
  <c r="E119" i="1"/>
  <c r="F118" i="1"/>
  <c r="H116" i="1"/>
  <c r="E115" i="1"/>
  <c r="F114" i="1"/>
  <c r="G113" i="1"/>
  <c r="F110" i="1"/>
  <c r="G109" i="1"/>
  <c r="E107" i="1"/>
  <c r="H104" i="1"/>
  <c r="G101" i="1"/>
  <c r="F98" i="1"/>
  <c r="H96" i="1"/>
  <c r="H90" i="1"/>
  <c r="H82" i="1"/>
  <c r="H71" i="1"/>
  <c r="E62" i="1"/>
  <c r="H55" i="1"/>
  <c r="E46" i="1"/>
  <c r="H39" i="1"/>
  <c r="H27" i="1"/>
  <c r="H11" i="1"/>
  <c r="J138" i="1"/>
  <c r="G126" i="1"/>
  <c r="G114" i="1"/>
  <c r="H15" i="1"/>
  <c r="J122" i="1"/>
  <c r="J137" i="1"/>
  <c r="J136" i="1"/>
  <c r="J132" i="1"/>
  <c r="J128" i="1"/>
  <c r="J124" i="1"/>
  <c r="J120" i="1"/>
  <c r="J116" i="1"/>
  <c r="J104" i="1"/>
  <c r="J96" i="1"/>
  <c r="J88" i="1"/>
  <c r="G88" i="1"/>
  <c r="E88" i="1"/>
  <c r="J84" i="1"/>
  <c r="G84" i="1"/>
  <c r="E84" i="1"/>
  <c r="J80" i="1"/>
  <c r="G80" i="1"/>
  <c r="E80" i="1"/>
  <c r="J61" i="1"/>
  <c r="G61" i="1"/>
  <c r="H61" i="1"/>
  <c r="E61" i="1"/>
  <c r="G37" i="1"/>
  <c r="H37" i="1"/>
  <c r="E37" i="1"/>
  <c r="G21" i="1"/>
  <c r="E21" i="1"/>
  <c r="J21" i="1"/>
  <c r="H21" i="1"/>
  <c r="J17" i="1"/>
  <c r="G17" i="1"/>
  <c r="E17" i="1"/>
  <c r="F17" i="1"/>
  <c r="H17" i="1"/>
  <c r="E9" i="1"/>
  <c r="H9" i="1"/>
  <c r="J9" i="1"/>
  <c r="F9" i="1"/>
  <c r="G9" i="1"/>
  <c r="H139" i="1"/>
  <c r="E138" i="1"/>
  <c r="F137" i="1"/>
  <c r="G136" i="1"/>
  <c r="G132" i="1"/>
  <c r="H131" i="1"/>
  <c r="G128" i="1"/>
  <c r="H127" i="1"/>
  <c r="G124" i="1"/>
  <c r="H123" i="1"/>
  <c r="E122" i="1"/>
  <c r="G120" i="1"/>
  <c r="H119" i="1"/>
  <c r="G116" i="1"/>
  <c r="H115" i="1"/>
  <c r="F113" i="1"/>
  <c r="F109" i="1"/>
  <c r="H107" i="1"/>
  <c r="G104" i="1"/>
  <c r="F101" i="1"/>
  <c r="E98" i="1"/>
  <c r="G96" i="1"/>
  <c r="H88" i="1"/>
  <c r="F82" i="1"/>
  <c r="H80" i="1"/>
  <c r="E74" i="1"/>
  <c r="F61" i="1"/>
  <c r="E58" i="1"/>
  <c r="H51" i="1"/>
  <c r="E42" i="1"/>
  <c r="E26" i="1"/>
  <c r="H19" i="1"/>
  <c r="J126" i="1"/>
  <c r="J118" i="1"/>
  <c r="J114" i="1"/>
  <c r="J110" i="1"/>
  <c r="E90" i="1"/>
  <c r="J90" i="1"/>
  <c r="G90" i="1"/>
  <c r="G122" i="1"/>
  <c r="G118" i="1"/>
  <c r="H59" i="1"/>
  <c r="H43" i="1"/>
  <c r="J139" i="1"/>
  <c r="J131" i="1"/>
  <c r="J127" i="1"/>
  <c r="J123" i="1"/>
  <c r="J119" i="1"/>
  <c r="J115" i="1"/>
  <c r="J107" i="1"/>
  <c r="J95" i="1"/>
  <c r="F95" i="1"/>
  <c r="J91" i="1"/>
  <c r="H91" i="1"/>
  <c r="F91" i="1"/>
  <c r="J83" i="1"/>
  <c r="H83" i="1"/>
  <c r="F83" i="1"/>
  <c r="J72" i="1"/>
  <c r="H72" i="1"/>
  <c r="E72" i="1"/>
  <c r="F72" i="1"/>
  <c r="J44" i="1"/>
  <c r="H44" i="1"/>
  <c r="E44" i="1"/>
  <c r="F44" i="1"/>
  <c r="J40" i="1"/>
  <c r="H40" i="1"/>
  <c r="E40" i="1"/>
  <c r="F40" i="1"/>
  <c r="H24" i="1"/>
  <c r="J24" i="1"/>
  <c r="F24" i="1"/>
  <c r="E24" i="1"/>
  <c r="H20" i="1"/>
  <c r="J20" i="1"/>
  <c r="F20" i="1"/>
  <c r="E20" i="1"/>
  <c r="G20" i="1"/>
  <c r="H16" i="1"/>
  <c r="E16" i="1"/>
  <c r="F16" i="1"/>
  <c r="G16" i="1"/>
  <c r="F8" i="1"/>
  <c r="H8" i="1"/>
  <c r="J8" i="1"/>
  <c r="E8" i="1"/>
  <c r="G8" i="1"/>
  <c r="F4" i="1"/>
  <c r="G4" i="1"/>
  <c r="H4" i="1"/>
  <c r="J4" i="1"/>
  <c r="E4" i="1"/>
  <c r="G2" i="1"/>
  <c r="G139" i="1"/>
  <c r="H138" i="1"/>
  <c r="E137" i="1"/>
  <c r="F136" i="1"/>
  <c r="F132" i="1"/>
  <c r="G131" i="1"/>
  <c r="F128" i="1"/>
  <c r="G127" i="1"/>
  <c r="H126" i="1"/>
  <c r="F124" i="1"/>
  <c r="G123" i="1"/>
  <c r="H122" i="1"/>
  <c r="F120" i="1"/>
  <c r="G119" i="1"/>
  <c r="H118" i="1"/>
  <c r="F116" i="1"/>
  <c r="G115" i="1"/>
  <c r="H114" i="1"/>
  <c r="E113" i="1"/>
  <c r="H110" i="1"/>
  <c r="E109" i="1"/>
  <c r="G107" i="1"/>
  <c r="F104" i="1"/>
  <c r="E101" i="1"/>
  <c r="H98" i="1"/>
  <c r="F96" i="1"/>
  <c r="G95" i="1"/>
  <c r="G91" i="1"/>
  <c r="F88" i="1"/>
  <c r="G83" i="1"/>
  <c r="F80" i="1"/>
  <c r="E54" i="1"/>
  <c r="H47" i="1"/>
  <c r="G44" i="1"/>
  <c r="E38" i="1"/>
  <c r="G24" i="1"/>
  <c r="E18" i="1"/>
  <c r="E3" i="1"/>
  <c r="J59" i="1"/>
  <c r="G105" i="1" l="1"/>
  <c r="E10" i="1"/>
  <c r="E50" i="1"/>
  <c r="G65" i="1"/>
  <c r="G92" i="1"/>
  <c r="G134" i="1"/>
  <c r="G87" i="1"/>
  <c r="G63" i="1"/>
  <c r="G10" i="1"/>
  <c r="G79" i="1"/>
  <c r="G121" i="1"/>
  <c r="G73" i="1"/>
  <c r="G53" i="1"/>
  <c r="G64" i="1"/>
  <c r="G108" i="1"/>
  <c r="G49" i="1"/>
  <c r="G60" i="1"/>
  <c r="G45" i="1"/>
  <c r="G76" i="1"/>
  <c r="G89" i="1"/>
  <c r="G100" i="1"/>
  <c r="G67" i="1"/>
  <c r="G117" i="1"/>
  <c r="G70" i="1"/>
  <c r="G52" i="1"/>
  <c r="G135" i="1"/>
  <c r="G111" i="1"/>
  <c r="G133" i="1"/>
  <c r="G93" i="1"/>
  <c r="G86" i="1"/>
  <c r="G94" i="1"/>
  <c r="G50" i="1"/>
  <c r="E79" i="1"/>
  <c r="G68" i="1"/>
  <c r="G129" i="1"/>
  <c r="G48" i="1"/>
  <c r="G75" i="1"/>
  <c r="G78" i="1"/>
  <c r="G125" i="1"/>
  <c r="G81" i="1"/>
  <c r="G69" i="1"/>
  <c r="G57" i="1"/>
  <c r="G77" i="1"/>
  <c r="G102" i="1"/>
  <c r="E94" i="1"/>
  <c r="G112" i="1"/>
  <c r="G56" i="1"/>
  <c r="G97" i="1"/>
  <c r="G130" i="1"/>
  <c r="G106" i="1"/>
  <c r="G103" i="1"/>
  <c r="G85" i="1"/>
  <c r="G99" i="1"/>
  <c r="E134" i="1"/>
  <c r="E73" i="1"/>
  <c r="G41" i="1"/>
  <c r="E14" i="1" l="1"/>
  <c r="E49" i="1"/>
  <c r="E75" i="1"/>
  <c r="E35" i="1"/>
  <c r="E103" i="1"/>
  <c r="E76" i="1"/>
  <c r="E100" i="1"/>
  <c r="E28" i="1"/>
  <c r="G13" i="1"/>
  <c r="E135" i="1"/>
  <c r="G5" i="1"/>
  <c r="E65" i="1"/>
  <c r="E86" i="1"/>
  <c r="E56" i="1"/>
  <c r="E34" i="1"/>
  <c r="E92" i="1"/>
  <c r="E7" i="1"/>
  <c r="E130" i="1"/>
  <c r="G33" i="1"/>
  <c r="G7" i="1"/>
  <c r="G35" i="1"/>
  <c r="E25" i="1"/>
  <c r="E106" i="1"/>
  <c r="E112" i="1"/>
  <c r="E69" i="1"/>
  <c r="E67" i="1"/>
  <c r="E105" i="1"/>
  <c r="E32" i="1"/>
  <c r="E93" i="1"/>
  <c r="E97" i="1"/>
  <c r="E81" i="1"/>
  <c r="G29" i="1"/>
  <c r="E45" i="1"/>
  <c r="G28" i="1"/>
  <c r="E60" i="1"/>
  <c r="G34" i="1"/>
  <c r="E117" i="1"/>
  <c r="G32" i="1"/>
  <c r="E36" i="1"/>
  <c r="E68" i="1"/>
  <c r="E63" i="1"/>
  <c r="E111" i="1"/>
  <c r="E102" i="1"/>
  <c r="E53" i="1"/>
  <c r="E78" i="1"/>
  <c r="E133" i="1"/>
  <c r="E13" i="1"/>
  <c r="E129" i="1"/>
  <c r="E125" i="1"/>
  <c r="E52" i="1"/>
  <c r="E64" i="1"/>
  <c r="E89" i="1"/>
  <c r="E5" i="1"/>
  <c r="E48" i="1"/>
  <c r="E70" i="1"/>
  <c r="E85" i="1"/>
  <c r="E29" i="1"/>
  <c r="E33" i="1"/>
  <c r="E41" i="1"/>
  <c r="E108" i="1"/>
  <c r="G25" i="1"/>
  <c r="G36" i="1"/>
  <c r="E87" i="1"/>
  <c r="E12" i="1"/>
  <c r="E57" i="1"/>
  <c r="E121" i="1"/>
  <c r="E77" i="1"/>
  <c r="G12" i="1"/>
  <c r="E99" i="1"/>
  <c r="G14" i="1"/>
  <c r="H73" i="1" l="1"/>
  <c r="F78" i="1"/>
  <c r="F79" i="1"/>
  <c r="H94" i="1"/>
  <c r="F108" i="1"/>
  <c r="H68" i="1"/>
  <c r="H87" i="1"/>
  <c r="F64" i="1"/>
  <c r="H69" i="1"/>
  <c r="F77" i="1"/>
  <c r="H81" i="1"/>
  <c r="F89" i="1"/>
  <c r="H102" i="1"/>
  <c r="F99" i="1"/>
  <c r="H14" i="1"/>
  <c r="F32" i="1"/>
  <c r="H10" i="1"/>
  <c r="F25" i="1"/>
  <c r="H34" i="1"/>
  <c r="H12" i="1"/>
  <c r="F56" i="1"/>
  <c r="H78" i="1"/>
  <c r="H79" i="1"/>
  <c r="H108" i="1"/>
  <c r="F93" i="1"/>
  <c r="F100" i="1"/>
  <c r="H121" i="1"/>
  <c r="H134" i="1"/>
  <c r="F117" i="1"/>
  <c r="F52" i="1"/>
  <c r="F60" i="1"/>
  <c r="H64" i="1"/>
  <c r="H77" i="1"/>
  <c r="H89" i="1"/>
  <c r="F106" i="1"/>
  <c r="F125" i="1"/>
  <c r="H130" i="1"/>
  <c r="F135" i="1"/>
  <c r="F67" i="1"/>
  <c r="F76" i="1"/>
  <c r="F86" i="1"/>
  <c r="H99" i="1"/>
  <c r="F105" i="1"/>
  <c r="H112" i="1"/>
  <c r="F133" i="1"/>
  <c r="F28" i="1"/>
  <c r="F14" i="1"/>
  <c r="F10" i="1"/>
  <c r="F34" i="1"/>
  <c r="H36" i="1"/>
  <c r="F130" i="1"/>
  <c r="H13" i="1"/>
  <c r="H25" i="1"/>
  <c r="F5" i="1"/>
  <c r="F12" i="1"/>
  <c r="H49" i="1"/>
  <c r="F53" i="1"/>
  <c r="H56" i="1"/>
  <c r="F63" i="1"/>
  <c r="F75" i="1"/>
  <c r="F92" i="1"/>
  <c r="H93" i="1"/>
  <c r="F97" i="1"/>
  <c r="H100" i="1"/>
  <c r="H117" i="1"/>
  <c r="H52" i="1"/>
  <c r="F57" i="1"/>
  <c r="H60" i="1"/>
  <c r="F103" i="1"/>
  <c r="H106" i="1"/>
  <c r="F111" i="1"/>
  <c r="H125" i="1"/>
  <c r="H135" i="1"/>
  <c r="F65" i="1"/>
  <c r="H67" i="1"/>
  <c r="F70" i="1"/>
  <c r="H76" i="1"/>
  <c r="F85" i="1"/>
  <c r="H86" i="1"/>
  <c r="H105" i="1"/>
  <c r="H133" i="1"/>
  <c r="F121" i="1"/>
  <c r="H129" i="1"/>
  <c r="F134" i="1"/>
  <c r="F112" i="1"/>
  <c r="H32" i="1"/>
  <c r="F13" i="1"/>
  <c r="H28" i="1"/>
  <c r="F36" i="1"/>
  <c r="H5" i="1"/>
  <c r="F49" i="1"/>
  <c r="H53" i="1"/>
  <c r="H63" i="1"/>
  <c r="F73" i="1"/>
  <c r="F94" i="1"/>
  <c r="F68" i="1"/>
  <c r="H75" i="1"/>
  <c r="F87" i="1"/>
  <c r="H92" i="1"/>
  <c r="H97" i="1"/>
  <c r="F129" i="1"/>
  <c r="H57" i="1"/>
  <c r="F69" i="1"/>
  <c r="F81" i="1"/>
  <c r="F102" i="1"/>
  <c r="H103" i="1"/>
  <c r="H111" i="1"/>
  <c r="H65" i="1"/>
  <c r="H70" i="1"/>
  <c r="H85" i="1"/>
  <c r="F7" i="1"/>
  <c r="H7" i="1"/>
  <c r="F50" i="1" l="1"/>
  <c r="H45" i="1"/>
  <c r="F33" i="1"/>
  <c r="F48" i="1"/>
  <c r="F29" i="1"/>
  <c r="H33" i="1"/>
  <c r="H48" i="1"/>
  <c r="H35" i="1"/>
  <c r="F45" i="1"/>
  <c r="H29" i="1"/>
  <c r="F35" i="1"/>
  <c r="H41" i="1"/>
  <c r="H50" i="1"/>
  <c r="F41" i="1"/>
  <c r="J134" i="1" l="1"/>
  <c r="J108" i="1"/>
  <c r="J112" i="1"/>
  <c r="J111" i="1"/>
  <c r="J106" i="1"/>
  <c r="J103" i="1"/>
  <c r="J102" i="1"/>
  <c r="J89" i="1"/>
  <c r="J81" i="1"/>
  <c r="J77" i="1"/>
  <c r="J69" i="1"/>
  <c r="J64" i="1"/>
  <c r="J60" i="1"/>
  <c r="J57" i="1"/>
  <c r="J52" i="1"/>
  <c r="J28" i="1"/>
  <c r="J13" i="1"/>
  <c r="J7" i="1"/>
  <c r="J121" i="1"/>
  <c r="I108" i="1"/>
  <c r="I64" i="1"/>
  <c r="I32" i="1"/>
  <c r="I129" i="1"/>
  <c r="I79" i="1"/>
  <c r="I121" i="1"/>
  <c r="I134" i="1"/>
  <c r="I45" i="1"/>
  <c r="I99" i="1"/>
  <c r="I35" i="1"/>
  <c r="I7" i="1"/>
  <c r="I68" i="1"/>
  <c r="I69" i="1"/>
  <c r="I112" i="1"/>
  <c r="I75" i="1"/>
  <c r="I36" i="1"/>
  <c r="I41" i="1"/>
  <c r="I65" i="1"/>
  <c r="I130" i="1"/>
  <c r="I105" i="1"/>
  <c r="I97" i="1"/>
  <c r="I14" i="1"/>
  <c r="I133" i="1"/>
  <c r="I103" i="1"/>
  <c r="I52" i="1"/>
  <c r="I125" i="1"/>
  <c r="I78" i="1"/>
  <c r="I94" i="1"/>
  <c r="I100" i="1"/>
  <c r="I33" i="1"/>
  <c r="I93" i="1"/>
  <c r="I67" i="1"/>
  <c r="I57" i="1"/>
  <c r="I111" i="1"/>
  <c r="I86" i="1"/>
  <c r="I85" i="1"/>
  <c r="I34" i="1"/>
  <c r="I13" i="1"/>
  <c r="I77" i="1"/>
  <c r="I56" i="1"/>
  <c r="I28" i="1"/>
  <c r="I81" i="1"/>
  <c r="I53" i="1"/>
  <c r="I117" i="1"/>
  <c r="I29" i="1"/>
  <c r="I73" i="1"/>
  <c r="I89" i="1"/>
  <c r="I10" i="1"/>
  <c r="I135" i="1"/>
  <c r="I60" i="1"/>
  <c r="I63" i="1"/>
  <c r="I50" i="1"/>
  <c r="I12" i="1"/>
  <c r="I5" i="1"/>
  <c r="I25" i="1"/>
  <c r="I49" i="1"/>
  <c r="I106" i="1"/>
  <c r="I48" i="1"/>
  <c r="I76" i="1"/>
  <c r="I70" i="1"/>
  <c r="I87" i="1"/>
  <c r="I102" i="1"/>
  <c r="I92" i="1"/>
  <c r="J5" i="1"/>
  <c r="J135" i="1"/>
  <c r="J130" i="1"/>
  <c r="J125" i="1"/>
  <c r="J100" i="1"/>
  <c r="J97" i="1"/>
  <c r="J93" i="1"/>
  <c r="J92" i="1"/>
  <c r="J87" i="1"/>
  <c r="J75" i="1"/>
  <c r="J68" i="1"/>
  <c r="J49" i="1"/>
  <c r="J35" i="1"/>
  <c r="J12" i="1"/>
  <c r="J94" i="1"/>
  <c r="J79" i="1"/>
  <c r="J78" i="1"/>
  <c r="J73" i="1"/>
  <c r="J63" i="1"/>
  <c r="J56" i="1"/>
  <c r="J53" i="1"/>
  <c r="J36" i="1"/>
  <c r="J34" i="1"/>
  <c r="J25" i="1"/>
  <c r="J10" i="1"/>
  <c r="J129" i="1"/>
  <c r="J133" i="1"/>
  <c r="J117" i="1"/>
  <c r="J105" i="1"/>
  <c r="J99" i="1"/>
  <c r="J86" i="1"/>
  <c r="J85" i="1"/>
  <c r="J76" i="1"/>
  <c r="J70" i="1"/>
  <c r="J67" i="1"/>
  <c r="J65" i="1"/>
  <c r="J50" i="1"/>
  <c r="J48" i="1"/>
  <c r="J45" i="1"/>
  <c r="J41" i="1"/>
  <c r="J33" i="1"/>
  <c r="J32" i="1"/>
  <c r="J29" i="1"/>
  <c r="J14" i="1"/>
</calcChain>
</file>

<file path=xl/sharedStrings.xml><?xml version="1.0" encoding="utf-8"?>
<sst xmlns="http://schemas.openxmlformats.org/spreadsheetml/2006/main" count="2885" uniqueCount="717">
  <si>
    <t>Author</t>
  </si>
  <si>
    <t>Pubs before Submission (ignore for now)</t>
  </si>
  <si>
    <t>Gender</t>
  </si>
  <si>
    <t>Zena Ibrahim</t>
  </si>
  <si>
    <t>Vasia Giannakakos</t>
  </si>
  <si>
    <t>Jared Cheatham</t>
  </si>
  <si>
    <t>Monia Reding</t>
  </si>
  <si>
    <t>Jesse Terrell</t>
  </si>
  <si>
    <t>Hanna Tso</t>
  </si>
  <si>
    <t>Brian Nguyen</t>
  </si>
  <si>
    <t>Mary Gao</t>
  </si>
  <si>
    <t>Galaxy Desire</t>
  </si>
  <si>
    <t>Palmer Fielbeman</t>
  </si>
  <si>
    <t>Chandru Rasendran</t>
  </si>
  <si>
    <t>Justin Muste</t>
  </si>
  <si>
    <t>Jin Kyun Luke Oh</t>
  </si>
  <si>
    <t>Anthony Wong</t>
  </si>
  <si>
    <t>Arshia Wadhwa</t>
  </si>
  <si>
    <t>Maela Hyder</t>
  </si>
  <si>
    <t>Bethlehem Wole</t>
  </si>
  <si>
    <t>Wyatt Smith</t>
  </si>
  <si>
    <t>Grant Wong</t>
  </si>
  <si>
    <t>Peter Bodunrin</t>
  </si>
  <si>
    <t>Joshua Hansen</t>
  </si>
  <si>
    <t>Catherine Culp</t>
  </si>
  <si>
    <t>David McGuigan</t>
  </si>
  <si>
    <t>Abhishek Naidu</t>
  </si>
  <si>
    <t>Sara Khan</t>
  </si>
  <si>
    <t>Anthony Fiacco</t>
  </si>
  <si>
    <t>Madeline Hay</t>
  </si>
  <si>
    <t>Benji Katz</t>
  </si>
  <si>
    <t>Joel Kovoor</t>
  </si>
  <si>
    <t>Omar Ali</t>
  </si>
  <si>
    <t>Nikki Khandwala</t>
  </si>
  <si>
    <t>Dara Baker</t>
  </si>
  <si>
    <t>Duriye Damla Sevgi</t>
  </si>
  <si>
    <t>Fernando Pellerano</t>
  </si>
  <si>
    <t>Kathy Dong</t>
  </si>
  <si>
    <t>Matt Martin</t>
  </si>
  <si>
    <t>Dhir Patwa</t>
  </si>
  <si>
    <t>Mark Siden</t>
  </si>
  <si>
    <t>Tyler Pannell</t>
  </si>
  <si>
    <t>Lama Assi</t>
  </si>
  <si>
    <t>April Hocke</t>
  </si>
  <si>
    <t>Laura Perilloux</t>
  </si>
  <si>
    <t>Jenna Wiles</t>
  </si>
  <si>
    <t>Eileen Feng</t>
  </si>
  <si>
    <t>Alex Johnson</t>
  </si>
  <si>
    <t>Nikita Saladi</t>
  </si>
  <si>
    <t>Yasaman Ataei</t>
  </si>
  <si>
    <t>Delaram Mirza</t>
  </si>
  <si>
    <t>Hayley "Victoria" Miller</t>
  </si>
  <si>
    <t>Mohammad Sattar</t>
  </si>
  <si>
    <t>Ethan Joseph</t>
  </si>
  <si>
    <t>Mercy Bechtold</t>
  </si>
  <si>
    <t>Bryce Robbins</t>
  </si>
  <si>
    <t>Alex DeCubellis</t>
  </si>
  <si>
    <t>Jamie (Chih-Chiun) Chang</t>
  </si>
  <si>
    <t>Anthony Fam</t>
  </si>
  <si>
    <t>Aaron Brown</t>
  </si>
  <si>
    <t>Allen Costa</t>
  </si>
  <si>
    <t>Hamin Kim</t>
  </si>
  <si>
    <t>Alice Tao</t>
  </si>
  <si>
    <t>Nicholas Rougraff</t>
  </si>
  <si>
    <t>Sasha Jia</t>
  </si>
  <si>
    <t>Margot Gardin</t>
  </si>
  <si>
    <t>Jeff Sims</t>
  </si>
  <si>
    <t>Steven Carruba</t>
  </si>
  <si>
    <t>Derrick Wang</t>
  </si>
  <si>
    <t>Aaron Warning</t>
  </si>
  <si>
    <t>Donald Hubbard II</t>
  </si>
  <si>
    <t>Ana Roldan</t>
  </si>
  <si>
    <t>Priya Sorab</t>
  </si>
  <si>
    <t>Jillian Baker</t>
  </si>
  <si>
    <t>Koh Baugnon</t>
  </si>
  <si>
    <t>Mohit Jethi</t>
  </si>
  <si>
    <t>Cameron Mcglone</t>
  </si>
  <si>
    <t>Mathew Bange</t>
  </si>
  <si>
    <t>Issy Ojalvo</t>
  </si>
  <si>
    <t>Ana Patricia Maldonado</t>
  </si>
  <si>
    <t>Chris Schiefer</t>
  </si>
  <si>
    <t>Adam Goldman</t>
  </si>
  <si>
    <t>Gwen Schultz</t>
  </si>
  <si>
    <t>Jeremy Maylath</t>
  </si>
  <si>
    <t>Cynthia Guerin</t>
  </si>
  <si>
    <t>Tucker Dangremond</t>
  </si>
  <si>
    <t>William Binotti</t>
  </si>
  <si>
    <t>Micaela (Mia) Koci</t>
  </si>
  <si>
    <t>Alex Haueisen</t>
  </si>
  <si>
    <t>Jennifer Huang</t>
  </si>
  <si>
    <t>Alex Svoronos</t>
  </si>
  <si>
    <t>Junru Yan</t>
  </si>
  <si>
    <t>Emile Vieta</t>
  </si>
  <si>
    <t>Yaqoob Qaseem</t>
  </si>
  <si>
    <t>Linus Shen</t>
  </si>
  <si>
    <t>Alli Harmel</t>
  </si>
  <si>
    <t>Luke Ford</t>
  </si>
  <si>
    <t>Brian Wogu</t>
  </si>
  <si>
    <t>Poojitha Balakrishnan</t>
  </si>
  <si>
    <t>Caroline Besley</t>
  </si>
  <si>
    <t>Veena Danthuluri</t>
  </si>
  <si>
    <t>Malcolm Kates</t>
  </si>
  <si>
    <t>Scott McClure</t>
  </si>
  <si>
    <t>Sayena Jabbehdari</t>
  </si>
  <si>
    <t>Daniella Schochet</t>
  </si>
  <si>
    <t>Pete Weber</t>
  </si>
  <si>
    <t>Jon Volkin</t>
  </si>
  <si>
    <t>Eugene Rho</t>
  </si>
  <si>
    <t>Jordan Jensen</t>
  </si>
  <si>
    <t>Erich Berg</t>
  </si>
  <si>
    <t>Andrew Clingerman</t>
  </si>
  <si>
    <t>Katie Reinhart</t>
  </si>
  <si>
    <t>Ahmad Abdel-Aty</t>
  </si>
  <si>
    <t>Mostafa Khatab</t>
  </si>
  <si>
    <t>Juliana Siegler</t>
  </si>
  <si>
    <t>Nitya Rao</t>
  </si>
  <si>
    <t>Sabi Sabharwal</t>
  </si>
  <si>
    <t>Patricia Campos</t>
  </si>
  <si>
    <t>Saloni Kapoor</t>
  </si>
  <si>
    <t>Kimberly Jun</t>
  </si>
  <si>
    <t>Mathias Nittman</t>
  </si>
  <si>
    <t>Kevin Harvey</t>
  </si>
  <si>
    <t>Nikolas Hopkins</t>
  </si>
  <si>
    <t>William Clark</t>
  </si>
  <si>
    <t>Mubarik Mohamed</t>
  </si>
  <si>
    <t>Nicole Mattson</t>
  </si>
  <si>
    <t>Gayathri Tummala</t>
  </si>
  <si>
    <t>Georges Guillaume</t>
  </si>
  <si>
    <t>Hasan Muqri</t>
  </si>
  <si>
    <t>MariMac Collins</t>
  </si>
  <si>
    <t>Dani Block</t>
  </si>
  <si>
    <t>Abby Perrenoud</t>
  </si>
  <si>
    <t>Alexandra Heriford</t>
  </si>
  <si>
    <t>Sahi Podila</t>
  </si>
  <si>
    <t>Jeremy "Britt" Hatcher</t>
  </si>
  <si>
    <t>Daniel Bailey</t>
  </si>
  <si>
    <t>Nilou Rohani</t>
  </si>
  <si>
    <t>Andrew Beiter</t>
  </si>
  <si>
    <t>April Enger</t>
  </si>
  <si>
    <t>Mac Singer</t>
  </si>
  <si>
    <t>Sarah Wall</t>
  </si>
  <si>
    <t>NumberPubs</t>
  </si>
  <si>
    <t>OphthoPubs</t>
  </si>
  <si>
    <t>HighestIF</t>
  </si>
  <si>
    <t xml:space="preserve">AverageIF </t>
  </si>
  <si>
    <t>TopDoximity</t>
  </si>
  <si>
    <t>FirstAuthorPubs</t>
  </si>
  <si>
    <t>CorrespondingAuthorPubs</t>
  </si>
  <si>
    <t>CorrespondingAuthorOphthoPubs</t>
  </si>
  <si>
    <t>FirstAuthorOphthoPubs</t>
  </si>
  <si>
    <t>TopMedSchool</t>
  </si>
  <si>
    <t xml:space="preserve"> </t>
  </si>
  <si>
    <t>Milanka Stevanovic</t>
  </si>
  <si>
    <t>James Law</t>
  </si>
  <si>
    <t>Nathan Arboleda</t>
  </si>
  <si>
    <t>Tova Goldstein</t>
  </si>
  <si>
    <t>Andrea Nortey</t>
  </si>
  <si>
    <t>Jack Komro</t>
  </si>
  <si>
    <t>Benjamin Meyer</t>
  </si>
  <si>
    <t>Ronaldo Nuesi</t>
  </si>
  <si>
    <t>Elli Park</t>
  </si>
  <si>
    <t>Brandon Pham</t>
  </si>
  <si>
    <t>Akaanksh Shetty</t>
  </si>
  <si>
    <t>Yasman Moshiri</t>
  </si>
  <si>
    <t>Jonathan Yi</t>
  </si>
  <si>
    <t>Darius Bordbar</t>
  </si>
  <si>
    <t>Asad Loya</t>
  </si>
  <si>
    <t>Amer Alsoudi</t>
  </si>
  <si>
    <t>Anh Nguyen</t>
  </si>
  <si>
    <t>Nayan Sanjiv</t>
  </si>
  <si>
    <t>Matthew Hogan</t>
  </si>
  <si>
    <t>Shaunt Fereshetian</t>
  </si>
  <si>
    <t>Valencia Potter</t>
  </si>
  <si>
    <t>LeAnne Young</t>
  </si>
  <si>
    <t>Kayla White</t>
  </si>
  <si>
    <t>Renato Yupari</t>
  </si>
  <si>
    <t>Shirley Wu</t>
  </si>
  <si>
    <t>Param Bhatter</t>
  </si>
  <si>
    <t>Molly Elson</t>
  </si>
  <si>
    <t>Sophie Gu</t>
  </si>
  <si>
    <t>Alexis Kassotis</t>
  </si>
  <si>
    <t>Chloe Li</t>
  </si>
  <si>
    <t>James Garcia</t>
  </si>
  <si>
    <t>Umangi Patel</t>
  </si>
  <si>
    <t>Samantha Sagaser</t>
  </si>
  <si>
    <t>Shane Griffin</t>
  </si>
  <si>
    <t>Andrew Catomeris</t>
  </si>
  <si>
    <t>Emily Levine</t>
  </si>
  <si>
    <t>Cason Robbins</t>
  </si>
  <si>
    <t>Aaron Lindeke-Myers</t>
  </si>
  <si>
    <t>Angela Li</t>
  </si>
  <si>
    <t>Richard Morgan</t>
  </si>
  <si>
    <t>Kelly Donovan</t>
  </si>
  <si>
    <t>Modupe Adetunji</t>
  </si>
  <si>
    <t>Claudia Amaral</t>
  </si>
  <si>
    <t>Lauren Schaffer</t>
  </si>
  <si>
    <t>Heeyah Song</t>
  </si>
  <si>
    <t>William West</t>
  </si>
  <si>
    <t>Preet Sohal</t>
  </si>
  <si>
    <t>Mazin Elsarrag</t>
  </si>
  <si>
    <t>Felix Kung</t>
  </si>
  <si>
    <t>Omar Saeed</t>
  </si>
  <si>
    <t>Caleb Liles</t>
  </si>
  <si>
    <t>Khaled Moumneh</t>
  </si>
  <si>
    <t>Calvin Robbins</t>
  </si>
  <si>
    <t>Dhruv Sethi</t>
  </si>
  <si>
    <t>Daniel Barmas-Alamdari</t>
  </si>
  <si>
    <t>Sarangdev Vaidya</t>
  </si>
  <si>
    <t>Joseph Mootz</t>
  </si>
  <si>
    <t>Tochukwu Ndukwe</t>
  </si>
  <si>
    <t>Neil Sheth</t>
  </si>
  <si>
    <t>Royce Park</t>
  </si>
  <si>
    <t>Zachary Barry</t>
  </si>
  <si>
    <t>Jeremy Reitinger</t>
  </si>
  <si>
    <t>Chandler Mitchell</t>
  </si>
  <si>
    <t>Arnulfo Garza</t>
  </si>
  <si>
    <t>Bilal Ahmed</t>
  </si>
  <si>
    <t>Chad Lewis</t>
  </si>
  <si>
    <t>Joanna Silverman</t>
  </si>
  <si>
    <t>Cheryl Wang</t>
  </si>
  <si>
    <t>Elise Mike</t>
  </si>
  <si>
    <t>Shahriyar Majidi</t>
  </si>
  <si>
    <t>Chris Cho</t>
  </si>
  <si>
    <t>Nur Cardakli</t>
  </si>
  <si>
    <t>Anupam Garg</t>
  </si>
  <si>
    <t>Sanah Aslam</t>
  </si>
  <si>
    <t>Vichar Trivedi</t>
  </si>
  <si>
    <t>Brooke Saffren</t>
  </si>
  <si>
    <t>Alin Megerdichian</t>
  </si>
  <si>
    <t>Owen Krueger</t>
  </si>
  <si>
    <t>Victor Wang</t>
  </si>
  <si>
    <t>Jonah Goldblatt</t>
  </si>
  <si>
    <t>Evan Dackowski</t>
  </si>
  <si>
    <t>Hamza Bhalli</t>
  </si>
  <si>
    <t>Da Meng</t>
  </si>
  <si>
    <t>Melissa Yuan</t>
  </si>
  <si>
    <t>Enchi Chang</t>
  </si>
  <si>
    <t>James Harris</t>
  </si>
  <si>
    <t>Tatiana Rosenblatt</t>
  </si>
  <si>
    <t>Amee Azad</t>
  </si>
  <si>
    <t>Lindsay Klofas</t>
  </si>
  <si>
    <t>Jessica Kraker</t>
  </si>
  <si>
    <t>Timothy Xu</t>
  </si>
  <si>
    <t>Haley D'Souza</t>
  </si>
  <si>
    <t>Piotr Kopinski</t>
  </si>
  <si>
    <t>Stephanie Tillit</t>
  </si>
  <si>
    <t>Mitchell Allphin</t>
  </si>
  <si>
    <t>Dena Ballouz</t>
  </si>
  <si>
    <t>Kirsten Simmons</t>
  </si>
  <si>
    <t>Alex Valentine</t>
  </si>
  <si>
    <t>Jonah Yousif</t>
  </si>
  <si>
    <t>David Portney</t>
  </si>
  <si>
    <t>Osama Ahmed</t>
  </si>
  <si>
    <t>Caitlynn Cooper</t>
  </si>
  <si>
    <t>Adam Neuhouser</t>
  </si>
  <si>
    <t>Meghan Brown</t>
  </si>
  <si>
    <t>Sarah DeVaro</t>
  </si>
  <si>
    <t>Roya Zandi</t>
  </si>
  <si>
    <t>Haroon Ismail</t>
  </si>
  <si>
    <t>Curtis Heisel</t>
  </si>
  <si>
    <t>Maryam Ige</t>
  </si>
  <si>
    <t>Devayu Parikh</t>
  </si>
  <si>
    <t>Davis Zhou</t>
  </si>
  <si>
    <t>David Merriott</t>
  </si>
  <si>
    <t>Khushali Shah</t>
  </si>
  <si>
    <t>Jackson Scharf</t>
  </si>
  <si>
    <t>Raghav Vadhul</t>
  </si>
  <si>
    <t>Meghana Kalavar</t>
  </si>
  <si>
    <t>Benjamin Park</t>
  </si>
  <si>
    <t>Bivek Wagle</t>
  </si>
  <si>
    <t>Ogul Uner</t>
  </si>
  <si>
    <t>Justin Grassmeyer</t>
  </si>
  <si>
    <t>Christopher Rosenberg</t>
  </si>
  <si>
    <t>Radwa Elsharawi</t>
  </si>
  <si>
    <t>Jordan Hastings</t>
  </si>
  <si>
    <t>Megan Ruben</t>
  </si>
  <si>
    <t>Brian Smith</t>
  </si>
  <si>
    <t>Steven Skula</t>
  </si>
  <si>
    <t>Abanoob Tadrosse</t>
  </si>
  <si>
    <t>Alexander Crane</t>
  </si>
  <si>
    <t>Neeket Patel</t>
  </si>
  <si>
    <t>Gabriel Sanz</t>
  </si>
  <si>
    <t>Gregg Miller</t>
  </si>
  <si>
    <t>Arthur Brant</t>
  </si>
  <si>
    <t>Aneesha Ahluwalia</t>
  </si>
  <si>
    <t>Gina Yu</t>
  </si>
  <si>
    <t>Anna Toth</t>
  </si>
  <si>
    <t>Sahil Shah</t>
  </si>
  <si>
    <t>Ross Stuber</t>
  </si>
  <si>
    <t>Pratik Patel</t>
  </si>
  <si>
    <t>Richard Atallah</t>
  </si>
  <si>
    <t>Collin Anderson</t>
  </si>
  <si>
    <t>Bradley Ashcroft</t>
  </si>
  <si>
    <t>Julia Watson</t>
  </si>
  <si>
    <t>Daniel Azzam</t>
  </si>
  <si>
    <t>Nikhil Dhall</t>
  </si>
  <si>
    <t>Joshua King</t>
  </si>
  <si>
    <t>Alexander Miller</t>
  </si>
  <si>
    <t>Olivia Moharer</t>
  </si>
  <si>
    <t>Carson Eisenbeisz</t>
  </si>
  <si>
    <t>Julia Hamad</t>
  </si>
  <si>
    <t>Manpreet Tiwana</t>
  </si>
  <si>
    <t>Lauren Chen</t>
  </si>
  <si>
    <t>Jimmy Chen</t>
  </si>
  <si>
    <t>Rebecca Lian</t>
  </si>
  <si>
    <t>Program</t>
  </si>
  <si>
    <t>Name</t>
  </si>
  <si>
    <t>Home School</t>
  </si>
  <si>
    <t>Top-40 NIH Med School</t>
  </si>
  <si>
    <t>Top 20 Doximity Programs</t>
  </si>
  <si>
    <t>Albany</t>
  </si>
  <si>
    <t>Albany Medical College</t>
  </si>
  <si>
    <t>Female</t>
  </si>
  <si>
    <t>UIC</t>
  </si>
  <si>
    <t>Vanderbilt</t>
  </si>
  <si>
    <t>Male</t>
  </si>
  <si>
    <t>Albert Einstein COM</t>
  </si>
  <si>
    <t>SUNY Upstate</t>
  </si>
  <si>
    <t>NEOMED</t>
  </si>
  <si>
    <t>Einstein</t>
  </si>
  <si>
    <t>NYMC</t>
  </si>
  <si>
    <t>Ascension Macomb-Oakland</t>
  </si>
  <si>
    <t>ATSU-KCOM</t>
  </si>
  <si>
    <t>Bascom Palmer</t>
  </si>
  <si>
    <t>Emory</t>
  </si>
  <si>
    <t>FIU</t>
  </si>
  <si>
    <t>Boston University</t>
  </si>
  <si>
    <t>Stanford</t>
  </si>
  <si>
    <t>Texas Tech El Paso</t>
  </si>
  <si>
    <t>University of Washington</t>
  </si>
  <si>
    <t>Baylor COM</t>
  </si>
  <si>
    <t>Columbia</t>
  </si>
  <si>
    <t>U of Kansas</t>
  </si>
  <si>
    <t>UF</t>
  </si>
  <si>
    <t>Indiana University</t>
  </si>
  <si>
    <t>Baylor</t>
  </si>
  <si>
    <t>UCSF</t>
  </si>
  <si>
    <t>Beaumont - Taylor</t>
  </si>
  <si>
    <t>Lake Erie - Seton Hill</t>
  </si>
  <si>
    <t>BU</t>
  </si>
  <si>
    <t>Netter SOM Quinnipiac U</t>
  </si>
  <si>
    <t>Catherine Zhu</t>
  </si>
  <si>
    <t>Brown University</t>
  </si>
  <si>
    <t>VCU</t>
  </si>
  <si>
    <t>Buffalo</t>
  </si>
  <si>
    <t>Case Western</t>
  </si>
  <si>
    <t>Lars Andersen</t>
  </si>
  <si>
    <t>Jefferson</t>
  </si>
  <si>
    <t>UC Irvine</t>
  </si>
  <si>
    <t>Cleveland Clinic</t>
  </si>
  <si>
    <t>NYU</t>
  </si>
  <si>
    <t>Columbia University</t>
  </si>
  <si>
    <t>Johns Hopkins</t>
  </si>
  <si>
    <t>Harvard</t>
  </si>
  <si>
    <t>SUNY Downstate</t>
  </si>
  <si>
    <t>Cook County</t>
  </si>
  <si>
    <t>SLU</t>
  </si>
  <si>
    <t>Rush</t>
  </si>
  <si>
    <t>Cornell University</t>
  </si>
  <si>
    <t>U of Kentucky</t>
  </si>
  <si>
    <t>Iowa</t>
  </si>
  <si>
    <t>UCLA</t>
  </si>
  <si>
    <t>CPMC</t>
  </si>
  <si>
    <t>Mayo</t>
  </si>
  <si>
    <t>OHSU</t>
  </si>
  <si>
    <t>Tulane</t>
  </si>
  <si>
    <t>Dartmouth-Hitchcock</t>
  </si>
  <si>
    <t>Georgetown</t>
  </si>
  <si>
    <t>Tufts</t>
  </si>
  <si>
    <t>Duke</t>
  </si>
  <si>
    <t>Drexel</t>
  </si>
  <si>
    <t>UPenn</t>
  </si>
  <si>
    <t>University of Puerto Rico</t>
  </si>
  <si>
    <t>MCG</t>
  </si>
  <si>
    <t>Niraj Patel</t>
  </si>
  <si>
    <t>Saint Louis University</t>
  </si>
  <si>
    <t>University of Miami</t>
  </si>
  <si>
    <t>George Washington</t>
  </si>
  <si>
    <t>Ohio State</t>
  </si>
  <si>
    <t>Utah</t>
  </si>
  <si>
    <t>GWU</t>
  </si>
  <si>
    <t>UVA</t>
  </si>
  <si>
    <t>SUNY Stony Brook</t>
  </si>
  <si>
    <t>Rosalind Franklin</t>
  </si>
  <si>
    <t>Mayo Clinic</t>
  </si>
  <si>
    <t>Grandview/Kettering</t>
  </si>
  <si>
    <t>Ohio University</t>
  </si>
  <si>
    <t>HCA West Florida</t>
  </si>
  <si>
    <t>COMP-NW</t>
  </si>
  <si>
    <t>TouroCOM Harlem</t>
  </si>
  <si>
    <t>Henry Ford</t>
  </si>
  <si>
    <t>Wash U St. Louis</t>
  </si>
  <si>
    <t>Hofstra</t>
  </si>
  <si>
    <t>EVMS</t>
  </si>
  <si>
    <t>Rutgers NJMS</t>
  </si>
  <si>
    <t>Zucker Hofstra/Northwell</t>
  </si>
  <si>
    <t>Illinois Eye &amp; Ear</t>
  </si>
  <si>
    <t>Michael Chen</t>
  </si>
  <si>
    <t>University of Michigan</t>
  </si>
  <si>
    <t>Northwestern</t>
  </si>
  <si>
    <t>Michigan</t>
  </si>
  <si>
    <t>Koc University, Turkey</t>
  </si>
  <si>
    <t>Universidad Iberoamericana, Dominican Republic</t>
  </si>
  <si>
    <t>Creighton</t>
  </si>
  <si>
    <t>CMU</t>
  </si>
  <si>
    <t>Toledo</t>
  </si>
  <si>
    <t>Dartmouth</t>
  </si>
  <si>
    <t>Albert Einstein</t>
  </si>
  <si>
    <t>WashU</t>
  </si>
  <si>
    <t>UCSD</t>
  </si>
  <si>
    <t>Kresge Eye Institute</t>
  </si>
  <si>
    <t>Wayne State</t>
  </si>
  <si>
    <t>Larkin</t>
  </si>
  <si>
    <t>PCOM</t>
  </si>
  <si>
    <t>Loma Linda University</t>
  </si>
  <si>
    <t>California Northstate University</t>
  </si>
  <si>
    <t>Louisiana State University</t>
  </si>
  <si>
    <t>MUSC</t>
  </si>
  <si>
    <t>MCW</t>
  </si>
  <si>
    <t>University of Rochester</t>
  </si>
  <si>
    <t>American University of Beirut</t>
  </si>
  <si>
    <t>Loyola</t>
  </si>
  <si>
    <t>LSU - Shreveport</t>
  </si>
  <si>
    <t>UT Southwestern</t>
  </si>
  <si>
    <t>LSU -Shreveport</t>
  </si>
  <si>
    <t>Massachusetts Eye &amp; Ear</t>
  </si>
  <si>
    <t>Cornell</t>
  </si>
  <si>
    <t>Eastern Virginia</t>
  </si>
  <si>
    <t>Penn</t>
  </si>
  <si>
    <t>Medical College of Georgia</t>
  </si>
  <si>
    <t>Liberty University</t>
  </si>
  <si>
    <t>Medical College of Wisconsin</t>
  </si>
  <si>
    <t>University of Florida</t>
  </si>
  <si>
    <t>Yale</t>
  </si>
  <si>
    <t>Minnesota</t>
  </si>
  <si>
    <t>Arkansas</t>
  </si>
  <si>
    <t>University of South Carolina Greenville</t>
  </si>
  <si>
    <t>Wayne State University</t>
  </si>
  <si>
    <t>Oakland University William Beaumont SOM</t>
  </si>
  <si>
    <t>Nassau University</t>
  </si>
  <si>
    <t>Alabama</t>
  </si>
  <si>
    <t>Howard</t>
  </si>
  <si>
    <t>NYEE</t>
  </si>
  <si>
    <t>Mount Sinai</t>
  </si>
  <si>
    <t>American University of the Caribbean</t>
  </si>
  <si>
    <t>Miami</t>
  </si>
  <si>
    <t>NYMC - Jamaica</t>
  </si>
  <si>
    <t>NYMC - Valhalla</t>
  </si>
  <si>
    <t>Temple</t>
  </si>
  <si>
    <t>University of Missouri - Columbia</t>
  </si>
  <si>
    <t>UT Houston</t>
  </si>
  <si>
    <t>Morehouse</t>
  </si>
  <si>
    <t>Oregon HSU</t>
  </si>
  <si>
    <t>Nebraska</t>
  </si>
  <si>
    <t>Texas A&amp;M</t>
  </si>
  <si>
    <t>Penn State University</t>
  </si>
  <si>
    <t>Rutgers Robert Wood Johnson</t>
  </si>
  <si>
    <t>Universidad San Francisco Quito - Ecuador</t>
  </si>
  <si>
    <t>Philadelphia COM</t>
  </si>
  <si>
    <t>Rutgers</t>
  </si>
  <si>
    <t>Rutgers RWJMS</t>
  </si>
  <si>
    <t>Sinai Hospital - Baltimore</t>
  </si>
  <si>
    <t>St. John's Episcopal- NY</t>
  </si>
  <si>
    <t>University of Cincinnati</t>
  </si>
  <si>
    <t>St. Louis University</t>
  </si>
  <si>
    <t>Kansas City University</t>
  </si>
  <si>
    <t>Stanford SOAR</t>
  </si>
  <si>
    <t>SUNY - Buffalo</t>
  </si>
  <si>
    <t>Adam Siedlecki</t>
  </si>
  <si>
    <t>Wright State</t>
  </si>
  <si>
    <t>University of Wisconsin</t>
  </si>
  <si>
    <t>Zucker Hofsta/Northwell</t>
  </si>
  <si>
    <t>University of Maryland</t>
  </si>
  <si>
    <t>University of Vermont</t>
  </si>
  <si>
    <t>University of Connecticut</t>
  </si>
  <si>
    <t>Texas Tech</t>
  </si>
  <si>
    <t>UFlorida</t>
  </si>
  <si>
    <t>University of Iowa</t>
  </si>
  <si>
    <t>UNC School of Medicine</t>
  </si>
  <si>
    <t>Faculdade de Medicina Taubaté — Brazil</t>
  </si>
  <si>
    <t>UMKC</t>
  </si>
  <si>
    <t>U of Missouri - Columbia</t>
  </si>
  <si>
    <t>Missouri- Columbia</t>
  </si>
  <si>
    <t>University of Nevada, Reno</t>
  </si>
  <si>
    <t>U of Missouri - KC</t>
  </si>
  <si>
    <t>South Dakota</t>
  </si>
  <si>
    <t>UC Davis</t>
  </si>
  <si>
    <t>UC San Diego</t>
  </si>
  <si>
    <t>University of Hawaii</t>
  </si>
  <si>
    <t>Michael Saheb Kashaf</t>
  </si>
  <si>
    <t>Lukas Mees</t>
  </si>
  <si>
    <t>Kelly Yom</t>
  </si>
  <si>
    <t>San Juan Bautista- Puerto Rico</t>
  </si>
  <si>
    <t>Angela Chen</t>
  </si>
  <si>
    <t>John Lee</t>
  </si>
  <si>
    <t>Esther Son</t>
  </si>
  <si>
    <t>Sachin Patel</t>
  </si>
  <si>
    <t>Evan Chen</t>
  </si>
  <si>
    <t>Eugenia Custo Greig</t>
  </si>
  <si>
    <t>UNC</t>
  </si>
  <si>
    <t>Patrick Le</t>
  </si>
  <si>
    <t>Thomas Jefferson</t>
  </si>
  <si>
    <t>University of Alabama</t>
  </si>
  <si>
    <t>University of Arizona</t>
  </si>
  <si>
    <t>Brenna Bullock</t>
  </si>
  <si>
    <t>Arko Ghosh</t>
  </si>
  <si>
    <t>Jonathan Han</t>
  </si>
  <si>
    <t>Kashif Iqbal</t>
  </si>
  <si>
    <t>UC-Riverside</t>
  </si>
  <si>
    <t>University of Arkansas</t>
  </si>
  <si>
    <t>SBMU</t>
  </si>
  <si>
    <t>University of Chicago</t>
  </si>
  <si>
    <t>Virginia Tech Carilion</t>
  </si>
  <si>
    <t>Rebecca Tanenbaum</t>
  </si>
  <si>
    <t>Ankur Parikh</t>
  </si>
  <si>
    <t>Andrew Fink</t>
  </si>
  <si>
    <t>Matthew Fry</t>
  </si>
  <si>
    <t>Cincinnati</t>
  </si>
  <si>
    <t>Hyun Jun Kim</t>
  </si>
  <si>
    <t>University of Colorado</t>
  </si>
  <si>
    <t>Anne Strong</t>
  </si>
  <si>
    <t>Colorado</t>
  </si>
  <si>
    <t>Dallin Milner</t>
  </si>
  <si>
    <t>Matthew Tukel</t>
  </si>
  <si>
    <t>Wayne State University School of Medicine</t>
  </si>
  <si>
    <t>Mollie Mansfield</t>
  </si>
  <si>
    <t>Kristin Ates</t>
  </si>
  <si>
    <t>UT Memphis</t>
  </si>
  <si>
    <t>MacGregor Hall</t>
  </si>
  <si>
    <t>Beau Billings</t>
  </si>
  <si>
    <t>Florida State University</t>
  </si>
  <si>
    <t>University of Florida Jacksonville</t>
  </si>
  <si>
    <t>Kimberly Seamon</t>
  </si>
  <si>
    <t>University of Kansas</t>
  </si>
  <si>
    <t>Tulane University</t>
  </si>
  <si>
    <t>Rachel Chu</t>
  </si>
  <si>
    <t>Amin Karadaghy</t>
  </si>
  <si>
    <t>University of Kentucky</t>
  </si>
  <si>
    <t>Samuel Hughes</t>
  </si>
  <si>
    <t>Kentucky</t>
  </si>
  <si>
    <t>Zachary Tarter</t>
  </si>
  <si>
    <t>Clayton Huffman</t>
  </si>
  <si>
    <t>Nicholas Fowler</t>
  </si>
  <si>
    <t>University of Louisville</t>
  </si>
  <si>
    <t>Kara Jones</t>
  </si>
  <si>
    <t>WVU</t>
  </si>
  <si>
    <t>University of Nebraska</t>
  </si>
  <si>
    <t>Marc Ohlhausen</t>
  </si>
  <si>
    <t>University of Oklahoma</t>
  </si>
  <si>
    <t>Oklahoma State</t>
  </si>
  <si>
    <t>Oklahoma</t>
  </si>
  <si>
    <t>Adam Bleeker</t>
  </si>
  <si>
    <t>University South Dakota</t>
  </si>
  <si>
    <t>Ashley Ooms</t>
  </si>
  <si>
    <t>University of Pennsylvania</t>
  </si>
  <si>
    <t>UT Austin</t>
  </si>
  <si>
    <t>Lilian Chan</t>
  </si>
  <si>
    <t>Jason Keil</t>
  </si>
  <si>
    <t>Taylor Linaburg</t>
  </si>
  <si>
    <t>University of Pittsburgh</t>
  </si>
  <si>
    <t>Pitt</t>
  </si>
  <si>
    <t>Raven Diacou</t>
  </si>
  <si>
    <t>Doowon Huh</t>
  </si>
  <si>
    <t>All India</t>
  </si>
  <si>
    <t>Christina Kong</t>
  </si>
  <si>
    <t>Gideon Nkrumah</t>
  </si>
  <si>
    <t>Eileen Mayro</t>
  </si>
  <si>
    <t>Alec Thoveson</t>
  </si>
  <si>
    <t>University of South Carolina</t>
  </si>
  <si>
    <t>Ryan Gabbard</t>
  </si>
  <si>
    <t>University of South Florida</t>
  </si>
  <si>
    <t>Heidi Boutros</t>
  </si>
  <si>
    <t>Central Florida</t>
  </si>
  <si>
    <t>South Florida</t>
  </si>
  <si>
    <t>Florida State</t>
  </si>
  <si>
    <t>University of Tennessee</t>
  </si>
  <si>
    <t>Jillian Liu</t>
  </si>
  <si>
    <t>Keith Hanson</t>
  </si>
  <si>
    <t>Texas Tech - Lubbock</t>
  </si>
  <si>
    <t>University of Utah</t>
  </si>
  <si>
    <t>Ashley Polski</t>
  </si>
  <si>
    <t>USC</t>
  </si>
  <si>
    <t>Jordan Desautels</t>
  </si>
  <si>
    <t>Brown</t>
  </si>
  <si>
    <t>Nnana Amakiri</t>
  </si>
  <si>
    <t>University of Virginia</t>
  </si>
  <si>
    <t>Taylor Gemperline</t>
  </si>
  <si>
    <t>Sam Kushner-Lenhoff</t>
  </si>
  <si>
    <t>Ryan Yanagihara</t>
  </si>
  <si>
    <t>Hawaii</t>
  </si>
  <si>
    <t>Zesemayat Mekonnen</t>
  </si>
  <si>
    <t>Wash U</t>
  </si>
  <si>
    <t>Breanna Aldred</t>
  </si>
  <si>
    <t>Alexander Tseng</t>
  </si>
  <si>
    <t>Mark Phillips</t>
  </si>
  <si>
    <t>Jodi Hwang</t>
  </si>
  <si>
    <t>Victor Eng</t>
  </si>
  <si>
    <t>Aidan Lee</t>
  </si>
  <si>
    <t>Betty Situ</t>
  </si>
  <si>
    <t>Yicheng Bao</t>
  </si>
  <si>
    <t>University of Missouri-Kansas City</t>
  </si>
  <si>
    <t>UT - Houston</t>
  </si>
  <si>
    <t>Ashkan Kashanchi</t>
  </si>
  <si>
    <t>Saint Louis University (SLU)</t>
  </si>
  <si>
    <t>Anne Duong</t>
  </si>
  <si>
    <t>Ankit Kadakia</t>
  </si>
  <si>
    <t>Aishawarya Ramamurthi</t>
  </si>
  <si>
    <t>UTSW</t>
  </si>
  <si>
    <t>Betty Tong</t>
  </si>
  <si>
    <t>University of Mississippi</t>
  </si>
  <si>
    <t>Jahan Tajran</t>
  </si>
  <si>
    <t>Sarah Kenny</t>
  </si>
  <si>
    <t>UTHSA</t>
  </si>
  <si>
    <t>Victoria Ly</t>
  </si>
  <si>
    <t>Sejal Lahoti</t>
  </si>
  <si>
    <t>UT- San Antonio</t>
  </si>
  <si>
    <t>USD</t>
  </si>
  <si>
    <t>Michigan State University</t>
  </si>
  <si>
    <t>Brandon Lam</t>
  </si>
  <si>
    <t>UTMB/Methodist</t>
  </si>
  <si>
    <t>University of New Mexico</t>
  </si>
  <si>
    <t>Jenny Ha</t>
  </si>
  <si>
    <t>NYCOM</t>
  </si>
  <si>
    <t>Sean Berkowitz</t>
  </si>
  <si>
    <t>Sonya Besagar</t>
  </si>
  <si>
    <t>Wash U in St. Louis</t>
  </si>
  <si>
    <t>Natalia Morales</t>
  </si>
  <si>
    <t>Gregory Bligard</t>
  </si>
  <si>
    <t>Howard Chen</t>
  </si>
  <si>
    <t>Mary-Grace Reeves</t>
  </si>
  <si>
    <t>Sharon Sabapathypillai</t>
  </si>
  <si>
    <t>West Virginia University</t>
  </si>
  <si>
    <t>University at Buffalo</t>
  </si>
  <si>
    <t>William Beaumont</t>
  </si>
  <si>
    <t>Sahal Saleh</t>
  </si>
  <si>
    <t>Nahrain Putris</t>
  </si>
  <si>
    <t>OUWB</t>
  </si>
  <si>
    <t>Michael Maywood</t>
  </si>
  <si>
    <t>Wills</t>
  </si>
  <si>
    <t>Kaitlyn Brettin</t>
  </si>
  <si>
    <t>Hannah Garrigan</t>
  </si>
  <si>
    <t>TJU</t>
  </si>
  <si>
    <t>Leo Hall</t>
  </si>
  <si>
    <t>Saif Hamdan</t>
  </si>
  <si>
    <t>Erik Massenzio</t>
  </si>
  <si>
    <t>Mara Penne</t>
  </si>
  <si>
    <t>Collin Richards</t>
  </si>
  <si>
    <t>Sandy Wong</t>
  </si>
  <si>
    <t>Michael Fliotsos</t>
  </si>
  <si>
    <t>Brittany Perzia</t>
  </si>
  <si>
    <t>Arjun Watane</t>
  </si>
  <si>
    <t>Journal</t>
  </si>
  <si>
    <t>Canadian journal of ophthalmology. Journal canadien d'ophtalmologie</t>
  </si>
  <si>
    <t>Orbit (Amsterdam, Netherlands)</t>
  </si>
  <si>
    <t>Ophthalmic plastic and reconstructive surgery</t>
  </si>
  <si>
    <t>American journal of ophthalmology</t>
  </si>
  <si>
    <t>Journal of glaucoma</t>
  </si>
  <si>
    <t>JAMA ophthalmology</t>
  </si>
  <si>
    <t>Taiwan journal of ophthalmology</t>
  </si>
  <si>
    <t>Retinal cases &amp; brief reports</t>
  </si>
  <si>
    <t>Ophthalmology. Retina</t>
  </si>
  <si>
    <t>Current ophthalmology reports</t>
  </si>
  <si>
    <t>American journal of ophthalmology case reports</t>
  </si>
  <si>
    <t>Documenta ophthalmologica. Advances in ophthalmology</t>
  </si>
  <si>
    <t>Journal of ophthalmic &amp; vision research</t>
  </si>
  <si>
    <t>Retina (Philadelphia, Pa.)</t>
  </si>
  <si>
    <t>Indian journal of ophthalmology</t>
  </si>
  <si>
    <t>Journal of AAPOS : the official publication of the American Association for Pediatric Ophthalmology and Strabismus</t>
  </si>
  <si>
    <t>Current eye research</t>
  </si>
  <si>
    <t>Ophthalmology</t>
  </si>
  <si>
    <t>BMC ophthalmology</t>
  </si>
  <si>
    <t>Clinical ophthalmology (Auckland, N.Z.)</t>
  </si>
  <si>
    <t>Eye (London, England)</t>
  </si>
  <si>
    <t>Journal of ophthalmic inflammation and infection</t>
  </si>
  <si>
    <t>Journal of pediatric ophthalmology and strabismus</t>
  </si>
  <si>
    <t>The British journal of ophthalmology</t>
  </si>
  <si>
    <t>Eye &amp; contact lens</t>
  </si>
  <si>
    <t>Ophthalmic epidemiology</t>
  </si>
  <si>
    <t>Ophthalmology and therapy</t>
  </si>
  <si>
    <t>Graefe's archive for clinical and experimental ophthalmology = Albrecht von Graefes Archiv fur klinische und experimentelle Ophthalmologie</t>
  </si>
  <si>
    <t>Journal of neuro-ophthalmology : the official journal of the North American Neuro-Ophthalmology Society</t>
  </si>
  <si>
    <t>Investigative ophthalmology &amp; visual science</t>
  </si>
  <si>
    <t>Ophthalmic surgery, lasers &amp; imaging retina</t>
  </si>
  <si>
    <t>International journal of retina and vitreous</t>
  </si>
  <si>
    <t>Ophthalmologica. Journal international d'ophtalmologie. International journal of ophthalmology. Zeitschrift fur Augenheilkunde</t>
  </si>
  <si>
    <t>Ophthalmic research</t>
  </si>
  <si>
    <t>Journal of cataract and refractive surgery</t>
  </si>
  <si>
    <t>Neuro-ophthalmology (Aeolus Press)</t>
  </si>
  <si>
    <t>Seminars in ophthalmology</t>
  </si>
  <si>
    <t>Cornea</t>
  </si>
  <si>
    <t>Asia-Pacific journal of ophthalmology (Philadelphia, Pa.)</t>
  </si>
  <si>
    <t>European journal of ophthalmology</t>
  </si>
  <si>
    <t>Ophthalmology. Glaucoma</t>
  </si>
  <si>
    <t>Journal of ophthalmology</t>
  </si>
  <si>
    <t>Current opinion in ophthalmology</t>
  </si>
  <si>
    <t>International ophthalmology clinics</t>
  </si>
  <si>
    <t>Survey of ophthalmology</t>
  </si>
  <si>
    <t>Journal of academic ophthalmology (2017)</t>
  </si>
  <si>
    <t>International journal of ophthalmic research</t>
  </si>
  <si>
    <t>Progress in retinal and eye research</t>
  </si>
  <si>
    <t>Digital journal of ophthalmology : DJO</t>
  </si>
  <si>
    <t>Journal of vitreoretinal diseases</t>
  </si>
  <si>
    <t>Ophthalmic genetics</t>
  </si>
  <si>
    <t>FinalList</t>
  </si>
  <si>
    <t>Case reports in ophthalmology</t>
  </si>
  <si>
    <t>BMJ open ophthalmology</t>
  </si>
  <si>
    <t>Middle East African journal of ophthalmology</t>
  </si>
  <si>
    <t>Ophthalmology Glaucoma</t>
  </si>
  <si>
    <t>Journal of clinical &amp; experimental ophthalmology</t>
  </si>
  <si>
    <t>SusList</t>
  </si>
  <si>
    <t>Total</t>
  </si>
  <si>
    <t>FirstAuthorSubmission</t>
  </si>
  <si>
    <t>OphthoSubmission</t>
  </si>
  <si>
    <t>FirstAuthorOphthoSubmission</t>
  </si>
  <si>
    <t>HighestIFSubmission</t>
  </si>
  <si>
    <t>AverageIFSubmission</t>
  </si>
  <si>
    <t>PubBeforeSubmission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</si>
</sst>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Fill="1"/>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0" borderId="0" xfId="0" applyFont="1" applyFill="1" applyBorder="1" applyAlignment="1">
      <alignment horizontal="left" wrapText="1"/>
    </xf>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sAuthorsData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lDataAnalysis_Da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Analysi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lData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Data"/>
      <sheetName val="SusAuthors"/>
      <sheetName val="InputForCode"/>
      <sheetName val="StatsInput"/>
      <sheetName val="SusAuthorResults"/>
      <sheetName val="SchoolLists"/>
      <sheetName val="IdentifierTerms"/>
    </sheetNames>
    <sheetDataSet>
      <sheetData sheetId="0"/>
      <sheetData sheetId="1">
        <row r="1">
          <cell r="A1" t="str">
            <v>Sus authors</v>
          </cell>
          <cell r="B1" t="str">
            <v>NbrPubs</v>
          </cell>
          <cell r="C1" t="str">
            <v>Home School</v>
          </cell>
          <cell r="D1" t="str">
            <v>Checked</v>
          </cell>
          <cell r="E1" t="str">
            <v>Actually No Pubs</v>
          </cell>
          <cell r="F1" t="str">
            <v>Skip</v>
          </cell>
          <cell r="G1" t="str">
            <v>Name</v>
          </cell>
        </row>
        <row r="2">
          <cell r="A2" t="str">
            <v>Zena Ibrahim</v>
          </cell>
          <cell r="B2">
            <v>0</v>
          </cell>
          <cell r="C2" t="str">
            <v>UIC</v>
          </cell>
          <cell r="D2" t="str">
            <v>x</v>
          </cell>
          <cell r="E2" t="str">
            <v>x</v>
          </cell>
          <cell r="F2" t="str">
            <v>Y</v>
          </cell>
          <cell r="G2" t="str">
            <v>Zena Ibrahim</v>
          </cell>
        </row>
        <row r="3">
          <cell r="A3" t="str">
            <v>Vasia Giannakakos</v>
          </cell>
          <cell r="B3">
            <v>0</v>
          </cell>
          <cell r="C3" t="str">
            <v>SUNY Upstate</v>
          </cell>
          <cell r="D3" t="str">
            <v>x</v>
          </cell>
          <cell r="E3" t="str">
            <v>x</v>
          </cell>
          <cell r="F3" t="str">
            <v>Y</v>
          </cell>
          <cell r="G3" t="str">
            <v>Vasiliki Giannakakos</v>
          </cell>
        </row>
        <row r="4">
          <cell r="A4" t="str">
            <v>Jared Cheatham</v>
          </cell>
          <cell r="B4">
            <v>0</v>
          </cell>
          <cell r="C4" t="str">
            <v>NEOMED</v>
          </cell>
          <cell r="D4" t="str">
            <v>x</v>
          </cell>
          <cell r="E4" t="str">
            <v>x</v>
          </cell>
          <cell r="F4" t="str">
            <v>Y</v>
          </cell>
          <cell r="G4" t="str">
            <v>Jared Cheatham</v>
          </cell>
        </row>
        <row r="5">
          <cell r="A5" t="str">
            <v>Monia Reding</v>
          </cell>
          <cell r="B5">
            <v>4</v>
          </cell>
          <cell r="C5" t="str">
            <v>U of Kansas</v>
          </cell>
          <cell r="D5" t="str">
            <v>x</v>
          </cell>
          <cell r="F5" t="str">
            <v>N</v>
          </cell>
          <cell r="G5" t="str">
            <v>Monia Sigle</v>
          </cell>
        </row>
        <row r="6">
          <cell r="A6" t="str">
            <v>Jesse Terrell</v>
          </cell>
          <cell r="B6">
            <v>0</v>
          </cell>
          <cell r="C6" t="str">
            <v>UF</v>
          </cell>
          <cell r="D6" t="str">
            <v>x</v>
          </cell>
          <cell r="E6" t="str">
            <v>x</v>
          </cell>
          <cell r="F6" t="str">
            <v>Y</v>
          </cell>
          <cell r="G6" t="str">
            <v>Jesse Terrell</v>
          </cell>
        </row>
        <row r="7">
          <cell r="A7" t="str">
            <v>Hanna Tso</v>
          </cell>
          <cell r="B7">
            <v>2</v>
          </cell>
          <cell r="C7" t="str">
            <v>Indiana University</v>
          </cell>
          <cell r="D7" t="str">
            <v>x</v>
          </cell>
          <cell r="F7" t="str">
            <v>N</v>
          </cell>
          <cell r="G7" t="str">
            <v>Hanna Tso</v>
          </cell>
        </row>
        <row r="8">
          <cell r="A8" t="str">
            <v>Brian Nguyen</v>
          </cell>
          <cell r="B8">
            <v>0</v>
          </cell>
          <cell r="C8">
            <v>0</v>
          </cell>
          <cell r="D8" t="str">
            <v>x</v>
          </cell>
          <cell r="E8" t="str">
            <v>x</v>
          </cell>
          <cell r="F8" t="str">
            <v>Y</v>
          </cell>
          <cell r="G8" t="str">
            <v>Brian Nguyen</v>
          </cell>
        </row>
        <row r="9">
          <cell r="A9" t="str">
            <v>Mary Gao</v>
          </cell>
          <cell r="B9">
            <v>0</v>
          </cell>
          <cell r="C9" t="str">
            <v>Lake Erie - Seton Hill</v>
          </cell>
          <cell r="D9" t="str">
            <v>x</v>
          </cell>
          <cell r="E9" t="str">
            <v>x</v>
          </cell>
          <cell r="F9" t="str">
            <v>Y</v>
          </cell>
          <cell r="G9" t="str">
            <v>Mary Gao</v>
          </cell>
        </row>
        <row r="10">
          <cell r="A10" t="str">
            <v>Galaxy Desire</v>
          </cell>
          <cell r="B10">
            <v>5</v>
          </cell>
          <cell r="C10" t="str">
            <v>Netter SOM Quinnipiac U</v>
          </cell>
          <cell r="D10" t="str">
            <v>x</v>
          </cell>
          <cell r="F10" t="str">
            <v>N</v>
          </cell>
          <cell r="G10" t="str">
            <v xml:space="preserve">Galaxy Y Cho </v>
          </cell>
        </row>
        <row r="11">
          <cell r="A11" t="str">
            <v>Palmer Fielbeman</v>
          </cell>
          <cell r="B11">
            <v>0</v>
          </cell>
          <cell r="C11" t="str">
            <v>Buffalo</v>
          </cell>
          <cell r="D11" t="str">
            <v>x</v>
          </cell>
          <cell r="E11" t="str">
            <v>x</v>
          </cell>
          <cell r="F11" t="str">
            <v>Y</v>
          </cell>
          <cell r="G11" t="str">
            <v>Palmer Fielbeman</v>
          </cell>
        </row>
        <row r="12">
          <cell r="A12" t="str">
            <v>Chandru Rasendran</v>
          </cell>
          <cell r="B12">
            <v>5</v>
          </cell>
          <cell r="C12" t="str">
            <v>Case Western</v>
          </cell>
          <cell r="D12" t="str">
            <v>x</v>
          </cell>
          <cell r="F12" t="str">
            <v>N</v>
          </cell>
          <cell r="G12" t="str">
            <v>Chandruganesh Rasendran</v>
          </cell>
        </row>
        <row r="13">
          <cell r="A13" t="str">
            <v>Justin Muste</v>
          </cell>
          <cell r="B13">
            <v>9</v>
          </cell>
          <cell r="C13">
            <v>0</v>
          </cell>
          <cell r="D13" t="str">
            <v>x</v>
          </cell>
          <cell r="F13" t="str">
            <v>N</v>
          </cell>
          <cell r="G13" t="str">
            <v>Justin Muste</v>
          </cell>
        </row>
        <row r="14">
          <cell r="A14" t="str">
            <v>Jin Kyun Luke Oh</v>
          </cell>
          <cell r="B14">
            <v>17</v>
          </cell>
          <cell r="C14" t="str">
            <v>SUNY Downstate</v>
          </cell>
          <cell r="D14" t="str">
            <v>x</v>
          </cell>
          <cell r="F14" t="str">
            <v>N</v>
          </cell>
          <cell r="G14" t="str">
            <v>Jin Kyun Oh</v>
          </cell>
        </row>
        <row r="15">
          <cell r="A15" t="str">
            <v>Anthony Wong</v>
          </cell>
          <cell r="B15">
            <v>0</v>
          </cell>
          <cell r="C15" t="str">
            <v>Rush</v>
          </cell>
          <cell r="D15" t="str">
            <v>x</v>
          </cell>
          <cell r="E15" t="str">
            <v>x</v>
          </cell>
          <cell r="F15" t="str">
            <v>Y</v>
          </cell>
          <cell r="G15" t="str">
            <v>Anthony Wong</v>
          </cell>
        </row>
        <row r="16">
          <cell r="A16" t="str">
            <v>Arshia Wadhwa</v>
          </cell>
          <cell r="B16">
            <v>0</v>
          </cell>
          <cell r="C16" t="str">
            <v>SLU</v>
          </cell>
          <cell r="D16" t="str">
            <v>x</v>
          </cell>
          <cell r="E16" t="str">
            <v>x</v>
          </cell>
          <cell r="F16" t="str">
            <v>Y</v>
          </cell>
          <cell r="G16" t="str">
            <v>Arshia Wadhwa</v>
          </cell>
        </row>
        <row r="17">
          <cell r="A17" t="str">
            <v>Maela Hyder</v>
          </cell>
          <cell r="B17">
            <v>0</v>
          </cell>
          <cell r="C17" t="str">
            <v>U of Kentucky</v>
          </cell>
          <cell r="D17" t="str">
            <v>x</v>
          </cell>
          <cell r="E17" t="str">
            <v>x</v>
          </cell>
          <cell r="F17" t="str">
            <v>Y</v>
          </cell>
          <cell r="G17" t="str">
            <v>Sayyada Hyder</v>
          </cell>
        </row>
        <row r="18">
          <cell r="A18" t="str">
            <v>Bethlehem Wole</v>
          </cell>
          <cell r="B18">
            <v>0</v>
          </cell>
          <cell r="C18" t="str">
            <v>Iowa</v>
          </cell>
          <cell r="D18" t="str">
            <v>x</v>
          </cell>
          <cell r="E18" t="str">
            <v>x</v>
          </cell>
          <cell r="F18" t="str">
            <v>Y</v>
          </cell>
          <cell r="G18" t="str">
            <v>Bethlehem Wole</v>
          </cell>
        </row>
        <row r="19">
          <cell r="A19" t="str">
            <v>Wyatt Smith</v>
          </cell>
          <cell r="B19">
            <v>0</v>
          </cell>
          <cell r="C19" t="str">
            <v>UCLA</v>
          </cell>
          <cell r="D19" t="str">
            <v>x</v>
          </cell>
          <cell r="E19" t="str">
            <v>x</v>
          </cell>
          <cell r="F19" t="str">
            <v>Y</v>
          </cell>
          <cell r="G19" t="str">
            <v>Wyatt Smith</v>
          </cell>
        </row>
        <row r="20">
          <cell r="A20" t="str">
            <v>Grant Wong</v>
          </cell>
          <cell r="B20">
            <v>0</v>
          </cell>
          <cell r="C20" t="str">
            <v>Tulane</v>
          </cell>
          <cell r="D20" t="str">
            <v>x</v>
          </cell>
          <cell r="E20" t="str">
            <v>x</v>
          </cell>
          <cell r="F20" t="str">
            <v>Y</v>
          </cell>
          <cell r="G20" t="str">
            <v>Grant Wong</v>
          </cell>
        </row>
        <row r="21">
          <cell r="A21" t="str">
            <v>Peter Bodunrin</v>
          </cell>
          <cell r="B21">
            <v>0</v>
          </cell>
          <cell r="C21" t="str">
            <v>MCG</v>
          </cell>
          <cell r="D21" t="str">
            <v>x</v>
          </cell>
          <cell r="E21" t="str">
            <v>x</v>
          </cell>
          <cell r="F21" t="str">
            <v>Y</v>
          </cell>
          <cell r="G21" t="str">
            <v>Peter Bodunrin</v>
          </cell>
        </row>
        <row r="22">
          <cell r="A22" t="str">
            <v>Joshua Hansen</v>
          </cell>
          <cell r="B22">
            <v>0</v>
          </cell>
          <cell r="C22" t="str">
            <v>University of Miami</v>
          </cell>
          <cell r="D22" t="str">
            <v>x</v>
          </cell>
          <cell r="E22" t="str">
            <v>x</v>
          </cell>
          <cell r="F22" t="str">
            <v>Y</v>
          </cell>
          <cell r="G22" t="str">
            <v xml:space="preserve">Joshua Jordan Hansen </v>
          </cell>
        </row>
        <row r="23">
          <cell r="A23" t="str">
            <v>Catherine Culp</v>
          </cell>
          <cell r="B23">
            <v>0</v>
          </cell>
          <cell r="C23" t="str">
            <v>Ohio State</v>
          </cell>
          <cell r="D23" t="str">
            <v>x</v>
          </cell>
          <cell r="E23" t="str">
            <v>x</v>
          </cell>
          <cell r="F23" t="str">
            <v>Y</v>
          </cell>
          <cell r="G23" t="str">
            <v>Catherine Culp</v>
          </cell>
        </row>
        <row r="24">
          <cell r="A24" t="str">
            <v>David McGuigan</v>
          </cell>
          <cell r="B24">
            <v>0</v>
          </cell>
          <cell r="C24" t="str">
            <v>Georgetown</v>
          </cell>
          <cell r="D24" t="str">
            <v>x</v>
          </cell>
          <cell r="F24" t="str">
            <v>N</v>
          </cell>
          <cell r="G24" t="str">
            <v>David B. McGuigan, David B. McGuigan III</v>
          </cell>
        </row>
        <row r="25">
          <cell r="A25" t="str">
            <v>Abhishek Naidu</v>
          </cell>
          <cell r="B25">
            <v>2</v>
          </cell>
          <cell r="C25" t="str">
            <v>SUNY Stony Brook</v>
          </cell>
          <cell r="D25" t="str">
            <v>x</v>
          </cell>
          <cell r="F25" t="str">
            <v>N</v>
          </cell>
          <cell r="G25" t="str">
            <v>Abhishek Naidu</v>
          </cell>
        </row>
        <row r="26">
          <cell r="A26" t="str">
            <v>Sara Khan</v>
          </cell>
          <cell r="B26">
            <v>0</v>
          </cell>
          <cell r="C26" t="str">
            <v>Rosalind Franklin</v>
          </cell>
          <cell r="D26" t="str">
            <v>x</v>
          </cell>
          <cell r="E26" t="str">
            <v>x</v>
          </cell>
          <cell r="F26" t="str">
            <v>Y</v>
          </cell>
          <cell r="G26" t="str">
            <v>Sara Khan</v>
          </cell>
        </row>
        <row r="27">
          <cell r="A27" t="str">
            <v>Anthony Fiacco</v>
          </cell>
          <cell r="B27">
            <v>0</v>
          </cell>
          <cell r="C27" t="str">
            <v>Georgetown</v>
          </cell>
          <cell r="D27" t="str">
            <v>x</v>
          </cell>
          <cell r="E27" t="str">
            <v>x</v>
          </cell>
          <cell r="F27" t="str">
            <v>Y</v>
          </cell>
          <cell r="G27" t="str">
            <v>Anthony Fiacco</v>
          </cell>
        </row>
        <row r="28">
          <cell r="A28" t="str">
            <v>Madeline Hay</v>
          </cell>
          <cell r="B28">
            <v>1</v>
          </cell>
          <cell r="C28" t="str">
            <v>COMP-NW</v>
          </cell>
          <cell r="D28" t="str">
            <v>x</v>
          </cell>
          <cell r="F28" t="str">
            <v>N</v>
          </cell>
          <cell r="G28" t="str">
            <v>Madeline Hay</v>
          </cell>
        </row>
        <row r="29">
          <cell r="A29" t="str">
            <v>Benji Katz</v>
          </cell>
          <cell r="B29">
            <v>4</v>
          </cell>
          <cell r="C29" t="str">
            <v>Wash U St. Louis</v>
          </cell>
          <cell r="D29" t="str">
            <v>x</v>
          </cell>
          <cell r="F29" t="str">
            <v>N</v>
          </cell>
          <cell r="G29" t="str">
            <v>Benjamin Katz</v>
          </cell>
        </row>
        <row r="30">
          <cell r="A30" t="str">
            <v>Joel Kovoor</v>
          </cell>
          <cell r="B30">
            <v>0</v>
          </cell>
          <cell r="C30" t="str">
            <v>NYU</v>
          </cell>
          <cell r="D30" t="str">
            <v>x</v>
          </cell>
          <cell r="E30" t="str">
            <v>x</v>
          </cell>
          <cell r="F30" t="str">
            <v>Y</v>
          </cell>
          <cell r="G30" t="str">
            <v>Joel Kovoor</v>
          </cell>
        </row>
        <row r="31">
          <cell r="A31" t="str">
            <v>Omar Ali</v>
          </cell>
          <cell r="B31">
            <v>0</v>
          </cell>
          <cell r="C31" t="str">
            <v>Baylor</v>
          </cell>
          <cell r="D31" t="str">
            <v>x</v>
          </cell>
          <cell r="E31" t="str">
            <v>x</v>
          </cell>
          <cell r="F31" t="str">
            <v>Y</v>
          </cell>
          <cell r="G31" t="str">
            <v>Omar Ali</v>
          </cell>
        </row>
        <row r="32">
          <cell r="A32" t="str">
            <v>Nikki Khandwala</v>
          </cell>
          <cell r="B32">
            <v>4</v>
          </cell>
          <cell r="C32" t="str">
            <v>Michigan</v>
          </cell>
          <cell r="D32" t="str">
            <v>x</v>
          </cell>
          <cell r="F32" t="str">
            <v>N</v>
          </cell>
          <cell r="G32" t="str">
            <v>Nikhila Khandwala</v>
          </cell>
        </row>
        <row r="33">
          <cell r="A33" t="str">
            <v>Dara Baker</v>
          </cell>
          <cell r="B33">
            <v>1</v>
          </cell>
          <cell r="C33" t="str">
            <v>GWU</v>
          </cell>
          <cell r="D33" t="str">
            <v>x</v>
          </cell>
          <cell r="F33" t="str">
            <v>N</v>
          </cell>
          <cell r="G33" t="str">
            <v>Dara Baker</v>
          </cell>
        </row>
        <row r="34">
          <cell r="A34" t="str">
            <v>Duriye Damla Sevgi</v>
          </cell>
          <cell r="B34">
            <v>9</v>
          </cell>
          <cell r="C34" t="str">
            <v>Koc University, Turkey</v>
          </cell>
          <cell r="D34" t="str">
            <v>x</v>
          </cell>
          <cell r="F34" t="str">
            <v>N</v>
          </cell>
          <cell r="G34" t="str">
            <v>Duriye Damla Sevgi</v>
          </cell>
        </row>
        <row r="35">
          <cell r="A35" t="str">
            <v>Fernando Pellerano</v>
          </cell>
          <cell r="B35">
            <v>3</v>
          </cell>
          <cell r="C35" t="str">
            <v>Universidad Iberoamericana, Dominican Republic</v>
          </cell>
          <cell r="D35" t="str">
            <v>x</v>
          </cell>
          <cell r="F35" t="str">
            <v>N</v>
          </cell>
          <cell r="G35" t="str">
            <v>Fernando Pellerano</v>
          </cell>
        </row>
        <row r="36">
          <cell r="A36" t="str">
            <v>Kathy Dong</v>
          </cell>
          <cell r="B36">
            <v>3</v>
          </cell>
          <cell r="C36" t="str">
            <v>CMU</v>
          </cell>
          <cell r="D36" t="str">
            <v>x</v>
          </cell>
          <cell r="F36" t="str">
            <v>N</v>
          </cell>
          <cell r="G36" t="str">
            <v>Libing K Dong</v>
          </cell>
        </row>
        <row r="37">
          <cell r="A37" t="str">
            <v>Matt Martin</v>
          </cell>
          <cell r="B37">
            <v>0</v>
          </cell>
          <cell r="C37" t="str">
            <v>Wayne State</v>
          </cell>
          <cell r="D37" t="str">
            <v>x</v>
          </cell>
          <cell r="E37" t="str">
            <v>x</v>
          </cell>
          <cell r="F37" t="str">
            <v>Y</v>
          </cell>
          <cell r="G37" t="str">
            <v>Matt Martin</v>
          </cell>
        </row>
        <row r="38">
          <cell r="A38" t="str">
            <v>Dhir Patwa</v>
          </cell>
          <cell r="B38">
            <v>0</v>
          </cell>
          <cell r="C38" t="str">
            <v>Wayne State</v>
          </cell>
          <cell r="D38" t="str">
            <v>x</v>
          </cell>
          <cell r="E38" t="str">
            <v>x</v>
          </cell>
          <cell r="F38" t="str">
            <v>Y</v>
          </cell>
          <cell r="G38" t="str">
            <v>Dhir Patwa</v>
          </cell>
        </row>
        <row r="39">
          <cell r="A39" t="str">
            <v>Mark Siden</v>
          </cell>
          <cell r="B39">
            <v>0</v>
          </cell>
          <cell r="C39" t="str">
            <v>PCOM</v>
          </cell>
          <cell r="D39" t="str">
            <v>x</v>
          </cell>
          <cell r="E39" t="str">
            <v>x</v>
          </cell>
          <cell r="F39" t="str">
            <v>Y</v>
          </cell>
          <cell r="G39" t="str">
            <v>Mark Siden</v>
          </cell>
        </row>
        <row r="40">
          <cell r="A40" t="str">
            <v>Tyler Pannell</v>
          </cell>
          <cell r="B40">
            <v>0</v>
          </cell>
          <cell r="C40" t="str">
            <v>MUSC</v>
          </cell>
          <cell r="D40" t="str">
            <v>x</v>
          </cell>
          <cell r="E40" t="str">
            <v>x</v>
          </cell>
          <cell r="F40" t="str">
            <v>Y</v>
          </cell>
          <cell r="G40" t="str">
            <v>Tyler Pannell</v>
          </cell>
        </row>
        <row r="41">
          <cell r="A41" t="str">
            <v>Lama Assi</v>
          </cell>
          <cell r="B41">
            <v>16</v>
          </cell>
          <cell r="C41" t="str">
            <v>American University of Beirut</v>
          </cell>
          <cell r="D41" t="str">
            <v>x</v>
          </cell>
          <cell r="F41" t="str">
            <v>N</v>
          </cell>
          <cell r="G41" t="str">
            <v>Lama Assi</v>
          </cell>
        </row>
        <row r="42">
          <cell r="A42" t="str">
            <v>April Hocke</v>
          </cell>
          <cell r="B42">
            <v>0</v>
          </cell>
          <cell r="C42" t="str">
            <v>LSU -Shreveport</v>
          </cell>
          <cell r="D42" t="str">
            <v>x</v>
          </cell>
          <cell r="E42" t="str">
            <v>x</v>
          </cell>
          <cell r="F42" t="str">
            <v>Y</v>
          </cell>
          <cell r="G42" t="str">
            <v>April Hocke</v>
          </cell>
        </row>
        <row r="43">
          <cell r="A43" t="str">
            <v>Laura Perilloux</v>
          </cell>
          <cell r="B43">
            <v>0</v>
          </cell>
          <cell r="C43" t="str">
            <v>LSU -Shreveport</v>
          </cell>
          <cell r="D43" t="str">
            <v>x</v>
          </cell>
          <cell r="E43" t="str">
            <v>x</v>
          </cell>
          <cell r="F43" t="str">
            <v>Y</v>
          </cell>
          <cell r="G43" t="str">
            <v>Laura Perilloux</v>
          </cell>
        </row>
        <row r="44">
          <cell r="A44" t="str">
            <v>Jenna Wiles</v>
          </cell>
          <cell r="B44">
            <v>0</v>
          </cell>
          <cell r="C44" t="str">
            <v>UT Southwestern</v>
          </cell>
          <cell r="D44" t="str">
            <v>x</v>
          </cell>
          <cell r="E44" t="str">
            <v>x</v>
          </cell>
          <cell r="F44" t="str">
            <v>Y</v>
          </cell>
          <cell r="G44" t="str">
            <v>Jenna Wiles</v>
          </cell>
        </row>
        <row r="45">
          <cell r="A45" t="str">
            <v>Eileen Feng</v>
          </cell>
          <cell r="B45">
            <v>8</v>
          </cell>
          <cell r="C45" t="str">
            <v>Michigan</v>
          </cell>
          <cell r="D45" t="str">
            <v>x</v>
          </cell>
          <cell r="F45" t="str">
            <v>N</v>
          </cell>
          <cell r="G45" t="str">
            <v>Yilin Feng</v>
          </cell>
        </row>
        <row r="46">
          <cell r="A46" t="str">
            <v>Alex Johnson</v>
          </cell>
          <cell r="B46">
            <v>0</v>
          </cell>
          <cell r="C46" t="str">
            <v>Liberty University</v>
          </cell>
          <cell r="D46" t="str">
            <v>x</v>
          </cell>
          <cell r="E46" t="str">
            <v>x</v>
          </cell>
          <cell r="F46" t="str">
            <v>Y</v>
          </cell>
          <cell r="G46" t="str">
            <v>Alex Johnson</v>
          </cell>
        </row>
        <row r="47">
          <cell r="A47" t="str">
            <v>Nikita Saladi</v>
          </cell>
          <cell r="B47">
            <v>0</v>
          </cell>
          <cell r="C47" t="str">
            <v>Northwestern</v>
          </cell>
          <cell r="D47" t="str">
            <v>x</v>
          </cell>
          <cell r="E47" t="str">
            <v>x</v>
          </cell>
          <cell r="F47" t="str">
            <v>Y</v>
          </cell>
          <cell r="G47" t="str">
            <v>Nikita Saladi</v>
          </cell>
        </row>
        <row r="48">
          <cell r="A48" t="str">
            <v>Yasaman Ataei</v>
          </cell>
          <cell r="B48">
            <v>2</v>
          </cell>
          <cell r="C48" t="str">
            <v>VCU</v>
          </cell>
          <cell r="D48" t="str">
            <v>x</v>
          </cell>
          <cell r="F48" t="str">
            <v>N</v>
          </cell>
          <cell r="G48" t="str">
            <v>Yasaman Ataeijannati</v>
          </cell>
        </row>
        <row r="49">
          <cell r="A49" t="str">
            <v>Delaram Mirza</v>
          </cell>
          <cell r="B49">
            <v>2</v>
          </cell>
          <cell r="C49" t="str">
            <v>Duke</v>
          </cell>
          <cell r="D49" t="str">
            <v>x</v>
          </cell>
          <cell r="F49" t="str">
            <v>N</v>
          </cell>
          <cell r="G49" t="str">
            <v>Delaram Mirzania</v>
          </cell>
        </row>
        <row r="50">
          <cell r="A50" t="str">
            <v>Hayley "Victoria" Miller</v>
          </cell>
          <cell r="B50">
            <v>3</v>
          </cell>
          <cell r="C50" t="str">
            <v>University of South Carolina Greenville</v>
          </cell>
          <cell r="D50" t="str">
            <v>x</v>
          </cell>
          <cell r="F50" t="str">
            <v>N</v>
          </cell>
          <cell r="G50" t="str">
            <v>Miller HV</v>
          </cell>
        </row>
        <row r="51">
          <cell r="A51" t="str">
            <v>Mohammad Sattar</v>
          </cell>
          <cell r="B51">
            <v>0</v>
          </cell>
          <cell r="C51" t="str">
            <v>Wayne State University</v>
          </cell>
          <cell r="D51" t="str">
            <v>x</v>
          </cell>
          <cell r="E51" t="str">
            <v>x</v>
          </cell>
          <cell r="F51" t="str">
            <v>Y</v>
          </cell>
          <cell r="G51" t="str">
            <v>Mohammad H. Sattar</v>
          </cell>
        </row>
        <row r="52">
          <cell r="A52" t="str">
            <v>Ethan Joseph</v>
          </cell>
          <cell r="B52">
            <v>2</v>
          </cell>
          <cell r="C52">
            <v>0</v>
          </cell>
          <cell r="D52" t="str">
            <v>x</v>
          </cell>
          <cell r="F52" t="str">
            <v>N</v>
          </cell>
          <cell r="G52" t="str">
            <v>Ethan Joseph</v>
          </cell>
        </row>
        <row r="53">
          <cell r="A53" t="str">
            <v>Mercy Bechtold</v>
          </cell>
          <cell r="B53">
            <v>4</v>
          </cell>
          <cell r="C53">
            <v>0</v>
          </cell>
          <cell r="D53" t="str">
            <v>x</v>
          </cell>
          <cell r="F53" t="str">
            <v>N</v>
          </cell>
          <cell r="G53" t="str">
            <v>Mercy Bechtold</v>
          </cell>
        </row>
        <row r="54">
          <cell r="A54" t="str">
            <v>Bryce Robbins</v>
          </cell>
          <cell r="B54">
            <v>0</v>
          </cell>
          <cell r="C54" t="str">
            <v>MUSC</v>
          </cell>
          <cell r="D54" t="str">
            <v>x</v>
          </cell>
          <cell r="E54" t="str">
            <v>x</v>
          </cell>
          <cell r="F54" t="str">
            <v>Y</v>
          </cell>
          <cell r="G54" t="str">
            <v>R. Bryce Robbins</v>
          </cell>
        </row>
        <row r="55">
          <cell r="A55" t="str">
            <v>Alex DeCubellis</v>
          </cell>
          <cell r="B55">
            <v>0</v>
          </cell>
          <cell r="C55" t="str">
            <v>Alabama</v>
          </cell>
          <cell r="D55" t="str">
            <v>x</v>
          </cell>
          <cell r="E55" t="str">
            <v>x</v>
          </cell>
          <cell r="F55" t="str">
            <v>Y</v>
          </cell>
          <cell r="G55" t="str">
            <v>Alex DeCubellis</v>
          </cell>
        </row>
        <row r="56">
          <cell r="A56" t="str">
            <v>Jamie (Chih-Chiun) Chang</v>
          </cell>
          <cell r="B56">
            <v>2</v>
          </cell>
          <cell r="C56" t="str">
            <v>UCSF</v>
          </cell>
          <cell r="D56" t="str">
            <v>x</v>
          </cell>
          <cell r="F56" t="str">
            <v>N</v>
          </cell>
          <cell r="G56" t="str">
            <v>Chih-Chiun Chang</v>
          </cell>
        </row>
        <row r="57">
          <cell r="A57" t="str">
            <v>Anthony Fam</v>
          </cell>
          <cell r="B57">
            <v>4</v>
          </cell>
          <cell r="C57" t="str">
            <v>Rutgers NJMS</v>
          </cell>
          <cell r="D57" t="str">
            <v>x</v>
          </cell>
          <cell r="F57" t="str">
            <v>N</v>
          </cell>
          <cell r="G57" t="str">
            <v>Anthony Fam</v>
          </cell>
        </row>
        <row r="58">
          <cell r="A58" t="str">
            <v>Aaron Brown</v>
          </cell>
          <cell r="B58">
            <v>0</v>
          </cell>
          <cell r="C58" t="str">
            <v>American University of the Caribbean</v>
          </cell>
          <cell r="D58" t="str">
            <v>x</v>
          </cell>
          <cell r="E58" t="str">
            <v>x</v>
          </cell>
          <cell r="F58" t="str">
            <v>Y</v>
          </cell>
          <cell r="G58" t="str">
            <v>Aaron C Brown</v>
          </cell>
        </row>
        <row r="59">
          <cell r="A59" t="str">
            <v>Allen Costa</v>
          </cell>
          <cell r="B59">
            <v>0</v>
          </cell>
          <cell r="C59" t="str">
            <v>Columbia</v>
          </cell>
          <cell r="D59" t="str">
            <v>x</v>
          </cell>
          <cell r="E59" t="str">
            <v>x</v>
          </cell>
          <cell r="F59" t="str">
            <v>Y</v>
          </cell>
          <cell r="G59" t="str">
            <v>Allen Costa</v>
          </cell>
        </row>
        <row r="60">
          <cell r="A60" t="str">
            <v>Hamin Kim</v>
          </cell>
          <cell r="B60">
            <v>2</v>
          </cell>
          <cell r="C60" t="str">
            <v>Columbia</v>
          </cell>
          <cell r="D60" t="str">
            <v>x</v>
          </cell>
          <cell r="F60" t="str">
            <v>N</v>
          </cell>
          <cell r="G60" t="str">
            <v>Ha Min Kim</v>
          </cell>
        </row>
        <row r="61">
          <cell r="A61" t="str">
            <v>Alice Tao</v>
          </cell>
          <cell r="B61">
            <v>0</v>
          </cell>
          <cell r="C61" t="str">
            <v>Albert Einstein</v>
          </cell>
          <cell r="D61" t="str">
            <v>x</v>
          </cell>
          <cell r="E61" t="str">
            <v>x</v>
          </cell>
          <cell r="F61" t="str">
            <v>Y</v>
          </cell>
          <cell r="G61" t="str">
            <v>Alice Tao</v>
          </cell>
        </row>
        <row r="62">
          <cell r="A62" t="str">
            <v>Nicholas Rougraff</v>
          </cell>
          <cell r="B62">
            <v>0</v>
          </cell>
          <cell r="C62" t="str">
            <v>Georgetown</v>
          </cell>
          <cell r="D62" t="str">
            <v>x</v>
          </cell>
          <cell r="E62" t="str">
            <v>x</v>
          </cell>
          <cell r="F62" t="str">
            <v>Y</v>
          </cell>
          <cell r="G62" t="str">
            <v>Nicholas Rougraff</v>
          </cell>
        </row>
        <row r="63">
          <cell r="A63" t="str">
            <v>Sasha Jia</v>
          </cell>
          <cell r="B63">
            <v>2</v>
          </cell>
          <cell r="C63" t="str">
            <v>Temple</v>
          </cell>
          <cell r="D63" t="str">
            <v>x</v>
          </cell>
          <cell r="F63" t="str">
            <v>N</v>
          </cell>
          <cell r="G63" t="str">
            <v>Jing Sasha Jia</v>
          </cell>
        </row>
        <row r="64">
          <cell r="A64" t="str">
            <v>Margot Gardin</v>
          </cell>
          <cell r="B64">
            <v>1</v>
          </cell>
          <cell r="C64" t="str">
            <v>Albert Einstein</v>
          </cell>
          <cell r="D64" t="str">
            <v>x</v>
          </cell>
          <cell r="F64" t="str">
            <v>N</v>
          </cell>
          <cell r="G64" t="str">
            <v>Margot Gardin</v>
          </cell>
        </row>
        <row r="65">
          <cell r="A65" t="str">
            <v>Jeff Sims</v>
          </cell>
          <cell r="B65">
            <v>4</v>
          </cell>
          <cell r="C65" t="str">
            <v>NYU</v>
          </cell>
          <cell r="D65" t="str">
            <v>x</v>
          </cell>
          <cell r="F65" t="str">
            <v>N</v>
          </cell>
          <cell r="G65" t="str">
            <v>Jeffrey Sims</v>
          </cell>
        </row>
        <row r="66">
          <cell r="A66" t="str">
            <v>Steven Carruba</v>
          </cell>
          <cell r="B66">
            <v>0</v>
          </cell>
          <cell r="C66" t="str">
            <v>Temple</v>
          </cell>
          <cell r="D66" t="str">
            <v>x</v>
          </cell>
          <cell r="E66" t="str">
            <v>x</v>
          </cell>
          <cell r="F66" t="str">
            <v>Y</v>
          </cell>
          <cell r="G66" t="str">
            <v>Steven Carruba</v>
          </cell>
        </row>
        <row r="67">
          <cell r="A67" t="str">
            <v>Derrick Wang</v>
          </cell>
          <cell r="B67">
            <v>6</v>
          </cell>
          <cell r="C67" t="str">
            <v>Creighton</v>
          </cell>
          <cell r="D67" t="str">
            <v>x</v>
          </cell>
          <cell r="F67" t="str">
            <v>N</v>
          </cell>
          <cell r="G67" t="str">
            <v>Derrick Wang</v>
          </cell>
        </row>
        <row r="68">
          <cell r="A68" t="str">
            <v>Aaron Warning</v>
          </cell>
          <cell r="B68">
            <v>1</v>
          </cell>
          <cell r="C68" t="str">
            <v>University of Missouri - Columbia</v>
          </cell>
          <cell r="D68" t="str">
            <v>x</v>
          </cell>
          <cell r="F68" t="str">
            <v>N</v>
          </cell>
          <cell r="G68" t="str">
            <v>Aaron Warning</v>
          </cell>
        </row>
        <row r="69">
          <cell r="A69" t="str">
            <v>Donald Hubbard II</v>
          </cell>
          <cell r="B69">
            <v>1</v>
          </cell>
          <cell r="C69" t="str">
            <v>Texas A&amp;M</v>
          </cell>
          <cell r="D69" t="str">
            <v>x</v>
          </cell>
          <cell r="F69" t="str">
            <v>N</v>
          </cell>
          <cell r="G69" t="str">
            <v>Donald Hubbard</v>
          </cell>
        </row>
        <row r="70">
          <cell r="A70" t="str">
            <v>Ana Roldan</v>
          </cell>
          <cell r="B70">
            <v>1</v>
          </cell>
          <cell r="C70" t="str">
            <v>Universidad San Francisco Quito - Ecuador</v>
          </cell>
          <cell r="D70" t="str">
            <v>x</v>
          </cell>
          <cell r="F70" t="str">
            <v>N</v>
          </cell>
          <cell r="G70" t="str">
            <v>Ana Roldan</v>
          </cell>
        </row>
        <row r="71">
          <cell r="A71" t="str">
            <v>Priya Sorab</v>
          </cell>
          <cell r="B71">
            <v>0</v>
          </cell>
          <cell r="C71" t="str">
            <v>University of Cincinnati</v>
          </cell>
          <cell r="D71" t="str">
            <v>x</v>
          </cell>
          <cell r="E71" t="str">
            <v>x</v>
          </cell>
          <cell r="F71" t="str">
            <v>Y</v>
          </cell>
          <cell r="G71" t="str">
            <v>Priya Sorab</v>
          </cell>
        </row>
        <row r="72">
          <cell r="A72" t="str">
            <v>Jillian Baker</v>
          </cell>
          <cell r="B72">
            <v>0</v>
          </cell>
          <cell r="C72" t="str">
            <v>Kansas City University</v>
          </cell>
          <cell r="D72" t="str">
            <v>x</v>
          </cell>
          <cell r="E72" t="str">
            <v>x</v>
          </cell>
          <cell r="F72" t="str">
            <v>Y</v>
          </cell>
          <cell r="G72" t="str">
            <v>Jillian Baker</v>
          </cell>
        </row>
        <row r="73">
          <cell r="A73" t="str">
            <v>Koh Baugnon</v>
          </cell>
          <cell r="B73">
            <v>1</v>
          </cell>
          <cell r="C73" t="str">
            <v>SLU</v>
          </cell>
          <cell r="D73" t="str">
            <v>x</v>
          </cell>
          <cell r="F73" t="str">
            <v>N</v>
          </cell>
          <cell r="G73" t="str">
            <v>Nicholas K Baugnon</v>
          </cell>
        </row>
        <row r="74">
          <cell r="A74" t="str">
            <v>Mohit Jethi</v>
          </cell>
          <cell r="B74">
            <v>0</v>
          </cell>
          <cell r="C74" t="str">
            <v>Drexel</v>
          </cell>
          <cell r="D74" t="str">
            <v>x</v>
          </cell>
          <cell r="E74" t="str">
            <v>x</v>
          </cell>
          <cell r="F74" t="str">
            <v>Y</v>
          </cell>
          <cell r="G74" t="str">
            <v>Mohit Jethi</v>
          </cell>
        </row>
        <row r="75">
          <cell r="A75" t="str">
            <v>Cameron Mcglone</v>
          </cell>
          <cell r="B75">
            <v>2</v>
          </cell>
          <cell r="C75" t="str">
            <v>Wright State</v>
          </cell>
          <cell r="D75" t="str">
            <v>x</v>
          </cell>
          <cell r="F75" t="str">
            <v>N</v>
          </cell>
          <cell r="G75" t="str">
            <v>Cameron McGlone</v>
          </cell>
        </row>
        <row r="76">
          <cell r="A76" t="str">
            <v>Mathew Bange</v>
          </cell>
          <cell r="B76">
            <v>3</v>
          </cell>
          <cell r="C76" t="str">
            <v>University of Wisconsin</v>
          </cell>
          <cell r="D76" t="str">
            <v>x</v>
          </cell>
          <cell r="F76" t="str">
            <v>N</v>
          </cell>
          <cell r="G76" t="str">
            <v>Matthew Bange</v>
          </cell>
        </row>
        <row r="77">
          <cell r="A77" t="str">
            <v>Issy Ojalvo</v>
          </cell>
          <cell r="B77">
            <v>2</v>
          </cell>
          <cell r="C77" t="str">
            <v>Jefferson</v>
          </cell>
          <cell r="D77" t="str">
            <v>x</v>
          </cell>
          <cell r="F77" t="str">
            <v>N</v>
          </cell>
          <cell r="G77" t="str">
            <v>Israel Ojalvo</v>
          </cell>
        </row>
        <row r="78">
          <cell r="A78" t="str">
            <v>Ana Patricia Maldonado</v>
          </cell>
          <cell r="B78">
            <v>4</v>
          </cell>
          <cell r="C78" t="str">
            <v>University of Puerto Rico</v>
          </cell>
          <cell r="D78" t="str">
            <v>x</v>
          </cell>
          <cell r="F78" t="str">
            <v>N</v>
          </cell>
          <cell r="G78" t="str">
            <v>Anapatricia Maldonado Cerda</v>
          </cell>
        </row>
        <row r="79">
          <cell r="A79" t="str">
            <v>Chris Schiefer</v>
          </cell>
          <cell r="B79">
            <v>6</v>
          </cell>
          <cell r="C79" t="str">
            <v>University of Maryland</v>
          </cell>
          <cell r="D79" t="str">
            <v>x</v>
          </cell>
          <cell r="F79" t="str">
            <v>N</v>
          </cell>
          <cell r="G79" t="str">
            <v xml:space="preserve">Christopher Schiefer </v>
          </cell>
        </row>
        <row r="80">
          <cell r="A80" t="str">
            <v>Chris Schiefer</v>
          </cell>
          <cell r="B80">
            <v>6</v>
          </cell>
          <cell r="C80" t="str">
            <v>University of Maryland</v>
          </cell>
          <cell r="D80" t="str">
            <v>x</v>
          </cell>
          <cell r="F80" t="str">
            <v>N</v>
          </cell>
          <cell r="G80" t="str">
            <v xml:space="preserve">Christopher Schiefer </v>
          </cell>
        </row>
        <row r="81">
          <cell r="A81" t="str">
            <v>Adam Goldman</v>
          </cell>
          <cell r="B81">
            <v>0</v>
          </cell>
          <cell r="C81" t="str">
            <v>SUNY Downstate</v>
          </cell>
          <cell r="D81" t="str">
            <v>x</v>
          </cell>
          <cell r="E81" t="str">
            <v>x</v>
          </cell>
          <cell r="F81" t="str">
            <v>Y</v>
          </cell>
          <cell r="G81" t="str">
            <v>Adam Goldman</v>
          </cell>
        </row>
        <row r="82">
          <cell r="A82" t="str">
            <v>Gwen Schultz</v>
          </cell>
          <cell r="B82">
            <v>1</v>
          </cell>
          <cell r="C82" t="str">
            <v>University of Connecticut</v>
          </cell>
          <cell r="D82" t="str">
            <v>x</v>
          </cell>
          <cell r="F82" t="str">
            <v>N</v>
          </cell>
          <cell r="G82" t="str">
            <v>Gwendolyn Schultz</v>
          </cell>
        </row>
        <row r="83">
          <cell r="A83" t="str">
            <v>Jeremy Maylath</v>
          </cell>
          <cell r="B83">
            <v>0</v>
          </cell>
          <cell r="C83" t="str">
            <v>Texas A&amp;M</v>
          </cell>
          <cell r="D83" t="str">
            <v>x</v>
          </cell>
          <cell r="E83" t="str">
            <v>x</v>
          </cell>
          <cell r="F83" t="str">
            <v>Y</v>
          </cell>
          <cell r="G83" t="str">
            <v>Jeremy Maylath</v>
          </cell>
        </row>
        <row r="84">
          <cell r="A84" t="str">
            <v>Cynthia Guerin</v>
          </cell>
          <cell r="B84">
            <v>0</v>
          </cell>
          <cell r="C84" t="str">
            <v>UFlorida</v>
          </cell>
          <cell r="D84" t="str">
            <v>x</v>
          </cell>
          <cell r="E84" t="str">
            <v>x</v>
          </cell>
          <cell r="F84" t="str">
            <v>Y</v>
          </cell>
          <cell r="G84" t="str">
            <v>Cynthia Guerin</v>
          </cell>
        </row>
        <row r="85">
          <cell r="A85" t="str">
            <v>Tucker Dangremond</v>
          </cell>
          <cell r="B85">
            <v>0</v>
          </cell>
          <cell r="C85" t="str">
            <v>University of Iowa</v>
          </cell>
          <cell r="D85" t="str">
            <v>x</v>
          </cell>
          <cell r="E85" t="str">
            <v>x</v>
          </cell>
          <cell r="F85" t="str">
            <v>Y</v>
          </cell>
          <cell r="G85" t="str">
            <v>Tucker Dangremond</v>
          </cell>
        </row>
        <row r="86">
          <cell r="A86" t="str">
            <v>William Binotti</v>
          </cell>
          <cell r="B86">
            <v>4</v>
          </cell>
          <cell r="C86" t="str">
            <v>Faculdade de Medicina Taubaté — Brazil</v>
          </cell>
          <cell r="D86" t="str">
            <v>x</v>
          </cell>
          <cell r="F86" t="str">
            <v>N</v>
          </cell>
          <cell r="G86" t="str">
            <v>William W Binotti</v>
          </cell>
        </row>
        <row r="87">
          <cell r="A87" t="str">
            <v>Micaela (Mia) Koci</v>
          </cell>
          <cell r="B87">
            <v>2</v>
          </cell>
          <cell r="C87" t="str">
            <v>University of Nevada, Reno</v>
          </cell>
          <cell r="D87" t="str">
            <v>x</v>
          </cell>
          <cell r="F87" t="str">
            <v>N</v>
          </cell>
          <cell r="G87" t="str">
            <v>Micaela Koci</v>
          </cell>
        </row>
        <row r="88">
          <cell r="A88" t="str">
            <v>Alex Haueisen</v>
          </cell>
          <cell r="B88">
            <v>1</v>
          </cell>
          <cell r="C88" t="str">
            <v>Case Western</v>
          </cell>
          <cell r="D88" t="str">
            <v>x</v>
          </cell>
          <cell r="F88" t="str">
            <v>N</v>
          </cell>
          <cell r="G88" t="str">
            <v>Alexander Haueisen</v>
          </cell>
        </row>
        <row r="89">
          <cell r="A89" t="str">
            <v>Jennifer Huang</v>
          </cell>
          <cell r="B89">
            <v>0</v>
          </cell>
          <cell r="C89" t="str">
            <v>Toledo</v>
          </cell>
          <cell r="D89" t="str">
            <v>x</v>
          </cell>
          <cell r="E89" t="str">
            <v>x</v>
          </cell>
          <cell r="F89" t="str">
            <v>Y</v>
          </cell>
          <cell r="G89" t="str">
            <v>Jennifer Huang</v>
          </cell>
        </row>
        <row r="90">
          <cell r="A90" t="str">
            <v>Alex Svoronos</v>
          </cell>
          <cell r="B90">
            <v>3</v>
          </cell>
          <cell r="C90" t="str">
            <v>Yale</v>
          </cell>
          <cell r="D90" t="str">
            <v>x</v>
          </cell>
          <cell r="F90" t="str">
            <v>N</v>
          </cell>
          <cell r="G90" t="str">
            <v>Alexander Svoronos</v>
          </cell>
        </row>
        <row r="91">
          <cell r="A91" t="str">
            <v>Junru Yan</v>
          </cell>
          <cell r="B91">
            <v>0</v>
          </cell>
          <cell r="C91" t="str">
            <v>Baylor</v>
          </cell>
          <cell r="D91" t="str">
            <v>x</v>
          </cell>
          <cell r="E91" t="str">
            <v>x</v>
          </cell>
          <cell r="F91" t="str">
            <v>Y</v>
          </cell>
          <cell r="G91" t="str">
            <v>Junru Yan</v>
          </cell>
        </row>
        <row r="92">
          <cell r="A92" t="str">
            <v>Emile Vieta</v>
          </cell>
          <cell r="B92">
            <v>0</v>
          </cell>
          <cell r="C92" t="str">
            <v>San Juan Bautista- Puerto Rico</v>
          </cell>
          <cell r="D92" t="str">
            <v>x</v>
          </cell>
          <cell r="E92" t="str">
            <v>x</v>
          </cell>
          <cell r="F92" t="str">
            <v>Y</v>
          </cell>
          <cell r="G92" t="str">
            <v>Emile Vieta</v>
          </cell>
        </row>
        <row r="93">
          <cell r="A93" t="str">
            <v>Yaqoob Qaseem</v>
          </cell>
          <cell r="B93">
            <v>4</v>
          </cell>
          <cell r="C93">
            <v>0</v>
          </cell>
          <cell r="D93" t="str">
            <v>x</v>
          </cell>
          <cell r="F93" t="str">
            <v>N</v>
          </cell>
          <cell r="G93" t="str">
            <v>Yaqoob Qaseem</v>
          </cell>
        </row>
        <row r="94">
          <cell r="A94" t="str">
            <v>Linus Shen</v>
          </cell>
          <cell r="B94">
            <v>15</v>
          </cell>
          <cell r="C94" t="str">
            <v>Yale</v>
          </cell>
          <cell r="D94" t="str">
            <v>x</v>
          </cell>
          <cell r="F94" t="str">
            <v>N</v>
          </cell>
          <cell r="G94" t="str">
            <v>Liangbo L Shen</v>
          </cell>
        </row>
        <row r="95">
          <cell r="A95" t="str">
            <v>Alli Harmel</v>
          </cell>
          <cell r="B95">
            <v>1</v>
          </cell>
          <cell r="C95" t="str">
            <v>University of Florida</v>
          </cell>
          <cell r="D95" t="str">
            <v>x</v>
          </cell>
          <cell r="F95" t="str">
            <v>N</v>
          </cell>
          <cell r="G95" t="str">
            <v xml:space="preserve">Allison T Harmel </v>
          </cell>
        </row>
        <row r="96">
          <cell r="A96" t="str">
            <v>Luke Ford</v>
          </cell>
          <cell r="B96">
            <v>0</v>
          </cell>
          <cell r="C96" t="str">
            <v>UNC</v>
          </cell>
          <cell r="D96" t="str">
            <v>x</v>
          </cell>
          <cell r="E96" t="str">
            <v>x</v>
          </cell>
          <cell r="F96" t="str">
            <v>Y</v>
          </cell>
          <cell r="G96" t="str">
            <v>Luke Ford</v>
          </cell>
        </row>
        <row r="97">
          <cell r="A97" t="str">
            <v>Brian Wogu</v>
          </cell>
          <cell r="B97">
            <v>0</v>
          </cell>
          <cell r="C97" t="str">
            <v>Thomas Jefferson</v>
          </cell>
          <cell r="D97" t="str">
            <v>x</v>
          </cell>
          <cell r="E97" t="str">
            <v>x</v>
          </cell>
          <cell r="F97" t="str">
            <v>Y</v>
          </cell>
          <cell r="G97" t="str">
            <v>Brian Wogu</v>
          </cell>
        </row>
        <row r="98">
          <cell r="A98" t="str">
            <v>Poojitha Balakrishnan</v>
          </cell>
          <cell r="B98">
            <v>18</v>
          </cell>
          <cell r="C98">
            <v>0</v>
          </cell>
          <cell r="D98" t="str">
            <v>x</v>
          </cell>
          <cell r="F98" t="str">
            <v>N</v>
          </cell>
          <cell r="G98" t="str">
            <v>Poojitha Balakrishnan</v>
          </cell>
        </row>
        <row r="99">
          <cell r="A99" t="str">
            <v>Caroline Besley</v>
          </cell>
          <cell r="B99">
            <v>0</v>
          </cell>
          <cell r="C99">
            <v>0</v>
          </cell>
          <cell r="D99" t="str">
            <v>x</v>
          </cell>
          <cell r="E99" t="str">
            <v>x</v>
          </cell>
          <cell r="F99" t="str">
            <v>Y</v>
          </cell>
          <cell r="G99" t="str">
            <v>Caroline Besley</v>
          </cell>
        </row>
        <row r="100">
          <cell r="A100" t="str">
            <v>Veena Danthuluri</v>
          </cell>
          <cell r="B100">
            <v>2</v>
          </cell>
          <cell r="C100">
            <v>0</v>
          </cell>
          <cell r="D100" t="str">
            <v>x</v>
          </cell>
          <cell r="F100" t="str">
            <v>N</v>
          </cell>
          <cell r="G100" t="str">
            <v>Veena Danthuluri</v>
          </cell>
        </row>
        <row r="101">
          <cell r="A101" t="str">
            <v>Malcolm Kates</v>
          </cell>
          <cell r="B101">
            <v>9</v>
          </cell>
          <cell r="C101">
            <v>0</v>
          </cell>
          <cell r="D101" t="str">
            <v>x</v>
          </cell>
          <cell r="F101" t="str">
            <v>N</v>
          </cell>
          <cell r="G101" t="str">
            <v>Malcolm M Kates</v>
          </cell>
        </row>
        <row r="102">
          <cell r="A102" t="str">
            <v>Scott McClure</v>
          </cell>
          <cell r="B102">
            <v>0</v>
          </cell>
          <cell r="C102">
            <v>0</v>
          </cell>
          <cell r="D102" t="str">
            <v>x</v>
          </cell>
          <cell r="E102" t="str">
            <v>x</v>
          </cell>
          <cell r="F102" t="str">
            <v>Y</v>
          </cell>
          <cell r="G102" t="str">
            <v>Scott McClure</v>
          </cell>
        </row>
        <row r="103">
          <cell r="A103" t="str">
            <v>Sayena Jabbehdari</v>
          </cell>
          <cell r="B103">
            <v>20</v>
          </cell>
          <cell r="C103" t="str">
            <v>SBMU</v>
          </cell>
          <cell r="D103" t="str">
            <v>x</v>
          </cell>
          <cell r="F103" t="str">
            <v>N</v>
          </cell>
          <cell r="G103" t="str">
            <v>Sayena Jabbehdari</v>
          </cell>
        </row>
        <row r="104">
          <cell r="A104" t="str">
            <v>Daniella Schochet</v>
          </cell>
          <cell r="B104">
            <v>9</v>
          </cell>
          <cell r="C104" t="str">
            <v>California Northstate University</v>
          </cell>
          <cell r="D104" t="str">
            <v>x</v>
          </cell>
          <cell r="F104" t="str">
            <v>N</v>
          </cell>
          <cell r="G104" t="str">
            <v>Daniella Lent-Schochet</v>
          </cell>
        </row>
        <row r="105">
          <cell r="A105" t="str">
            <v>Pete Weber</v>
          </cell>
          <cell r="B105">
            <v>0</v>
          </cell>
          <cell r="C105" t="str">
            <v>Virginia Tech Carilion</v>
          </cell>
          <cell r="D105" t="str">
            <v>x</v>
          </cell>
          <cell r="E105" t="str">
            <v>x</v>
          </cell>
          <cell r="F105" t="str">
            <v>Y</v>
          </cell>
          <cell r="G105" t="str">
            <v>Pete Weber</v>
          </cell>
        </row>
        <row r="106">
          <cell r="A106" t="str">
            <v>Jon Volkin</v>
          </cell>
          <cell r="B106">
            <v>3</v>
          </cell>
          <cell r="C106" t="str">
            <v>Tufts</v>
          </cell>
          <cell r="D106" t="str">
            <v>x</v>
          </cell>
          <cell r="F106" t="str">
            <v>N</v>
          </cell>
          <cell r="G106" t="str">
            <v>Jonathan Volkin</v>
          </cell>
        </row>
        <row r="107">
          <cell r="A107" t="str">
            <v>Eugene Rho</v>
          </cell>
          <cell r="B107">
            <v>2</v>
          </cell>
          <cell r="C107" t="str">
            <v>UT Memphis</v>
          </cell>
          <cell r="D107" t="str">
            <v>x</v>
          </cell>
          <cell r="F107" t="str">
            <v>N</v>
          </cell>
          <cell r="G107" t="str">
            <v>Jonathan Rho</v>
          </cell>
        </row>
        <row r="108">
          <cell r="A108" t="str">
            <v>Jordan Jensen</v>
          </cell>
          <cell r="B108">
            <v>0</v>
          </cell>
          <cell r="C108" t="str">
            <v>Tulane University</v>
          </cell>
          <cell r="D108" t="str">
            <v>x</v>
          </cell>
          <cell r="E108" t="str">
            <v>x</v>
          </cell>
          <cell r="F108" t="str">
            <v>Y</v>
          </cell>
          <cell r="G108" t="str">
            <v>Jordan Jensen</v>
          </cell>
        </row>
        <row r="109">
          <cell r="A109" t="str">
            <v>Erich Berg</v>
          </cell>
          <cell r="B109">
            <v>6</v>
          </cell>
          <cell r="C109">
            <v>0</v>
          </cell>
          <cell r="D109" t="str">
            <v>x</v>
          </cell>
          <cell r="F109" t="str">
            <v>N</v>
          </cell>
          <cell r="G109" t="str">
            <v>Erich Berg</v>
          </cell>
        </row>
        <row r="110">
          <cell r="A110" t="str">
            <v>Andrew Clingerman</v>
          </cell>
          <cell r="B110">
            <v>0</v>
          </cell>
          <cell r="C110">
            <v>0</v>
          </cell>
          <cell r="D110" t="str">
            <v>x</v>
          </cell>
          <cell r="E110" t="str">
            <v>x</v>
          </cell>
          <cell r="F110" t="str">
            <v>Y</v>
          </cell>
          <cell r="G110" t="str">
            <v>Andrew Clingerman</v>
          </cell>
        </row>
        <row r="111">
          <cell r="A111" t="str">
            <v>Katie Reinhart</v>
          </cell>
          <cell r="B111">
            <v>0</v>
          </cell>
          <cell r="C111" t="str">
            <v>Indiana University</v>
          </cell>
          <cell r="D111" t="str">
            <v>x</v>
          </cell>
          <cell r="E111" t="str">
            <v>x</v>
          </cell>
          <cell r="F111" t="str">
            <v>Y</v>
          </cell>
          <cell r="G111" t="str">
            <v>Katie Reinhart</v>
          </cell>
        </row>
        <row r="112">
          <cell r="A112" t="str">
            <v>Ahmad Abdel-Aty</v>
          </cell>
          <cell r="B112">
            <v>1</v>
          </cell>
          <cell r="C112" t="str">
            <v>Yale</v>
          </cell>
          <cell r="D112" t="str">
            <v>x</v>
          </cell>
          <cell r="F112" t="str">
            <v>N</v>
          </cell>
          <cell r="G112" t="str">
            <v>Ahmad Abdel-Aty</v>
          </cell>
        </row>
        <row r="113">
          <cell r="A113" t="str">
            <v>Mostafa Khatab</v>
          </cell>
          <cell r="B113">
            <v>4</v>
          </cell>
          <cell r="C113" t="str">
            <v>Oklahoma State</v>
          </cell>
          <cell r="D113" t="str">
            <v>x</v>
          </cell>
          <cell r="F113" t="str">
            <v>N</v>
          </cell>
          <cell r="G113" t="str">
            <v>Mostafa Khattab</v>
          </cell>
        </row>
        <row r="114">
          <cell r="A114" t="str">
            <v>Juliana Siegler</v>
          </cell>
          <cell r="B114">
            <v>0</v>
          </cell>
          <cell r="C114" t="str">
            <v>Oklahoma</v>
          </cell>
          <cell r="D114" t="str">
            <v>x</v>
          </cell>
          <cell r="E114" t="str">
            <v>x</v>
          </cell>
          <cell r="F114" t="str">
            <v>Y</v>
          </cell>
          <cell r="G114" t="str">
            <v>Juliana Siegler</v>
          </cell>
        </row>
        <row r="115">
          <cell r="A115" t="str">
            <v>Nitya Rao</v>
          </cell>
          <cell r="B115">
            <v>0</v>
          </cell>
          <cell r="C115" t="str">
            <v>UT Austin</v>
          </cell>
          <cell r="D115" t="str">
            <v>x</v>
          </cell>
          <cell r="E115" t="str">
            <v>x</v>
          </cell>
          <cell r="F115" t="str">
            <v>Y</v>
          </cell>
          <cell r="G115" t="str">
            <v>Nitya Rao</v>
          </cell>
        </row>
        <row r="116">
          <cell r="A116" t="str">
            <v>Sabi Sabharwal</v>
          </cell>
          <cell r="B116">
            <v>0</v>
          </cell>
          <cell r="C116" t="str">
            <v>Tufts</v>
          </cell>
          <cell r="D116" t="str">
            <v>x</v>
          </cell>
          <cell r="E116" t="str">
            <v>x</v>
          </cell>
          <cell r="F116" t="str">
            <v>Y</v>
          </cell>
          <cell r="G116" t="str">
            <v>Sabi Sabharwal</v>
          </cell>
        </row>
        <row r="117">
          <cell r="A117" t="str">
            <v>Patricia Campos</v>
          </cell>
          <cell r="B117">
            <v>0</v>
          </cell>
          <cell r="C117" t="str">
            <v>Pitt</v>
          </cell>
          <cell r="D117" t="str">
            <v>x</v>
          </cell>
          <cell r="E117" t="str">
            <v>x</v>
          </cell>
          <cell r="F117" t="str">
            <v>Y</v>
          </cell>
          <cell r="G117" t="str">
            <v>Patricia Campos</v>
          </cell>
        </row>
        <row r="118">
          <cell r="A118" t="str">
            <v>Saloni Kapoor</v>
          </cell>
          <cell r="B118">
            <v>5</v>
          </cell>
          <cell r="C118" t="str">
            <v>All India</v>
          </cell>
          <cell r="D118" t="str">
            <v>x</v>
          </cell>
          <cell r="F118" t="str">
            <v>N</v>
          </cell>
          <cell r="G118" t="str">
            <v>Saloni Kapoor</v>
          </cell>
        </row>
        <row r="119">
          <cell r="A119" t="str">
            <v>Kimberly Jun</v>
          </cell>
          <cell r="B119">
            <v>0</v>
          </cell>
          <cell r="C119" t="str">
            <v>South Florida</v>
          </cell>
          <cell r="D119" t="str">
            <v>x</v>
          </cell>
          <cell r="E119" t="str">
            <v>x</v>
          </cell>
          <cell r="F119" t="str">
            <v>Y</v>
          </cell>
          <cell r="G119" t="str">
            <v>Kimberly Jun</v>
          </cell>
        </row>
        <row r="120">
          <cell r="A120" t="str">
            <v>Mathias Nittman</v>
          </cell>
          <cell r="B120">
            <v>0</v>
          </cell>
          <cell r="C120" t="str">
            <v>South Florida</v>
          </cell>
          <cell r="D120" t="str">
            <v>x</v>
          </cell>
          <cell r="E120" t="str">
            <v>x</v>
          </cell>
          <cell r="F120" t="str">
            <v>Y</v>
          </cell>
          <cell r="G120" t="str">
            <v>Mathias Nittman</v>
          </cell>
        </row>
        <row r="121">
          <cell r="A121" t="str">
            <v>Kevin Harvey</v>
          </cell>
          <cell r="B121">
            <v>0</v>
          </cell>
          <cell r="C121" t="str">
            <v>Florida State</v>
          </cell>
          <cell r="D121" t="str">
            <v>x</v>
          </cell>
          <cell r="E121" t="str">
            <v>x</v>
          </cell>
          <cell r="F121" t="str">
            <v>Y</v>
          </cell>
          <cell r="G121" t="str">
            <v>Kevin Harvey</v>
          </cell>
        </row>
        <row r="122">
          <cell r="A122" t="str">
            <v>Nikolas Hopkins</v>
          </cell>
          <cell r="B122">
            <v>1</v>
          </cell>
          <cell r="C122">
            <v>0</v>
          </cell>
          <cell r="D122" t="str">
            <v>x</v>
          </cell>
          <cell r="F122" t="str">
            <v>N</v>
          </cell>
          <cell r="G122" t="str">
            <v>Nikolas Hopkins</v>
          </cell>
        </row>
        <row r="123">
          <cell r="A123" t="str">
            <v>William Clark</v>
          </cell>
          <cell r="B123">
            <v>0</v>
          </cell>
          <cell r="C123">
            <v>0</v>
          </cell>
          <cell r="D123" t="str">
            <v>x</v>
          </cell>
          <cell r="E123" t="str">
            <v>x</v>
          </cell>
          <cell r="F123" t="str">
            <v>Y</v>
          </cell>
          <cell r="G123" t="str">
            <v>William Clark</v>
          </cell>
        </row>
        <row r="124">
          <cell r="A124" t="str">
            <v>Mubarik Mohamed</v>
          </cell>
          <cell r="B124">
            <v>0</v>
          </cell>
          <cell r="C124" t="str">
            <v>Ohio State</v>
          </cell>
          <cell r="D124" t="str">
            <v>x</v>
          </cell>
          <cell r="E124" t="str">
            <v>x</v>
          </cell>
          <cell r="F124" t="str">
            <v>Y</v>
          </cell>
          <cell r="G124" t="str">
            <v>Mubarik Mohamed</v>
          </cell>
        </row>
        <row r="125">
          <cell r="A125" t="str">
            <v>Nicole Mattson</v>
          </cell>
          <cell r="B125">
            <v>0</v>
          </cell>
          <cell r="C125" t="str">
            <v>University of Washington</v>
          </cell>
          <cell r="D125" t="str">
            <v>x</v>
          </cell>
          <cell r="E125" t="str">
            <v>x</v>
          </cell>
          <cell r="F125" t="str">
            <v>Y</v>
          </cell>
          <cell r="G125" t="str">
            <v>Nicole Mattson</v>
          </cell>
        </row>
        <row r="126">
          <cell r="A126" t="str">
            <v>Gayathri Tummala</v>
          </cell>
          <cell r="B126">
            <v>3</v>
          </cell>
          <cell r="C126" t="str">
            <v>Dartmouth</v>
          </cell>
          <cell r="D126" t="str">
            <v>x</v>
          </cell>
          <cell r="F126" t="str">
            <v>N</v>
          </cell>
          <cell r="G126" t="str">
            <v>Gayathri Tummala</v>
          </cell>
        </row>
        <row r="127">
          <cell r="A127" t="str">
            <v>Georges Guillaume</v>
          </cell>
          <cell r="B127">
            <v>0</v>
          </cell>
          <cell r="C127" t="str">
            <v>Wash U</v>
          </cell>
          <cell r="D127" t="str">
            <v>x</v>
          </cell>
          <cell r="E127" t="str">
            <v>x</v>
          </cell>
          <cell r="F127" t="str">
            <v>Y</v>
          </cell>
          <cell r="G127" t="str">
            <v>Georges Guillaume</v>
          </cell>
        </row>
        <row r="128">
          <cell r="A128" t="str">
            <v>Hasan Muqri</v>
          </cell>
          <cell r="B128">
            <v>0</v>
          </cell>
          <cell r="C128" t="str">
            <v>Albert Einstein</v>
          </cell>
          <cell r="D128" t="str">
            <v>x</v>
          </cell>
          <cell r="E128" t="str">
            <v>x</v>
          </cell>
          <cell r="F128" t="str">
            <v>Y</v>
          </cell>
          <cell r="G128" t="str">
            <v>Hasan Muqri</v>
          </cell>
        </row>
        <row r="129">
          <cell r="A129" t="str">
            <v>MariMac Collins</v>
          </cell>
          <cell r="B129">
            <v>0</v>
          </cell>
          <cell r="C129" t="str">
            <v>University of Mississippi</v>
          </cell>
          <cell r="D129" t="str">
            <v>x</v>
          </cell>
          <cell r="E129" t="str">
            <v>x</v>
          </cell>
          <cell r="F129" t="str">
            <v>Y</v>
          </cell>
          <cell r="G129" t="str">
            <v>MariMac Collins</v>
          </cell>
        </row>
        <row r="130">
          <cell r="A130" t="str">
            <v>Dani Block</v>
          </cell>
          <cell r="B130">
            <v>1</v>
          </cell>
          <cell r="C130" t="str">
            <v>University of Mississippi</v>
          </cell>
          <cell r="D130" t="str">
            <v>x</v>
          </cell>
          <cell r="F130" t="str">
            <v>N</v>
          </cell>
          <cell r="G130" t="str">
            <v>Danielle Block</v>
          </cell>
        </row>
        <row r="131">
          <cell r="A131" t="str">
            <v>Abby Perrenoud</v>
          </cell>
          <cell r="B131">
            <v>2</v>
          </cell>
          <cell r="C131" t="str">
            <v>USD</v>
          </cell>
          <cell r="D131" t="str">
            <v>x</v>
          </cell>
          <cell r="F131" t="str">
            <v>N</v>
          </cell>
          <cell r="G131" t="str">
            <v>Abby Perrenoud</v>
          </cell>
        </row>
        <row r="132">
          <cell r="A132" t="str">
            <v>Alexandra Heriford</v>
          </cell>
          <cell r="B132">
            <v>0</v>
          </cell>
          <cell r="C132" t="str">
            <v>Michigan State University</v>
          </cell>
          <cell r="D132" t="str">
            <v>x</v>
          </cell>
          <cell r="E132" t="str">
            <v>x</v>
          </cell>
          <cell r="F132" t="str">
            <v>Y</v>
          </cell>
          <cell r="G132" t="str">
            <v>Alexandra Heriford</v>
          </cell>
        </row>
        <row r="133">
          <cell r="A133" t="str">
            <v>Sahi Podila</v>
          </cell>
          <cell r="B133">
            <v>0</v>
          </cell>
          <cell r="C133" t="str">
            <v>University of New Mexico</v>
          </cell>
          <cell r="D133" t="str">
            <v>x</v>
          </cell>
          <cell r="E133" t="str">
            <v>x</v>
          </cell>
          <cell r="F133" t="str">
            <v>Y</v>
          </cell>
          <cell r="G133" t="str">
            <v>Sahi Podila</v>
          </cell>
        </row>
        <row r="134">
          <cell r="A134" t="str">
            <v>Jeremy "Britt" Hatcher</v>
          </cell>
          <cell r="B134">
            <v>5</v>
          </cell>
          <cell r="C134" t="str">
            <v>Vanderbilt</v>
          </cell>
          <cell r="D134" t="str">
            <v>x</v>
          </cell>
          <cell r="F134" t="str">
            <v>N</v>
          </cell>
          <cell r="G134" t="str">
            <v>Jeremy B Hatcher</v>
          </cell>
        </row>
        <row r="135">
          <cell r="A135" t="str">
            <v>Daniel Bailey</v>
          </cell>
          <cell r="B135">
            <v>1</v>
          </cell>
          <cell r="C135" t="str">
            <v>Baylor</v>
          </cell>
          <cell r="D135" t="str">
            <v>x</v>
          </cell>
          <cell r="F135" t="str">
            <v>N</v>
          </cell>
          <cell r="G135" t="str">
            <v>Mark Daniel Bailey</v>
          </cell>
        </row>
        <row r="136">
          <cell r="A136" t="str">
            <v>Nilou Rohani</v>
          </cell>
          <cell r="B136">
            <v>2</v>
          </cell>
          <cell r="C136" t="str">
            <v>Baylor</v>
          </cell>
          <cell r="D136" t="str">
            <v>x</v>
          </cell>
          <cell r="F136" t="str">
            <v>N</v>
          </cell>
          <cell r="G136" t="str">
            <v>Niloufar Rohani</v>
          </cell>
        </row>
        <row r="137">
          <cell r="A137" t="str">
            <v>Andrew Beiter</v>
          </cell>
          <cell r="B137">
            <v>0</v>
          </cell>
          <cell r="C137" t="str">
            <v>University at Buffalo</v>
          </cell>
          <cell r="D137" t="str">
            <v>x</v>
          </cell>
          <cell r="E137" t="str">
            <v>x</v>
          </cell>
          <cell r="F137" t="str">
            <v>Y</v>
          </cell>
          <cell r="G137" t="str">
            <v>Andrew Beiter</v>
          </cell>
        </row>
        <row r="138">
          <cell r="A138" t="str">
            <v>April Enger</v>
          </cell>
          <cell r="B138">
            <v>0</v>
          </cell>
          <cell r="C138" t="str">
            <v>NEOMED</v>
          </cell>
          <cell r="D138" t="str">
            <v>x</v>
          </cell>
          <cell r="E138" t="str">
            <v>x</v>
          </cell>
          <cell r="F138" t="str">
            <v>Y</v>
          </cell>
          <cell r="G138" t="str">
            <v>April Enger</v>
          </cell>
        </row>
        <row r="139">
          <cell r="A139" t="str">
            <v>Mac Singer</v>
          </cell>
          <cell r="B139">
            <v>0</v>
          </cell>
          <cell r="C139" t="str">
            <v>USC</v>
          </cell>
          <cell r="D139" t="str">
            <v>x</v>
          </cell>
          <cell r="E139" t="str">
            <v>x</v>
          </cell>
          <cell r="F139" t="str">
            <v>Y</v>
          </cell>
          <cell r="G139" t="str">
            <v>Mac Singer</v>
          </cell>
        </row>
        <row r="140">
          <cell r="A140" t="str">
            <v>Sarah Wall</v>
          </cell>
          <cell r="B140">
            <v>0</v>
          </cell>
          <cell r="C140" t="str">
            <v>University of Miami</v>
          </cell>
          <cell r="D140" t="str">
            <v>x</v>
          </cell>
          <cell r="E140" t="str">
            <v>x</v>
          </cell>
          <cell r="F140" t="str">
            <v>Y</v>
          </cell>
          <cell r="G140" t="str">
            <v>Sarah Wall</v>
          </cell>
        </row>
        <row r="143">
          <cell r="A143" t="str">
            <v>Anh Nguyen</v>
          </cell>
          <cell r="C143" t="str">
            <v>UCSF</v>
          </cell>
          <cell r="D143" t="str">
            <v>x</v>
          </cell>
        </row>
        <row r="144">
          <cell r="A144" t="str">
            <v>Catherine Zhu</v>
          </cell>
          <cell r="C144" t="str">
            <v>BU</v>
          </cell>
          <cell r="D144" t="str">
            <v>x</v>
          </cell>
          <cell r="E144" t="str">
            <v>x</v>
          </cell>
        </row>
        <row r="145">
          <cell r="A145" t="str">
            <v>Lars Andersen</v>
          </cell>
          <cell r="C145" t="str">
            <v>SKMC</v>
          </cell>
          <cell r="D145" t="str">
            <v>x</v>
          </cell>
          <cell r="E145" t="str">
            <v>x</v>
          </cell>
        </row>
        <row r="146">
          <cell r="A146" t="str">
            <v>LeAnne Young</v>
          </cell>
          <cell r="C146" t="str">
            <v>CWRU</v>
          </cell>
          <cell r="D146" t="str">
            <v>x</v>
          </cell>
        </row>
        <row r="147">
          <cell r="A147" t="str">
            <v>Richard Morgan</v>
          </cell>
          <cell r="C147" t="str">
            <v>UCLA</v>
          </cell>
          <cell r="D147" t="str">
            <v>x</v>
          </cell>
        </row>
        <row r="148">
          <cell r="A148" t="str">
            <v>Niraj Patel</v>
          </cell>
          <cell r="C148" t="str">
            <v>SLU</v>
          </cell>
          <cell r="D148" t="str">
            <v>x</v>
          </cell>
          <cell r="E148" t="str">
            <v>x</v>
          </cell>
        </row>
        <row r="149">
          <cell r="A149" t="str">
            <v>Michael Chen</v>
          </cell>
          <cell r="C149" t="str">
            <v>UIC</v>
          </cell>
          <cell r="D149" t="str">
            <v>x</v>
          </cell>
          <cell r="E149" t="str">
            <v>x</v>
          </cell>
        </row>
        <row r="150">
          <cell r="A150" t="str">
            <v>Neil Sheth</v>
          </cell>
          <cell r="C150" t="str">
            <v>Northwestern</v>
          </cell>
          <cell r="D150" t="str">
            <v>x</v>
          </cell>
          <cell r="E150" t="str">
            <v>x</v>
          </cell>
          <cell r="F150" t="str">
            <v>Neuron</v>
          </cell>
        </row>
        <row r="151">
          <cell r="A151" t="str">
            <v>Jessica Kraker</v>
          </cell>
          <cell r="C151" t="str">
            <v>MCW</v>
          </cell>
          <cell r="D151" t="str">
            <v>x</v>
          </cell>
        </row>
        <row r="152">
          <cell r="A152" t="str">
            <v>Catherine Zhu</v>
          </cell>
          <cell r="C152" t="str">
            <v>BU</v>
          </cell>
          <cell r="D152" t="str">
            <v>x</v>
          </cell>
          <cell r="E152" t="str">
            <v>x</v>
          </cell>
        </row>
        <row r="153">
          <cell r="A153" t="str">
            <v>Lars Andersen</v>
          </cell>
          <cell r="C153" t="str">
            <v>Jefferson</v>
          </cell>
          <cell r="D153" t="str">
            <v>x</v>
          </cell>
          <cell r="E153" t="str">
            <v>x</v>
          </cell>
        </row>
        <row r="154">
          <cell r="A154" t="str">
            <v>Niraj Patel</v>
          </cell>
          <cell r="C154" t="str">
            <v>Saint Louis University</v>
          </cell>
          <cell r="D154" t="str">
            <v>x</v>
          </cell>
          <cell r="E154" t="str">
            <v>x</v>
          </cell>
        </row>
        <row r="155">
          <cell r="A155" t="str">
            <v>Michael Chen</v>
          </cell>
          <cell r="C155" t="str">
            <v>UIC</v>
          </cell>
          <cell r="D155" t="str">
            <v>x</v>
          </cell>
          <cell r="E155" t="str">
            <v>x</v>
          </cell>
        </row>
        <row r="156">
          <cell r="A156" t="str">
            <v>Adam Siedlecki</v>
          </cell>
          <cell r="C156" t="str">
            <v>Buffalo</v>
          </cell>
          <cell r="D156" t="str">
            <v>x</v>
          </cell>
          <cell r="E156" t="str">
            <v>x</v>
          </cell>
        </row>
      </sheetData>
      <sheetData sheetId="2"/>
      <sheetData sheetId="3"/>
      <sheetData sheetId="4">
        <row r="1">
          <cell r="A1" t="str">
            <v>Name</v>
          </cell>
          <cell r="B1" t="str">
            <v>LastName</v>
          </cell>
          <cell r="C1" t="str">
            <v>Title</v>
          </cell>
          <cell r="D1" t="str">
            <v>Date</v>
          </cell>
          <cell r="E1" t="str">
            <v>Journal</v>
          </cell>
          <cell r="F1" t="str">
            <v>First Last Name</v>
          </cell>
          <cell r="G1" t="str">
            <v>First First Name</v>
          </cell>
          <cell r="H1" t="str">
            <v>Last Last Name</v>
          </cell>
          <cell r="I1" t="str">
            <v>Last First Name</v>
          </cell>
          <cell r="J1" t="str">
            <v>Ophtho Journal</v>
          </cell>
          <cell r="K1" t="str">
            <v>Ophtho Article</v>
          </cell>
          <cell r="L1" t="str">
            <v>Author Affliation</v>
          </cell>
          <cell r="M1" t="str">
            <v>OphthoPub</v>
          </cell>
          <cell r="N1" t="str">
            <v>FirstAuthorPub</v>
          </cell>
          <cell r="O1" t="str">
            <v>FirstAuthorOphthoPub</v>
          </cell>
          <cell r="P1" t="str">
            <v>CorrespondingAuthorPub</v>
          </cell>
          <cell r="Q1" t="str">
            <v>CorrespondingAuthorOphthoPub</v>
          </cell>
          <cell r="R1" t="str">
            <v>IF</v>
          </cell>
          <cell r="S1" t="str">
            <v>BeforeSubmission</v>
          </cell>
        </row>
        <row r="2">
          <cell r="A2" t="str">
            <v>Monia Sigle</v>
          </cell>
          <cell r="B2" t="str">
            <v>Sigle</v>
          </cell>
          <cell r="C2" t="str">
            <v>9) Outcomes of VD-PACE With Immunomodulatory Agent as a Salvage Therapy for Relapsed/Refractory Multiple Myeloma.</v>
          </cell>
          <cell r="D2">
            <v>44104</v>
          </cell>
          <cell r="E2" t="str">
            <v>Clinical lymphoma, myeloma &amp; leukemia</v>
          </cell>
          <cell r="F2" t="str">
            <v>Abdallah</v>
          </cell>
          <cell r="G2" t="str">
            <v>Al-Ola</v>
          </cell>
          <cell r="H2" t="str">
            <v>Ganguly</v>
          </cell>
          <cell r="I2" t="str">
            <v>Siddhartha</v>
          </cell>
          <cell r="J2" t="b">
            <v>0</v>
          </cell>
          <cell r="K2" t="b">
            <v>0</v>
          </cell>
          <cell r="L2" t="str">
            <v>University of Kansas Medical Center, Westwood, KS.</v>
          </cell>
          <cell r="M2">
            <v>0</v>
          </cell>
          <cell r="N2">
            <v>0</v>
          </cell>
          <cell r="O2">
            <v>0</v>
          </cell>
          <cell r="P2">
            <v>0</v>
          </cell>
          <cell r="Q2">
            <v>0</v>
          </cell>
          <cell r="R2">
            <v>2.298</v>
          </cell>
          <cell r="S2">
            <v>0</v>
          </cell>
        </row>
        <row r="3">
          <cell r="A3" t="str">
            <v>Monia Sigle</v>
          </cell>
          <cell r="B3" t="str">
            <v>Sigle</v>
          </cell>
          <cell r="C3" t="str">
            <v>9) Outcomes of Daratumumab, Pomalidomide, and Dexamethasone, Followed by High-dose Chemotherapy and Autologous Stem Cell Transplantation, in Patients With Relapsed/Refractory Multiple Myeloma.</v>
          </cell>
          <cell r="D3">
            <v>44092</v>
          </cell>
          <cell r="E3" t="str">
            <v>Clinical lymphoma, myeloma &amp; leukemia</v>
          </cell>
          <cell r="F3" t="str">
            <v>Abdallah</v>
          </cell>
          <cell r="G3" t="str">
            <v>Al-Ola</v>
          </cell>
          <cell r="H3" t="str">
            <v>Ganguly</v>
          </cell>
          <cell r="I3" t="str">
            <v>Siddhartha</v>
          </cell>
          <cell r="J3" t="b">
            <v>0</v>
          </cell>
          <cell r="K3" t="b">
            <v>0</v>
          </cell>
          <cell r="L3" t="str">
            <v>University of Kansas Medical Center, Westwood, KS.</v>
          </cell>
          <cell r="M3">
            <v>0</v>
          </cell>
          <cell r="N3">
            <v>0</v>
          </cell>
          <cell r="O3">
            <v>0</v>
          </cell>
          <cell r="P3">
            <v>0</v>
          </cell>
          <cell r="Q3">
            <v>0</v>
          </cell>
          <cell r="R3">
            <v>2.298</v>
          </cell>
          <cell r="S3">
            <v>0</v>
          </cell>
        </row>
        <row r="4">
          <cell r="A4" t="str">
            <v>Monia Sigle</v>
          </cell>
          <cell r="B4" t="str">
            <v>Sigle</v>
          </cell>
          <cell r="C4" t="str">
            <v>3) Seronegative ocular toxoplasma panuveitis in an immunocompetent patient.</v>
          </cell>
          <cell r="D4">
            <v>43966</v>
          </cell>
          <cell r="E4" t="str">
            <v>American journal of ophthalmology case reports</v>
          </cell>
          <cell r="F4" t="str">
            <v>Sigle</v>
          </cell>
          <cell r="G4" t="str">
            <v>Monia</v>
          </cell>
          <cell r="H4" t="str">
            <v>Ajlan</v>
          </cell>
          <cell r="I4" t="str">
            <v>Radwan S</v>
          </cell>
          <cell r="J4" t="b">
            <v>1</v>
          </cell>
          <cell r="K4" t="b">
            <v>0</v>
          </cell>
          <cell r="L4" t="str">
            <v>Department of Ophthalmology, The University of Kansas School of Medicine, Kansas City, KS, USA.</v>
          </cell>
          <cell r="M4">
            <v>1</v>
          </cell>
          <cell r="N4">
            <v>1</v>
          </cell>
          <cell r="O4">
            <v>1</v>
          </cell>
          <cell r="P4">
            <v>0</v>
          </cell>
          <cell r="Q4">
            <v>0</v>
          </cell>
          <cell r="R4">
            <v>0.86899999999999999</v>
          </cell>
          <cell r="S4">
            <v>1</v>
          </cell>
        </row>
        <row r="5">
          <cell r="A5" t="str">
            <v>Monia Sigle</v>
          </cell>
          <cell r="B5" t="str">
            <v>Sigle</v>
          </cell>
          <cell r="C5" t="str">
            <v>7) Impact of anti-CD38 therapy in multiple myeloma with high-risk cytogenetics: systematic review and meta-analysis.</v>
          </cell>
          <cell r="D5">
            <v>43988</v>
          </cell>
          <cell r="E5" t="str">
            <v>Leukemia &amp; lymphoma</v>
          </cell>
          <cell r="F5" t="str">
            <v>Mohyuddin</v>
          </cell>
          <cell r="G5" t="str">
            <v>Ghulam Rehman</v>
          </cell>
          <cell r="H5" t="str">
            <v>McClune</v>
          </cell>
          <cell r="I5" t="str">
            <v>Brian</v>
          </cell>
          <cell r="J5" t="b">
            <v>0</v>
          </cell>
          <cell r="K5" t="b">
            <v>0</v>
          </cell>
          <cell r="L5" t="str">
            <v>School of Medicine, University of Kansas, Kansas City, KS, USA.</v>
          </cell>
          <cell r="M5">
            <v>0</v>
          </cell>
          <cell r="N5">
            <v>0</v>
          </cell>
          <cell r="O5">
            <v>0</v>
          </cell>
          <cell r="P5">
            <v>0</v>
          </cell>
          <cell r="Q5">
            <v>0</v>
          </cell>
          <cell r="R5">
            <v>2.9689999999999999</v>
          </cell>
          <cell r="S5">
            <v>1</v>
          </cell>
        </row>
        <row r="6">
          <cell r="A6" t="str">
            <v>Hanna Tso</v>
          </cell>
          <cell r="B6" t="str">
            <v>Tso</v>
          </cell>
          <cell r="C6" t="str">
            <v>14) Reply to "Tn4401 carrying blaKPC is inserted within another insertion in pKpQIL and related plasmids".</v>
          </cell>
          <cell r="D6">
            <v>41974</v>
          </cell>
          <cell r="E6" t="str">
            <v>Journal of clinical microbiology</v>
          </cell>
          <cell r="F6" t="str">
            <v>Lau</v>
          </cell>
          <cell r="G6" t="str">
            <v>Anna F</v>
          </cell>
          <cell r="H6" t="str">
            <v>Dekker</v>
          </cell>
          <cell r="I6" t="str">
            <v>John P</v>
          </cell>
          <cell r="J6" t="b">
            <v>0</v>
          </cell>
          <cell r="K6" t="b">
            <v>0</v>
          </cell>
          <cell r="L6" t="str">
            <v>Laboratory for Informatics Development, Clinical Center, National Institutes of Health, Bethesda, Maryland, USA.</v>
          </cell>
          <cell r="M6">
            <v>0</v>
          </cell>
          <cell r="N6">
            <v>0</v>
          </cell>
          <cell r="O6">
            <v>0</v>
          </cell>
          <cell r="P6">
            <v>0</v>
          </cell>
          <cell r="Q6">
            <v>0</v>
          </cell>
          <cell r="R6">
            <v>5.8970000000000002</v>
          </cell>
          <cell r="S6">
            <v>1</v>
          </cell>
        </row>
        <row r="7">
          <cell r="A7" t="str">
            <v>Hanna Tso</v>
          </cell>
          <cell r="B7" t="str">
            <v>Tso</v>
          </cell>
          <cell r="C7" t="str">
            <v>15) A rapid matrix-assisted laser desorption ionization-time of flight mass spectrometry-based method for single-plasmid tracking in an outbreak of carbapenem-resistant Enterobacteriaceae.</v>
          </cell>
          <cell r="D7">
            <v>41780</v>
          </cell>
          <cell r="E7" t="str">
            <v>Journal of clinical microbiology</v>
          </cell>
          <cell r="F7" t="str">
            <v>Lau</v>
          </cell>
          <cell r="G7" t="str">
            <v>Anna F</v>
          </cell>
          <cell r="H7" t="str">
            <v>Dekker</v>
          </cell>
          <cell r="I7" t="str">
            <v>John P</v>
          </cell>
          <cell r="J7" t="b">
            <v>0</v>
          </cell>
          <cell r="K7" t="b">
            <v>0</v>
          </cell>
          <cell r="L7" t="str">
            <v>Laboratory for Informatics Development, Clinical Center, National Institutes of Health, Bethesda, Maryland, USA.</v>
          </cell>
          <cell r="M7">
            <v>0</v>
          </cell>
          <cell r="N7">
            <v>0</v>
          </cell>
          <cell r="O7">
            <v>0</v>
          </cell>
          <cell r="P7">
            <v>0</v>
          </cell>
          <cell r="Q7">
            <v>0</v>
          </cell>
          <cell r="R7">
            <v>5.8970000000000002</v>
          </cell>
          <cell r="S7">
            <v>1</v>
          </cell>
        </row>
        <row r="8">
          <cell r="A8" t="str">
            <v xml:space="preserve">Galaxy Y Cho </v>
          </cell>
          <cell r="B8" t="str">
            <v xml:space="preserve">Cho </v>
          </cell>
          <cell r="C8" t="str">
            <v>5) Attenuation of Inherited and Acquired Retinal Degeneration Progression with Gene-based Techniques.</v>
          </cell>
          <cell r="D8">
            <v>43497</v>
          </cell>
          <cell r="E8" t="str">
            <v>Molecular diagnosis &amp; therapy</v>
          </cell>
          <cell r="F8" t="str">
            <v>Cho</v>
          </cell>
          <cell r="G8" t="str">
            <v>Galaxy Y</v>
          </cell>
          <cell r="H8" t="str">
            <v>Tsang</v>
          </cell>
          <cell r="I8" t="str">
            <v>Stephen H</v>
          </cell>
          <cell r="J8" t="b">
            <v>0</v>
          </cell>
          <cell r="K8" t="b">
            <v>1</v>
          </cell>
          <cell r="L8" t="str">
            <v>Jonas Children's Vision Care and Bernard &amp; Shirlee Brown Glaucoma Laboratory, New York, USA.</v>
          </cell>
          <cell r="M8">
            <v>1</v>
          </cell>
          <cell r="N8">
            <v>0</v>
          </cell>
          <cell r="O8">
            <v>0</v>
          </cell>
          <cell r="P8">
            <v>0</v>
          </cell>
          <cell r="Q8">
            <v>0</v>
          </cell>
          <cell r="R8">
            <v>3.38</v>
          </cell>
          <cell r="S8">
            <v>1</v>
          </cell>
        </row>
        <row r="9">
          <cell r="A9" t="str">
            <v xml:space="preserve">Galaxy Y Cho </v>
          </cell>
          <cell r="B9" t="str">
            <v xml:space="preserve">Cho </v>
          </cell>
          <cell r="C9" t="str">
            <v>9) Hyperautofluorescent Dots are Characteristic in Ceramide Kinase Like-associated Retinal Degeneration.</v>
          </cell>
          <cell r="D9">
            <v>43494</v>
          </cell>
          <cell r="E9" t="str">
            <v>Scientific reports</v>
          </cell>
          <cell r="F9" t="str">
            <v>Sengillo</v>
          </cell>
          <cell r="G9" t="str">
            <v>Jesse D</v>
          </cell>
          <cell r="H9" t="str">
            <v>Tsang</v>
          </cell>
          <cell r="I9" t="str">
            <v>Stephen H</v>
          </cell>
          <cell r="J9" t="b">
            <v>0</v>
          </cell>
          <cell r="K9" t="b">
            <v>1</v>
          </cell>
          <cell r="L9" t="str">
            <v>Frank H. Netter MD School of Medicine, Quinnipiac University, North Haven, CT, USA.</v>
          </cell>
          <cell r="M9">
            <v>1</v>
          </cell>
          <cell r="N9">
            <v>0</v>
          </cell>
          <cell r="O9">
            <v>0</v>
          </cell>
          <cell r="P9">
            <v>0</v>
          </cell>
          <cell r="Q9">
            <v>0</v>
          </cell>
          <cell r="R9">
            <v>3.9980000000000002</v>
          </cell>
          <cell r="S9">
            <v>1</v>
          </cell>
        </row>
        <row r="10">
          <cell r="A10" t="str">
            <v xml:space="preserve">Galaxy Y Cho </v>
          </cell>
          <cell r="B10" t="str">
            <v xml:space="preserve">Cho </v>
          </cell>
          <cell r="C10" t="str">
            <v>8) Personalized Proteomics for Precision Health: Identifying Biomarkers of Vitreoretinal Disease.</v>
          </cell>
          <cell r="D10">
            <v>43369</v>
          </cell>
          <cell r="E10" t="str">
            <v>Translational vision science &amp; technology</v>
          </cell>
          <cell r="F10" t="str">
            <v>Velez</v>
          </cell>
          <cell r="G10" t="str">
            <v>Gabriel</v>
          </cell>
          <cell r="H10" t="str">
            <v>Mahajan</v>
          </cell>
          <cell r="I10" t="str">
            <v>Vinit B</v>
          </cell>
          <cell r="J10" t="b">
            <v>0</v>
          </cell>
          <cell r="K10" t="b">
            <v>1</v>
          </cell>
          <cell r="L10" t="str">
            <v>Frank H. Netter MD School of Medicine, Quinnipiac University, North Haven, CT, USA.</v>
          </cell>
          <cell r="M10">
            <v>1</v>
          </cell>
          <cell r="N10">
            <v>0</v>
          </cell>
          <cell r="O10">
            <v>0</v>
          </cell>
          <cell r="P10">
            <v>0</v>
          </cell>
          <cell r="Q10">
            <v>0</v>
          </cell>
          <cell r="R10">
            <v>2.1120000000000001</v>
          </cell>
          <cell r="S10">
            <v>1</v>
          </cell>
        </row>
        <row r="11">
          <cell r="A11" t="str">
            <v xml:space="preserve">Galaxy Y Cho </v>
          </cell>
          <cell r="B11" t="str">
            <v xml:space="preserve">Cho </v>
          </cell>
          <cell r="C11" t="str">
            <v>6) Translation of CRISPR Genome Surgery to the Bedside for Retinal Diseases.</v>
          </cell>
          <cell r="D11">
            <v>43243</v>
          </cell>
          <cell r="E11" t="str">
            <v>Frontiers in cell and developmental biology</v>
          </cell>
          <cell r="F11" t="str">
            <v>Xu</v>
          </cell>
          <cell r="G11" t="str">
            <v>Christine L</v>
          </cell>
          <cell r="H11" t="str">
            <v>Tsang</v>
          </cell>
          <cell r="I11" t="str">
            <v>Stephen H</v>
          </cell>
          <cell r="J11" t="b">
            <v>0</v>
          </cell>
          <cell r="K11" t="b">
            <v>1</v>
          </cell>
          <cell r="L11" t="str">
            <v>Jonas Children's Vision Care, Bernard &amp; Shirlee Brown Glaucoma Laboratory, Columbia University, New York, NY, United States.</v>
          </cell>
          <cell r="M11">
            <v>1</v>
          </cell>
          <cell r="N11">
            <v>0</v>
          </cell>
          <cell r="O11">
            <v>0</v>
          </cell>
          <cell r="P11">
            <v>0</v>
          </cell>
          <cell r="Q11">
            <v>0</v>
          </cell>
          <cell r="R11">
            <v>5.2009999999999996</v>
          </cell>
          <cell r="S11">
            <v>1</v>
          </cell>
        </row>
        <row r="12">
          <cell r="A12" t="str">
            <v xml:space="preserve">Galaxy Y Cho </v>
          </cell>
          <cell r="B12" t="str">
            <v xml:space="preserve">Cho </v>
          </cell>
          <cell r="C12" t="str">
            <v>7) Caring for Hereditary Childhood Retinal Blindness.</v>
          </cell>
          <cell r="D12">
            <v>43173</v>
          </cell>
          <cell r="E12" t="str">
            <v>Asia-Pacific journal of ophthalmology (Philadelphia, Pa.)</v>
          </cell>
          <cell r="F12" t="str">
            <v>Jauregui</v>
          </cell>
          <cell r="G12" t="str">
            <v>Ruben</v>
          </cell>
          <cell r="H12" t="str">
            <v>Tsang</v>
          </cell>
          <cell r="I12" t="str">
            <v>Stephen H</v>
          </cell>
          <cell r="J12" t="b">
            <v>1</v>
          </cell>
          <cell r="K12" t="b">
            <v>1</v>
          </cell>
          <cell r="L12" t="str">
            <v>Department of Ophthalmology, Columbia University, New York, NY.</v>
          </cell>
          <cell r="M12">
            <v>1</v>
          </cell>
          <cell r="N12">
            <v>0</v>
          </cell>
          <cell r="O12">
            <v>0</v>
          </cell>
          <cell r="P12">
            <v>0</v>
          </cell>
          <cell r="Q12">
            <v>0</v>
          </cell>
          <cell r="R12">
            <v>2.4300000000000002</v>
          </cell>
          <cell r="S12">
            <v>1</v>
          </cell>
        </row>
        <row r="13">
          <cell r="A13" t="str">
            <v>Chandruganesh Rasendran</v>
          </cell>
          <cell r="B13" t="str">
            <v>Rasendran</v>
          </cell>
          <cell r="C13" t="str">
            <v>5) Impact of the COVID-19 Pandemic and Obstetrician and Gynecologist Workforce Distribution on Vaccine Deployment and Predicting Women's Healthcare Shortages.</v>
          </cell>
          <cell r="D13">
            <v>44304</v>
          </cell>
          <cell r="E13" t="str">
            <v>Cureus</v>
          </cell>
          <cell r="F13" t="str">
            <v>Shastri</v>
          </cell>
          <cell r="G13" t="str">
            <v>Toral</v>
          </cell>
          <cell r="H13" t="str">
            <v>Goje</v>
          </cell>
          <cell r="I13" t="str">
            <v>Oluwatosin</v>
          </cell>
          <cell r="J13" t="b">
            <v>0</v>
          </cell>
          <cell r="K13" t="b">
            <v>0</v>
          </cell>
          <cell r="L13" t="str">
            <v>Department of Ophthalmology, Case Western Reserve University School of Medicine, Cleveland, USA.</v>
          </cell>
          <cell r="M13">
            <v>0</v>
          </cell>
          <cell r="N13">
            <v>0</v>
          </cell>
          <cell r="O13">
            <v>0</v>
          </cell>
          <cell r="P13">
            <v>0</v>
          </cell>
          <cell r="Q13">
            <v>0</v>
          </cell>
          <cell r="R13">
            <v>0</v>
          </cell>
          <cell r="S13">
            <v>0</v>
          </cell>
        </row>
        <row r="14">
          <cell r="A14" t="str">
            <v>Chandruganesh Rasendran</v>
          </cell>
          <cell r="B14" t="str">
            <v>Rasendran</v>
          </cell>
          <cell r="C14" t="str">
            <v>3) Incremental Economic Burden of Depression in Ophthalmic Patients.</v>
          </cell>
          <cell r="D14">
            <v>44295</v>
          </cell>
          <cell r="E14" t="str">
            <v>American journal of ophthalmology</v>
          </cell>
          <cell r="F14" t="str">
            <v>Rasendran</v>
          </cell>
          <cell r="G14" t="str">
            <v>Chandruganesh</v>
          </cell>
          <cell r="H14" t="str">
            <v>Talcott</v>
          </cell>
          <cell r="I14" t="str">
            <v>Katherine E</v>
          </cell>
          <cell r="J14" t="b">
            <v>1</v>
          </cell>
          <cell r="K14" t="b">
            <v>1</v>
          </cell>
          <cell r="L14" t="str">
            <v>Case Western Reserve University School of Medicine, Cleveland, Ohio, 44106.</v>
          </cell>
          <cell r="M14">
            <v>1</v>
          </cell>
          <cell r="N14">
            <v>1</v>
          </cell>
          <cell r="O14">
            <v>1</v>
          </cell>
          <cell r="P14">
            <v>0</v>
          </cell>
          <cell r="Q14">
            <v>0</v>
          </cell>
          <cell r="R14">
            <v>4.0129999999999999</v>
          </cell>
          <cell r="S14">
            <v>0</v>
          </cell>
        </row>
        <row r="15">
          <cell r="A15" t="str">
            <v>Chandruganesh Rasendran</v>
          </cell>
          <cell r="B15" t="str">
            <v>Rasendran</v>
          </cell>
          <cell r="C15" t="str">
            <v>11) Visual outcomes following cataract surgery in age-related macular degeneration patients.</v>
          </cell>
          <cell r="D15">
            <v>44244</v>
          </cell>
          <cell r="E15" t="str">
            <v>Canadian journal of ophthalmology. Journal canadien d'ophtalmologie</v>
          </cell>
          <cell r="F15" t="str">
            <v>Chen</v>
          </cell>
          <cell r="G15" t="str">
            <v>Andrew X</v>
          </cell>
          <cell r="H15" t="str">
            <v>Talcott</v>
          </cell>
          <cell r="I15" t="str">
            <v>Katherine E</v>
          </cell>
          <cell r="J15" t="b">
            <v>1</v>
          </cell>
          <cell r="K15" t="b">
            <v>1</v>
          </cell>
          <cell r="L15" t="str">
            <v>Case Western Reserve University School of Medicine, Cleveland, Ohio.</v>
          </cell>
          <cell r="M15">
            <v>1</v>
          </cell>
          <cell r="N15">
            <v>0</v>
          </cell>
          <cell r="O15">
            <v>0</v>
          </cell>
          <cell r="P15">
            <v>0</v>
          </cell>
          <cell r="Q15">
            <v>0</v>
          </cell>
          <cell r="R15">
            <v>1.369</v>
          </cell>
          <cell r="S15">
            <v>0</v>
          </cell>
        </row>
        <row r="16">
          <cell r="A16" t="str">
            <v>Chandruganesh Rasendran</v>
          </cell>
          <cell r="B16" t="str">
            <v>Rasendran</v>
          </cell>
          <cell r="C16" t="str">
            <v>5) The economic burden of vertigo and dizziness in the United States.</v>
          </cell>
          <cell r="D16">
            <v>44265</v>
          </cell>
          <cell r="E16" t="str">
            <v>Journal of vestibular research : equilibrium &amp; orientation</v>
          </cell>
          <cell r="F16" t="str">
            <v>Ruthberg</v>
          </cell>
          <cell r="G16" t="str">
            <v>Jeremy S</v>
          </cell>
          <cell r="H16" t="str">
            <v>Otteson</v>
          </cell>
          <cell r="I16" t="str">
            <v>Todd D</v>
          </cell>
          <cell r="J16" t="b">
            <v>0</v>
          </cell>
          <cell r="K16" t="b">
            <v>0</v>
          </cell>
          <cell r="L16" t="str">
            <v>Case Western Reserve University School of Medicine, Cleveland, OH, USA.</v>
          </cell>
          <cell r="M16">
            <v>0</v>
          </cell>
          <cell r="N16">
            <v>0</v>
          </cell>
          <cell r="O16">
            <v>0</v>
          </cell>
          <cell r="P16">
            <v>0</v>
          </cell>
          <cell r="Q16">
            <v>0</v>
          </cell>
          <cell r="R16">
            <v>3.6269999999999998</v>
          </cell>
          <cell r="S16">
            <v>0</v>
          </cell>
        </row>
        <row r="17">
          <cell r="A17" t="str">
            <v>Chandruganesh Rasendran</v>
          </cell>
          <cell r="B17" t="str">
            <v>Rasendran</v>
          </cell>
          <cell r="C17" t="str">
            <v>4) Demographic and Socioeconomic Differences in Outpatient Ophthalmology Utilization in the United States.</v>
          </cell>
          <cell r="D17">
            <v>43973</v>
          </cell>
          <cell r="E17" t="str">
            <v>American journal of ophthalmology</v>
          </cell>
          <cell r="F17" t="str">
            <v>Rasendran</v>
          </cell>
          <cell r="G17" t="str">
            <v>Chandruganesh</v>
          </cell>
          <cell r="H17" t="str">
            <v>Singh</v>
          </cell>
          <cell r="I17" t="str">
            <v>Rishi P</v>
          </cell>
          <cell r="J17" t="b">
            <v>1</v>
          </cell>
          <cell r="K17" t="b">
            <v>1</v>
          </cell>
          <cell r="L17" t="str">
            <v>Case Western Reserve University School of Medicine, Cleveland, Ohio, USA.</v>
          </cell>
          <cell r="M17">
            <v>1</v>
          </cell>
          <cell r="N17">
            <v>1</v>
          </cell>
          <cell r="O17">
            <v>1</v>
          </cell>
          <cell r="P17">
            <v>0</v>
          </cell>
          <cell r="Q17">
            <v>0</v>
          </cell>
          <cell r="R17">
            <v>4.0129999999999999</v>
          </cell>
          <cell r="S17">
            <v>1</v>
          </cell>
        </row>
        <row r="18">
          <cell r="A18" t="str">
            <v>Justin Muste</v>
          </cell>
          <cell r="B18" t="str">
            <v>Muste</v>
          </cell>
          <cell r="C18" t="str">
            <v>4) A Comparison of Outcomes and Resource Utilization Between Plastic Surgeons and General Surgeons in Implant-Based Breast Reconstruction.</v>
          </cell>
          <cell r="D18">
            <v>43770</v>
          </cell>
          <cell r="E18" t="str">
            <v>Annals of plastic surgery</v>
          </cell>
          <cell r="F18" t="str">
            <v>Chattha</v>
          </cell>
          <cell r="G18" t="str">
            <v>Anmol</v>
          </cell>
          <cell r="H18" t="str">
            <v>Patel</v>
          </cell>
          <cell r="I18" t="str">
            <v>Ashit</v>
          </cell>
          <cell r="J18" t="b">
            <v>0</v>
          </cell>
          <cell r="K18" t="b">
            <v>0</v>
          </cell>
          <cell r="L18" t="str">
            <v>Division of Plastic and Reconstructive Surgery, Albany Medical Center, Albany, NY.</v>
          </cell>
          <cell r="M18">
            <v>0</v>
          </cell>
          <cell r="N18">
            <v>0</v>
          </cell>
          <cell r="O18">
            <v>0</v>
          </cell>
          <cell r="P18">
            <v>0</v>
          </cell>
          <cell r="Q18">
            <v>0</v>
          </cell>
          <cell r="R18">
            <v>1.3540000000000001</v>
          </cell>
          <cell r="S18">
            <v>1</v>
          </cell>
        </row>
        <row r="19">
          <cell r="A19" t="str">
            <v>Justin Muste</v>
          </cell>
          <cell r="B19" t="str">
            <v>Muste</v>
          </cell>
          <cell r="C19" t="str">
            <v>10) Facial Safe Zones for Soft Tissue Filler Injections: A Practical Guide</v>
          </cell>
          <cell r="D19">
            <v>43709</v>
          </cell>
          <cell r="E19" t="str">
            <v>Journal of drugs in dermatology : JDD</v>
          </cell>
          <cell r="F19" t="str">
            <v>Freytag</v>
          </cell>
          <cell r="G19" t="str">
            <v>David L.</v>
          </cell>
          <cell r="H19" t="str">
            <v>Cotofana</v>
          </cell>
          <cell r="I19" t="str">
            <v>Sebastian</v>
          </cell>
          <cell r="J19" t="b">
            <v>0</v>
          </cell>
          <cell r="K19" t="b">
            <v>0</v>
          </cell>
          <cell r="L19" t="str">
            <v>Error</v>
          </cell>
          <cell r="M19">
            <v>0</v>
          </cell>
          <cell r="N19">
            <v>0</v>
          </cell>
          <cell r="O19">
            <v>0</v>
          </cell>
          <cell r="P19">
            <v>0</v>
          </cell>
          <cell r="Q19">
            <v>0</v>
          </cell>
          <cell r="R19">
            <v>1.421</v>
          </cell>
          <cell r="S19">
            <v>1</v>
          </cell>
        </row>
        <row r="20">
          <cell r="A20" t="str">
            <v>Justin Muste</v>
          </cell>
          <cell r="B20" t="str">
            <v>Muste</v>
          </cell>
          <cell r="C20" t="str">
            <v>5) Photobiomodulation therapy in age-related macular degeneration.</v>
          </cell>
          <cell r="D20">
            <v>44317</v>
          </cell>
          <cell r="E20" t="str">
            <v>Current opinion in ophthalmology</v>
          </cell>
          <cell r="F20" t="str">
            <v>Muste</v>
          </cell>
          <cell r="G20" t="str">
            <v>Justin C</v>
          </cell>
          <cell r="H20" t="str">
            <v>Singh</v>
          </cell>
          <cell r="I20" t="str">
            <v>Rishi P</v>
          </cell>
          <cell r="J20" t="b">
            <v>1</v>
          </cell>
          <cell r="K20" t="b">
            <v>1</v>
          </cell>
          <cell r="L20" t="str">
            <v>Center for Ophthalmic Bioinformatics, Cole Eye Institute, Cleveland Clinic.</v>
          </cell>
          <cell r="M20">
            <v>1</v>
          </cell>
          <cell r="N20">
            <v>1</v>
          </cell>
          <cell r="O20">
            <v>1</v>
          </cell>
          <cell r="P20">
            <v>0</v>
          </cell>
          <cell r="Q20">
            <v>0</v>
          </cell>
          <cell r="R20">
            <v>2.9830000000000001</v>
          </cell>
          <cell r="S20">
            <v>0</v>
          </cell>
        </row>
        <row r="21">
          <cell r="A21" t="str">
            <v>Justin Muste</v>
          </cell>
          <cell r="B21" t="str">
            <v>Muste</v>
          </cell>
          <cell r="C21" t="str">
            <v>6) Truth-in-Advertising Laws: Are They Working? A Cross-Sectional Analysis of a "Plastic Surgeon" Patient Search Simulation.</v>
          </cell>
          <cell r="D21">
            <v>44197</v>
          </cell>
          <cell r="E21" t="str">
            <v>Plastic and reconstructive surgery</v>
          </cell>
          <cell r="F21" t="str">
            <v>Chattha</v>
          </cell>
          <cell r="G21" t="str">
            <v>Anmol</v>
          </cell>
          <cell r="H21" t="str">
            <v>Roth</v>
          </cell>
          <cell r="I21" t="str">
            <v>Malcolm Z</v>
          </cell>
          <cell r="J21" t="b">
            <v>0</v>
          </cell>
          <cell r="K21" t="b">
            <v>0</v>
          </cell>
          <cell r="L21" t="str">
            <v>From the Section of Plastic and Reconstructive Surgery, Department of Surgery, University of Chicago Medical Center; the Division of Plastic and Reconstructive Surgery, Wright State University, Boonshoft School of Medicine; the Division of Plastic and Reconstructive Surgery, Beth Israel Deaconess Medical Center, Harvard Medical School; and the Division of Plastic and Reconstructive Surgery, Albany Medical Center.</v>
          </cell>
          <cell r="M21">
            <v>0</v>
          </cell>
          <cell r="N21">
            <v>0</v>
          </cell>
          <cell r="O21">
            <v>0</v>
          </cell>
          <cell r="P21">
            <v>0</v>
          </cell>
          <cell r="Q21">
            <v>0</v>
          </cell>
          <cell r="R21">
            <v>4.2089999999999996</v>
          </cell>
          <cell r="S21">
            <v>0</v>
          </cell>
        </row>
        <row r="22">
          <cell r="A22" t="str">
            <v>Justin Muste</v>
          </cell>
          <cell r="B22" t="str">
            <v>Muste</v>
          </cell>
          <cell r="C22" t="str">
            <v>6) Revisiting the Relationship Between Hospital Case Volume and Outcomes in Abdominally Based Free Flap Breast Reconstruction.</v>
          </cell>
          <cell r="D22">
            <v>44105</v>
          </cell>
          <cell r="E22" t="str">
            <v>Annals of plastic surgery</v>
          </cell>
          <cell r="F22" t="str">
            <v>Chattha</v>
          </cell>
          <cell r="G22" t="str">
            <v>Anmol</v>
          </cell>
          <cell r="H22" t="str">
            <v>Lin</v>
          </cell>
          <cell r="I22" t="str">
            <v>Samuel J</v>
          </cell>
          <cell r="J22" t="b">
            <v>0</v>
          </cell>
          <cell r="K22" t="b">
            <v>0</v>
          </cell>
          <cell r="L22" t="str">
            <v>Division of Plastic and Reconstructive Surgery, Boonshoft School of Medicine, Wright State University, Dayton, OH.</v>
          </cell>
          <cell r="M22">
            <v>0</v>
          </cell>
          <cell r="N22">
            <v>0</v>
          </cell>
          <cell r="O22">
            <v>0</v>
          </cell>
          <cell r="P22">
            <v>0</v>
          </cell>
          <cell r="Q22">
            <v>0</v>
          </cell>
          <cell r="R22">
            <v>1.3540000000000001</v>
          </cell>
          <cell r="S22">
            <v>0</v>
          </cell>
        </row>
        <row r="23">
          <cell r="A23" t="str">
            <v>Justin Muste</v>
          </cell>
          <cell r="B23" t="str">
            <v>Muste</v>
          </cell>
          <cell r="C23" t="str">
            <v>10) Ethnic differences in platysmal perforators and its relevance for the platysma myocutaneous flap.</v>
          </cell>
          <cell r="D23">
            <v>43601</v>
          </cell>
          <cell r="E23" t="str">
            <v>Journal of plastic, reconstructive &amp; aesthetic surgery : JPRAS</v>
          </cell>
          <cell r="F23" t="str">
            <v>Giammarino</v>
          </cell>
          <cell r="G23" t="str">
            <v>Alexa</v>
          </cell>
          <cell r="H23" t="str">
            <v>Cotofana</v>
          </cell>
          <cell r="I23" t="str">
            <v>Sebastian</v>
          </cell>
          <cell r="J23" t="b">
            <v>0</v>
          </cell>
          <cell r="K23" t="b">
            <v>0</v>
          </cell>
          <cell r="L23" t="str">
            <v>Department of Medical Education, Albany Medical College, Albany, NY, USA.</v>
          </cell>
          <cell r="M23">
            <v>0</v>
          </cell>
          <cell r="N23">
            <v>0</v>
          </cell>
          <cell r="O23">
            <v>0</v>
          </cell>
          <cell r="P23">
            <v>0</v>
          </cell>
          <cell r="Q23">
            <v>0</v>
          </cell>
          <cell r="R23">
            <v>2.39</v>
          </cell>
          <cell r="S23">
            <v>1</v>
          </cell>
        </row>
        <row r="24">
          <cell r="A24" t="str">
            <v>Justin Muste</v>
          </cell>
          <cell r="B24" t="str">
            <v>Muste</v>
          </cell>
          <cell r="C24" t="str">
            <v>11) The layered anatomy of the jawline.</v>
          </cell>
          <cell r="D24">
            <v>43321</v>
          </cell>
          <cell r="E24" t="str">
            <v>Journal of cosmetic dermatology</v>
          </cell>
          <cell r="F24" t="str">
            <v>Suwanchinda</v>
          </cell>
          <cell r="G24" t="str">
            <v>Atchima</v>
          </cell>
          <cell r="H24" t="str">
            <v>Cotofana</v>
          </cell>
          <cell r="I24" t="str">
            <v>Sebastian</v>
          </cell>
          <cell r="J24" t="b">
            <v>0</v>
          </cell>
          <cell r="K24" t="b">
            <v>0</v>
          </cell>
          <cell r="L24" t="str">
            <v>Department of Medical Education, Albany Medical College, Albany, New York.</v>
          </cell>
          <cell r="M24">
            <v>0</v>
          </cell>
          <cell r="N24">
            <v>0</v>
          </cell>
          <cell r="O24">
            <v>0</v>
          </cell>
          <cell r="P24">
            <v>0</v>
          </cell>
          <cell r="Q24">
            <v>0</v>
          </cell>
          <cell r="R24">
            <v>1.621</v>
          </cell>
          <cell r="S24">
            <v>1</v>
          </cell>
        </row>
        <row r="25">
          <cell r="A25" t="str">
            <v>Justin Muste</v>
          </cell>
          <cell r="B25" t="str">
            <v>Muste</v>
          </cell>
          <cell r="C25" t="str">
            <v>12) The posterior temporal supraSMAS minimally invasive lifting technique using soft-tissue fillers.</v>
          </cell>
          <cell r="D25">
            <v>43321</v>
          </cell>
          <cell r="E25" t="str">
            <v>Journal of cosmetic dermatology</v>
          </cell>
          <cell r="F25" t="str">
            <v>Suwanchinda</v>
          </cell>
          <cell r="G25" t="str">
            <v>Atchima</v>
          </cell>
          <cell r="H25" t="str">
            <v>Cotofana</v>
          </cell>
          <cell r="I25" t="str">
            <v>Sebastian</v>
          </cell>
          <cell r="J25" t="b">
            <v>0</v>
          </cell>
          <cell r="K25" t="b">
            <v>0</v>
          </cell>
          <cell r="L25" t="str">
            <v>Department of Medical Education, Albany Medical College, Albany, New York.</v>
          </cell>
          <cell r="M25">
            <v>0</v>
          </cell>
          <cell r="N25">
            <v>0</v>
          </cell>
          <cell r="O25">
            <v>0</v>
          </cell>
          <cell r="P25">
            <v>0</v>
          </cell>
          <cell r="Q25">
            <v>0</v>
          </cell>
          <cell r="R25">
            <v>1.621</v>
          </cell>
          <cell r="S25">
            <v>1</v>
          </cell>
        </row>
        <row r="26">
          <cell r="A26" t="str">
            <v>Justin Muste</v>
          </cell>
          <cell r="B26" t="str">
            <v>Muste</v>
          </cell>
          <cell r="C26" t="str">
            <v>11) Psychosocial and Aesthetic Advantages of Reconstruction after Prophylactic Mastectomy: A Quality of Life and Aesthetic Analysis.</v>
          </cell>
          <cell r="D26">
            <v>42898</v>
          </cell>
          <cell r="E26" t="str">
            <v>Journal of reconstructive microsurgery</v>
          </cell>
          <cell r="F26" t="str">
            <v>Manahan</v>
          </cell>
          <cell r="G26" t="str">
            <v>Michele A</v>
          </cell>
          <cell r="H26" t="str">
            <v>Rosson</v>
          </cell>
          <cell r="I26" t="str">
            <v>Gedge D</v>
          </cell>
          <cell r="J26" t="b">
            <v>0</v>
          </cell>
          <cell r="K26" t="b">
            <v>0</v>
          </cell>
          <cell r="L26" t="str">
            <v>Division of Plastic Surgery, Albany Medical Center, Albany, New York.</v>
          </cell>
          <cell r="M26">
            <v>0</v>
          </cell>
          <cell r="N26">
            <v>0</v>
          </cell>
          <cell r="O26">
            <v>0</v>
          </cell>
          <cell r="P26">
            <v>0</v>
          </cell>
          <cell r="Q26">
            <v>0</v>
          </cell>
          <cell r="R26">
            <v>1.841</v>
          </cell>
          <cell r="S26">
            <v>1</v>
          </cell>
        </row>
        <row r="27">
          <cell r="A27" t="str">
            <v>Jin Kyun Oh</v>
          </cell>
          <cell r="B27" t="str">
            <v>Oh</v>
          </cell>
          <cell r="C27" t="str">
            <v>3) Solitary fibrous tumor of the conjunctiva.</v>
          </cell>
          <cell r="D27">
            <v>43777</v>
          </cell>
          <cell r="E27" t="str">
            <v>Orbit (Amsterdam, Netherlands)</v>
          </cell>
          <cell r="F27" t="str">
            <v>Oh</v>
          </cell>
          <cell r="G27" t="str">
            <v>Jin Kyun</v>
          </cell>
          <cell r="H27" t="str">
            <v>Shinder</v>
          </cell>
          <cell r="I27" t="str">
            <v>Roman</v>
          </cell>
          <cell r="J27" t="b">
            <v>1</v>
          </cell>
          <cell r="K27" t="b">
            <v>0</v>
          </cell>
          <cell r="L27" t="str">
            <v>Ophthalmology, SUNY Downstate Medical Center , Brooklyn, New York, USA.</v>
          </cell>
          <cell r="M27">
            <v>1</v>
          </cell>
          <cell r="N27">
            <v>1</v>
          </cell>
          <cell r="O27">
            <v>1</v>
          </cell>
          <cell r="P27">
            <v>0</v>
          </cell>
          <cell r="Q27">
            <v>0</v>
          </cell>
          <cell r="R27">
            <v>0.88300000000000001</v>
          </cell>
          <cell r="S27">
            <v>1</v>
          </cell>
        </row>
        <row r="28">
          <cell r="A28" t="str">
            <v>Jin Kyun Oh</v>
          </cell>
          <cell r="B28" t="str">
            <v>Oh</v>
          </cell>
          <cell r="C28" t="str">
            <v>8) A mutation in &lt;i&gt;CRX&lt;/i&gt; causing pigmented paravenous retinochoroidal atrophy.</v>
          </cell>
          <cell r="D28">
            <v>44088</v>
          </cell>
          <cell r="E28" t="str">
            <v>European journal of ophthalmology</v>
          </cell>
          <cell r="F28" t="str">
            <v>Oh</v>
          </cell>
          <cell r="G28" t="str">
            <v>Jin Kyun</v>
          </cell>
          <cell r="H28" t="str">
            <v>Tsang</v>
          </cell>
          <cell r="I28" t="str">
            <v>Stephen H</v>
          </cell>
          <cell r="J28" t="b">
            <v>1</v>
          </cell>
          <cell r="K28" t="b">
            <v>0</v>
          </cell>
          <cell r="L28" t="str">
            <v>Jonas Children's Vision Care and Bernard &amp; Shirlee Brown Glaucoma Laboratory, New York, NY, USA.</v>
          </cell>
          <cell r="M28">
            <v>1</v>
          </cell>
          <cell r="N28">
            <v>1</v>
          </cell>
          <cell r="O28">
            <v>1</v>
          </cell>
          <cell r="P28">
            <v>0</v>
          </cell>
          <cell r="Q28">
            <v>0</v>
          </cell>
          <cell r="R28">
            <v>1.6419999999999999</v>
          </cell>
          <cell r="S28">
            <v>1</v>
          </cell>
        </row>
        <row r="29">
          <cell r="A29" t="str">
            <v>Jin Kyun Oh</v>
          </cell>
          <cell r="B29" t="str">
            <v>Oh</v>
          </cell>
          <cell r="C29" t="str">
            <v>7) Sequential multiple retinal vein occlusions and transient ischemic attack in MTHFR polymorphism and protein S deficiency.</v>
          </cell>
          <cell r="D29">
            <v>43949</v>
          </cell>
          <cell r="E29" t="str">
            <v>Molecular genetics &amp; genomic medicine</v>
          </cell>
          <cell r="F29" t="str">
            <v>Cho</v>
          </cell>
          <cell r="G29" t="str">
            <v>Ahra</v>
          </cell>
          <cell r="H29" t="str">
            <v>Tsang</v>
          </cell>
          <cell r="I29" t="str">
            <v>Stephen H</v>
          </cell>
          <cell r="J29" t="b">
            <v>0</v>
          </cell>
          <cell r="K29" t="b">
            <v>1</v>
          </cell>
          <cell r="L29" t="str">
            <v>Department of Ophthalmology, Columbia University, New York, NY, USA.</v>
          </cell>
          <cell r="M29">
            <v>1</v>
          </cell>
          <cell r="N29">
            <v>0</v>
          </cell>
          <cell r="O29">
            <v>0</v>
          </cell>
          <cell r="P29">
            <v>0</v>
          </cell>
          <cell r="Q29">
            <v>0</v>
          </cell>
          <cell r="R29">
            <v>1.9950000000000001</v>
          </cell>
          <cell r="S29">
            <v>1</v>
          </cell>
        </row>
        <row r="30">
          <cell r="A30" t="str">
            <v>Jin Kyun Oh</v>
          </cell>
          <cell r="B30" t="str">
            <v>Oh</v>
          </cell>
          <cell r="C30" t="str">
            <v>6) Disease asymmetry and hyperautofluorescent ring shape in retinitis pigmentosa patients.</v>
          </cell>
          <cell r="D30">
            <v>43886</v>
          </cell>
          <cell r="E30" t="str">
            <v>Scientific reports</v>
          </cell>
          <cell r="F30" t="str">
            <v>Jauregui</v>
          </cell>
          <cell r="G30" t="str">
            <v>Ruben</v>
          </cell>
          <cell r="H30" t="str">
            <v>Tsang</v>
          </cell>
          <cell r="I30" t="str">
            <v>Stephen H</v>
          </cell>
          <cell r="J30" t="b">
            <v>0</v>
          </cell>
          <cell r="K30" t="b">
            <v>0</v>
          </cell>
          <cell r="L30" t="str">
            <v>Edward S. Harkness Eye Institute, Columbia University Medical Center, New York, NY, USA.</v>
          </cell>
          <cell r="M30">
            <v>0</v>
          </cell>
          <cell r="N30">
            <v>0</v>
          </cell>
          <cell r="O30">
            <v>0</v>
          </cell>
          <cell r="P30">
            <v>0</v>
          </cell>
          <cell r="Q30">
            <v>0</v>
          </cell>
          <cell r="R30">
            <v>3.9980000000000002</v>
          </cell>
          <cell r="S30">
            <v>1</v>
          </cell>
        </row>
        <row r="31">
          <cell r="A31" t="str">
            <v>Jin Kyun Oh</v>
          </cell>
          <cell r="B31" t="str">
            <v>Oh</v>
          </cell>
          <cell r="C31" t="str">
            <v>6) Phenotypic expansion of autosomal dominant retinitis pigmentosa associated with the D477G mutation in &lt;i&gt;RPE65&lt;/i&gt;.</v>
          </cell>
          <cell r="D31">
            <v>43864</v>
          </cell>
          <cell r="E31" t="str">
            <v>Cold Spring Harbor molecular case studies</v>
          </cell>
          <cell r="F31" t="str">
            <v>Jauregui</v>
          </cell>
          <cell r="G31" t="str">
            <v>Ruben</v>
          </cell>
          <cell r="H31" t="str">
            <v>Tsang</v>
          </cell>
          <cell r="I31" t="str">
            <v>Stephen H</v>
          </cell>
          <cell r="J31" t="b">
            <v>0</v>
          </cell>
          <cell r="K31" t="b">
            <v>0</v>
          </cell>
          <cell r="L31" t="str">
            <v>Edward S. Harkness Eye Institute, Columbia University Medical Center, New York, New York 10032, USA.</v>
          </cell>
          <cell r="M31">
            <v>0</v>
          </cell>
          <cell r="N31">
            <v>0</v>
          </cell>
          <cell r="O31">
            <v>0</v>
          </cell>
          <cell r="P31">
            <v>0</v>
          </cell>
          <cell r="Q31">
            <v>0</v>
          </cell>
          <cell r="R31">
            <v>0</v>
          </cell>
          <cell r="S31">
            <v>1</v>
          </cell>
        </row>
        <row r="32">
          <cell r="A32" t="str">
            <v>Jin Kyun Oh</v>
          </cell>
          <cell r="B32" t="str">
            <v>Oh</v>
          </cell>
          <cell r="C32" t="str">
            <v>10) Novel mutations in the 3-box motif of the BACK domain of KLHL7 associated with nonsyndromic autosomal dominant retinitis pigmentosa.</v>
          </cell>
          <cell r="D32">
            <v>43818</v>
          </cell>
          <cell r="E32" t="str">
            <v>Orphanet journal of rare diseases</v>
          </cell>
          <cell r="F32" t="str">
            <v>Oh</v>
          </cell>
          <cell r="G32" t="str">
            <v>Jin Kyun</v>
          </cell>
          <cell r="H32" t="str">
            <v>Tsang</v>
          </cell>
          <cell r="I32" t="str">
            <v>Stephen H</v>
          </cell>
          <cell r="J32" t="b">
            <v>0</v>
          </cell>
          <cell r="K32" t="b">
            <v>0</v>
          </cell>
          <cell r="L32" t="str">
            <v>Department of Ophthalmology, Columbia University Medical Center, New York, NY, USA.</v>
          </cell>
          <cell r="M32">
            <v>0</v>
          </cell>
          <cell r="N32">
            <v>1</v>
          </cell>
          <cell r="O32">
            <v>0</v>
          </cell>
          <cell r="P32">
            <v>0</v>
          </cell>
          <cell r="Q32">
            <v>0</v>
          </cell>
          <cell r="R32">
            <v>3.5230000000000001</v>
          </cell>
          <cell r="S32">
            <v>1</v>
          </cell>
        </row>
        <row r="33">
          <cell r="A33" t="str">
            <v>Jin Kyun Oh</v>
          </cell>
          <cell r="B33" t="str">
            <v>Oh</v>
          </cell>
          <cell r="C33" t="str">
            <v>3) Compressive optic neuropathy with vision loss due to IgG4-related orbital disease.</v>
          </cell>
          <cell r="D33">
            <v>43746</v>
          </cell>
          <cell r="E33" t="str">
            <v>Orbit (Amsterdam, Netherlands)</v>
          </cell>
          <cell r="F33" t="str">
            <v>Oh</v>
          </cell>
          <cell r="G33" t="str">
            <v>Jin Kyun</v>
          </cell>
          <cell r="H33" t="str">
            <v>Shinder</v>
          </cell>
          <cell r="I33" t="str">
            <v>Roman</v>
          </cell>
          <cell r="J33" t="b">
            <v>1</v>
          </cell>
          <cell r="K33" t="b">
            <v>1</v>
          </cell>
          <cell r="L33" t="str">
            <v>Department of Ophthalmology, SUNY Downstate Medical Center , Brooklyn, New York, USA.</v>
          </cell>
          <cell r="M33">
            <v>1</v>
          </cell>
          <cell r="N33">
            <v>1</v>
          </cell>
          <cell r="O33">
            <v>1</v>
          </cell>
          <cell r="P33">
            <v>0</v>
          </cell>
          <cell r="Q33">
            <v>0</v>
          </cell>
          <cell r="R33">
            <v>0.88300000000000001</v>
          </cell>
          <cell r="S33">
            <v>1</v>
          </cell>
        </row>
        <row r="34">
          <cell r="A34" t="str">
            <v>Jin Kyun Oh</v>
          </cell>
          <cell r="B34" t="str">
            <v>Oh</v>
          </cell>
          <cell r="C34" t="str">
            <v>6) Presumed Chloroquine Retinopathy With Short-term Therapy for Glioblastoma Multiforme.</v>
          </cell>
          <cell r="D34">
            <v>44136</v>
          </cell>
          <cell r="E34" t="str">
            <v>JAMA ophthalmology</v>
          </cell>
          <cell r="F34" t="str">
            <v>Nuzbrokh</v>
          </cell>
          <cell r="G34" t="str">
            <v>Yan</v>
          </cell>
          <cell r="H34" t="str">
            <v>Tsang</v>
          </cell>
          <cell r="I34" t="str">
            <v>Stephen H</v>
          </cell>
          <cell r="J34" t="b">
            <v>1</v>
          </cell>
          <cell r="K34" t="b">
            <v>0</v>
          </cell>
          <cell r="L34" t="str">
            <v>Department of Ophthalmology, Columbia University Irving Medical Center, New York, New York.</v>
          </cell>
          <cell r="M34">
            <v>1</v>
          </cell>
          <cell r="N34">
            <v>0</v>
          </cell>
          <cell r="O34">
            <v>0</v>
          </cell>
          <cell r="P34">
            <v>0</v>
          </cell>
          <cell r="Q34">
            <v>0</v>
          </cell>
          <cell r="R34">
            <v>6.1980000000000004</v>
          </cell>
          <cell r="S34">
            <v>0</v>
          </cell>
        </row>
        <row r="35">
          <cell r="A35" t="str">
            <v>Jin Kyun Oh</v>
          </cell>
          <cell r="B35" t="str">
            <v>Oh</v>
          </cell>
          <cell r="C35" t="str">
            <v>8) Retinal Manifestations of Mitochondrial Oxidative Phosphorylation Disorders.</v>
          </cell>
          <cell r="D35">
            <v>44105</v>
          </cell>
          <cell r="E35" t="str">
            <v>Investigative ophthalmology &amp; visual science</v>
          </cell>
          <cell r="F35" t="str">
            <v>Oh</v>
          </cell>
          <cell r="G35" t="str">
            <v>Jin Kyun</v>
          </cell>
          <cell r="H35" t="str">
            <v>Tsang</v>
          </cell>
          <cell r="I35" t="str">
            <v>Stephen H</v>
          </cell>
          <cell r="J35" t="b">
            <v>1</v>
          </cell>
          <cell r="K35" t="b">
            <v>1</v>
          </cell>
          <cell r="L35" t="str">
            <v>Jonas Children's Vision Care, Department of Ophthalmology, Columbia University Irving Medical Center, New York, New York, United States.</v>
          </cell>
          <cell r="M35">
            <v>1</v>
          </cell>
          <cell r="N35">
            <v>1</v>
          </cell>
          <cell r="O35">
            <v>1</v>
          </cell>
          <cell r="P35">
            <v>0</v>
          </cell>
          <cell r="Q35">
            <v>0</v>
          </cell>
          <cell r="R35">
            <v>3.4580000000000002</v>
          </cell>
          <cell r="S35">
            <v>0</v>
          </cell>
        </row>
        <row r="36">
          <cell r="A36" t="str">
            <v>Jin Kyun Oh</v>
          </cell>
          <cell r="B36" t="str">
            <v>Oh</v>
          </cell>
          <cell r="C36" t="str">
            <v>5) Optical coherence tomography in the evaluation of retinitis pigmentosa.</v>
          </cell>
          <cell r="D36">
            <v>44001</v>
          </cell>
          <cell r="E36" t="str">
            <v>Ophthalmic genetics</v>
          </cell>
          <cell r="F36" t="str">
            <v>Oh</v>
          </cell>
          <cell r="G36" t="str">
            <v>Jin Kyun</v>
          </cell>
          <cell r="H36" t="str">
            <v>Tsang</v>
          </cell>
          <cell r="I36" t="str">
            <v>Stephen H</v>
          </cell>
          <cell r="J36" t="b">
            <v>1</v>
          </cell>
          <cell r="K36" t="b">
            <v>0</v>
          </cell>
          <cell r="L36" t="str">
            <v>Department of Ophthalmology, Columbia University Irving Medical Center , New York, NY, USA.</v>
          </cell>
          <cell r="M36">
            <v>1</v>
          </cell>
          <cell r="N36">
            <v>1</v>
          </cell>
          <cell r="O36">
            <v>1</v>
          </cell>
          <cell r="P36">
            <v>0</v>
          </cell>
          <cell r="Q36">
            <v>0</v>
          </cell>
          <cell r="R36">
            <v>1.3080000000000001</v>
          </cell>
          <cell r="S36">
            <v>1</v>
          </cell>
        </row>
        <row r="37">
          <cell r="A37" t="str">
            <v>Jin Kyun Oh</v>
          </cell>
          <cell r="B37" t="str">
            <v>Oh</v>
          </cell>
          <cell r="C37" t="str">
            <v>10) Optical Gap Biomarker in Cone-Dominant Retinal Dystrophy.</v>
          </cell>
          <cell r="D37">
            <v>43972</v>
          </cell>
          <cell r="E37" t="str">
            <v>American journal of ophthalmology</v>
          </cell>
          <cell r="F37" t="str">
            <v>Oh</v>
          </cell>
          <cell r="G37" t="str">
            <v>Jin Kyun</v>
          </cell>
          <cell r="H37" t="str">
            <v>Tsang</v>
          </cell>
          <cell r="I37" t="str">
            <v>Stephen H</v>
          </cell>
          <cell r="J37" t="b">
            <v>1</v>
          </cell>
          <cell r="K37" t="b">
            <v>1</v>
          </cell>
          <cell r="L37" t="str">
            <v>Jonas Children's Vision Care, Department of Ophthalmology, Columbia University Irving Medical Center, New York, New York, USA; Department of Psychology, Columbia University, New York, New York, USA; State University of New York at Downstate Medical Center, Brooklyn, New York, USA.</v>
          </cell>
          <cell r="M37">
            <v>1</v>
          </cell>
          <cell r="N37">
            <v>1</v>
          </cell>
          <cell r="O37">
            <v>1</v>
          </cell>
          <cell r="P37">
            <v>0</v>
          </cell>
          <cell r="Q37">
            <v>0</v>
          </cell>
          <cell r="R37">
            <v>4.0129999999999999</v>
          </cell>
          <cell r="S37">
            <v>1</v>
          </cell>
        </row>
        <row r="38">
          <cell r="A38" t="str">
            <v>Jin Kyun Oh</v>
          </cell>
          <cell r="B38" t="str">
            <v>Oh</v>
          </cell>
          <cell r="C38" t="str">
            <v>7) Differences in Intraretinal Pigment Migration Across Inherited Retinal Dystrophies.</v>
          </cell>
          <cell r="D38">
            <v>43971</v>
          </cell>
          <cell r="E38" t="str">
            <v>American journal of ophthalmology</v>
          </cell>
          <cell r="F38" t="str">
            <v>Oh</v>
          </cell>
          <cell r="G38" t="str">
            <v>Jin Kyun</v>
          </cell>
          <cell r="H38" t="str">
            <v>Tsang</v>
          </cell>
          <cell r="I38" t="str">
            <v>Stephen H</v>
          </cell>
          <cell r="J38" t="b">
            <v>1</v>
          </cell>
          <cell r="K38" t="b">
            <v>1</v>
          </cell>
          <cell r="L38" t="str">
            <v>Department of Ophthalmology, Columbia University Irving Medical Center, New York, New York, USA; College of Medicine, State University of New York at Downstate Medical Center, Brooklyn, New York, USA.</v>
          </cell>
          <cell r="M38">
            <v>1</v>
          </cell>
          <cell r="N38">
            <v>1</v>
          </cell>
          <cell r="O38">
            <v>1</v>
          </cell>
          <cell r="P38">
            <v>0</v>
          </cell>
          <cell r="Q38">
            <v>0</v>
          </cell>
          <cell r="R38">
            <v>4.0129999999999999</v>
          </cell>
          <cell r="S38">
            <v>1</v>
          </cell>
        </row>
        <row r="39">
          <cell r="A39" t="str">
            <v>Jin Kyun Oh</v>
          </cell>
          <cell r="B39" t="str">
            <v>Oh</v>
          </cell>
          <cell r="C39" t="str">
            <v>6) Quantitative Autofluorescence Following Gene Therapy With Voretigene Neparvovec.</v>
          </cell>
          <cell r="D39">
            <v>44044</v>
          </cell>
          <cell r="E39" t="str">
            <v>JAMA ophthalmology</v>
          </cell>
          <cell r="F39" t="str">
            <v>Levi</v>
          </cell>
          <cell r="G39" t="str">
            <v>Sarah R</v>
          </cell>
          <cell r="H39" t="str">
            <v>Sparrow</v>
          </cell>
          <cell r="I39" t="str">
            <v>Janet R</v>
          </cell>
          <cell r="J39" t="b">
            <v>1</v>
          </cell>
          <cell r="K39" t="b">
            <v>0</v>
          </cell>
          <cell r="L39" t="str">
            <v>Department of Ophthalmology, Columbia University Irving Medical Center, New York, New York.</v>
          </cell>
          <cell r="M39">
            <v>1</v>
          </cell>
          <cell r="N39">
            <v>0</v>
          </cell>
          <cell r="O39">
            <v>0</v>
          </cell>
          <cell r="P39">
            <v>0</v>
          </cell>
          <cell r="Q39">
            <v>0</v>
          </cell>
          <cell r="R39">
            <v>6.1980000000000004</v>
          </cell>
          <cell r="S39">
            <v>1</v>
          </cell>
        </row>
        <row r="40">
          <cell r="A40" t="str">
            <v>Jin Kyun Oh</v>
          </cell>
          <cell r="B40" t="str">
            <v>Oh</v>
          </cell>
          <cell r="C40" t="str">
            <v>5) Short-Wavelength and Near-Infrared Autofluorescence in Patients with Deficiencies of the Visual Cycle and Phototransduction.</v>
          </cell>
          <cell r="D40">
            <v>43984</v>
          </cell>
          <cell r="E40" t="str">
            <v>Scientific reports</v>
          </cell>
          <cell r="F40" t="str">
            <v>Oh</v>
          </cell>
          <cell r="G40" t="str">
            <v>Jin Kyun</v>
          </cell>
          <cell r="H40" t="str">
            <v>Sparrow</v>
          </cell>
          <cell r="I40" t="str">
            <v>Janet R</v>
          </cell>
          <cell r="J40" t="b">
            <v>0</v>
          </cell>
          <cell r="K40" t="b">
            <v>1</v>
          </cell>
          <cell r="L40" t="str">
            <v>Department of Ophthalmology, Columbia University Medical Center, New York, NY, USA.</v>
          </cell>
          <cell r="M40">
            <v>1</v>
          </cell>
          <cell r="N40">
            <v>1</v>
          </cell>
          <cell r="O40">
            <v>1</v>
          </cell>
          <cell r="P40">
            <v>0</v>
          </cell>
          <cell r="Q40">
            <v>0</v>
          </cell>
          <cell r="R40">
            <v>3.9980000000000002</v>
          </cell>
          <cell r="S40">
            <v>1</v>
          </cell>
        </row>
        <row r="41">
          <cell r="A41" t="str">
            <v>Jin Kyun Oh</v>
          </cell>
          <cell r="B41" t="str">
            <v>Oh</v>
          </cell>
          <cell r="C41" t="str">
            <v>10) PKM2 ablation enhanced retinal function and survival in a preclinical model of retinitis pigmentosa.</v>
          </cell>
          <cell r="D41">
            <v>43948</v>
          </cell>
          <cell r="E41" t="str">
            <v>Mammalian genome : official journal of the International Mammalian Genome Society</v>
          </cell>
          <cell r="F41" t="str">
            <v>Zhang</v>
          </cell>
          <cell r="G41" t="str">
            <v>Ethan</v>
          </cell>
          <cell r="H41" t="str">
            <v>Tsang</v>
          </cell>
          <cell r="I41" t="str">
            <v>Stephen H</v>
          </cell>
          <cell r="J41" t="b">
            <v>0</v>
          </cell>
          <cell r="K41" t="b">
            <v>1</v>
          </cell>
          <cell r="L41" t="str">
            <v>Jonas Children's Vision Care and Bernard &amp; Shirlee Brown Glaucoma Laboratory, Edward S. Harkness Eye Institute, New York-Presbyterian Hospital, New York, NY, USA.</v>
          </cell>
          <cell r="M41">
            <v>1</v>
          </cell>
          <cell r="N41">
            <v>0</v>
          </cell>
          <cell r="O41">
            <v>0</v>
          </cell>
          <cell r="P41">
            <v>0</v>
          </cell>
          <cell r="Q41">
            <v>0</v>
          </cell>
          <cell r="R41">
            <v>2.585</v>
          </cell>
          <cell r="S41">
            <v>1</v>
          </cell>
        </row>
        <row r="42">
          <cell r="A42" t="str">
            <v>Jin Kyun Oh</v>
          </cell>
          <cell r="B42" t="str">
            <v>Oh</v>
          </cell>
          <cell r="C42" t="str">
            <v>11) Comparative Analysis of Functional and Structural Decline in Retinitis Pigmentosas.</v>
          </cell>
          <cell r="D42">
            <v>43936</v>
          </cell>
          <cell r="E42" t="str">
            <v>International journal of molecular sciences</v>
          </cell>
          <cell r="F42" t="str">
            <v>Cabral</v>
          </cell>
          <cell r="G42" t="str">
            <v>Thiago</v>
          </cell>
          <cell r="H42" t="str">
            <v>Tsang</v>
          </cell>
          <cell r="I42" t="str">
            <v>Stephen H</v>
          </cell>
          <cell r="J42" t="b">
            <v>0</v>
          </cell>
          <cell r="K42" t="b">
            <v>0</v>
          </cell>
          <cell r="L42" t="str">
            <v>Department of Ophthalmology, Jonas Children's Vision Care and Bernard &amp; Shirlee Brown Glaucoma Laboratory, Columbia University, New York, NY 10032, USA.</v>
          </cell>
          <cell r="M42">
            <v>0</v>
          </cell>
          <cell r="N42">
            <v>0</v>
          </cell>
          <cell r="O42">
            <v>0</v>
          </cell>
          <cell r="P42">
            <v>0</v>
          </cell>
          <cell r="Q42">
            <v>0</v>
          </cell>
          <cell r="R42">
            <v>4.6020000000000003</v>
          </cell>
          <cell r="S42">
            <v>1</v>
          </cell>
        </row>
        <row r="43">
          <cell r="A43" t="str">
            <v>Jin Kyun Oh</v>
          </cell>
          <cell r="B43" t="str">
            <v>Oh</v>
          </cell>
          <cell r="C43" t="str">
            <v>3) Young Woman Referred for a Drooping Eyelid.</v>
          </cell>
          <cell r="D43">
            <v>43435</v>
          </cell>
          <cell r="E43" t="str">
            <v>JAMA facial plastic surgery</v>
          </cell>
          <cell r="F43" t="str">
            <v>Oh</v>
          </cell>
          <cell r="G43" t="str">
            <v>Jin Kyun</v>
          </cell>
          <cell r="H43" t="str">
            <v>Dagi Glass</v>
          </cell>
          <cell r="I43" t="str">
            <v>Lora R</v>
          </cell>
          <cell r="J43" t="b">
            <v>0</v>
          </cell>
          <cell r="K43" t="b">
            <v>1</v>
          </cell>
          <cell r="L43" t="str">
            <v>SUNY Downstate College of Medicine, Brooklyn, New York.</v>
          </cell>
          <cell r="M43">
            <v>1</v>
          </cell>
          <cell r="N43">
            <v>1</v>
          </cell>
          <cell r="O43">
            <v>1</v>
          </cell>
          <cell r="P43">
            <v>0</v>
          </cell>
          <cell r="Q43">
            <v>0</v>
          </cell>
          <cell r="R43">
            <v>3.7869999999999999</v>
          </cell>
          <cell r="S43">
            <v>1</v>
          </cell>
        </row>
        <row r="44">
          <cell r="A44" t="str">
            <v>David B. McGuigan</v>
          </cell>
          <cell r="B44" t="str">
            <v>McGuigan</v>
          </cell>
          <cell r="C44" t="str">
            <v>7) Reading Performance in Blue Cone Monochromacy: Defining an Outcome Measure for a Clinical Trial.</v>
          </cell>
          <cell r="D44">
            <v>44173</v>
          </cell>
          <cell r="E44" t="str">
            <v>Translational vision science &amp; technology</v>
          </cell>
          <cell r="F44" t="str">
            <v>Semenov</v>
          </cell>
          <cell r="G44" t="str">
            <v>Evelyn P</v>
          </cell>
          <cell r="H44" t="str">
            <v>Jacobson</v>
          </cell>
          <cell r="I44" t="str">
            <v>Samuel G</v>
          </cell>
          <cell r="J44" t="b">
            <v>0</v>
          </cell>
          <cell r="K44" t="b">
            <v>0</v>
          </cell>
          <cell r="L44" t="str">
            <v>Scheie Eye Institute, Department of Ophthalmology, Perelman School of Medicine University of Pennsylvania, Philadelphia, PA, USA.</v>
          </cell>
          <cell r="M44">
            <v>0</v>
          </cell>
          <cell r="N44">
            <v>0</v>
          </cell>
          <cell r="O44">
            <v>0</v>
          </cell>
          <cell r="P44">
            <v>0</v>
          </cell>
          <cell r="Q44">
            <v>0</v>
          </cell>
          <cell r="R44">
            <v>2.1120000000000001</v>
          </cell>
          <cell r="S44">
            <v>0</v>
          </cell>
        </row>
        <row r="45">
          <cell r="A45" t="str">
            <v>David B. McGuigan</v>
          </cell>
          <cell r="B45" t="str">
            <v>McGuigan</v>
          </cell>
          <cell r="C45" t="str">
            <v>9) Pupillary Light Reflexes in Severe Photoreceptor Blindness Isolate the Melanopic Component of Intrinsically Photosensitive Retinal Ganglion Cells.</v>
          </cell>
          <cell r="D45">
            <v>42887</v>
          </cell>
          <cell r="E45" t="str">
            <v>Investigative ophthalmology &amp; visual science</v>
          </cell>
          <cell r="F45" t="str">
            <v>Charng</v>
          </cell>
          <cell r="G45" t="str">
            <v>Jason</v>
          </cell>
          <cell r="H45" t="str">
            <v>Cideciyan</v>
          </cell>
          <cell r="I45" t="str">
            <v>Artur V</v>
          </cell>
          <cell r="J45" t="b">
            <v>1</v>
          </cell>
          <cell r="K45" t="b">
            <v>1</v>
          </cell>
          <cell r="L45" t="str">
            <v>Scheie Eye Institute, Perelman School of Medicine, University of Pennsylvania, Philadelphia, Pennsylvania, United States.</v>
          </cell>
          <cell r="M45">
            <v>1</v>
          </cell>
          <cell r="N45">
            <v>0</v>
          </cell>
          <cell r="O45">
            <v>0</v>
          </cell>
          <cell r="P45">
            <v>0</v>
          </cell>
          <cell r="Q45">
            <v>0</v>
          </cell>
          <cell r="R45">
            <v>3.4580000000000002</v>
          </cell>
          <cell r="S45">
            <v>1</v>
          </cell>
        </row>
        <row r="46">
          <cell r="A46" t="str">
            <v>David B. McGuigan</v>
          </cell>
          <cell r="B46" t="str">
            <v>McGuigan</v>
          </cell>
          <cell r="C46" t="str">
            <v>12) EYS Mutations Causing Autosomal Recessive Retinitis Pigmentosa: Changes of Retinal Structure and Function with Disease Progression.</v>
          </cell>
          <cell r="D46">
            <v>42928</v>
          </cell>
          <cell r="E46" t="str">
            <v>Genes</v>
          </cell>
          <cell r="F46" t="str">
            <v>McGuigan</v>
          </cell>
          <cell r="G46" t="str">
            <v>David B</v>
          </cell>
          <cell r="H46" t="str">
            <v>Jacobson</v>
          </cell>
          <cell r="I46" t="str">
            <v>Samuel G</v>
          </cell>
          <cell r="J46" t="b">
            <v>0</v>
          </cell>
          <cell r="K46" t="b">
            <v>1</v>
          </cell>
          <cell r="L46" t="str">
            <v>Scheie Eye Institute, Department of Ophthalmology, Perelman School of Medicine, University of Pennsylvania, Philadelphia, PA 19104, USA. david.mcguigan@uphs.upenn.edu.</v>
          </cell>
          <cell r="M46">
            <v>1</v>
          </cell>
          <cell r="N46">
            <v>1</v>
          </cell>
          <cell r="O46">
            <v>1</v>
          </cell>
          <cell r="P46">
            <v>0</v>
          </cell>
          <cell r="Q46">
            <v>0</v>
          </cell>
          <cell r="R46">
            <v>3.7589999999999999</v>
          </cell>
          <cell r="S46">
            <v>1</v>
          </cell>
        </row>
        <row r="47">
          <cell r="A47" t="str">
            <v>David B. McGuigan</v>
          </cell>
          <cell r="B47" t="str">
            <v>McGuigan</v>
          </cell>
          <cell r="C47" t="str">
            <v>10) Complexity of the Class B Phenotype in Autosomal Dominant Retinitis Pigmentosa Due to Rhodopsin Mutations.</v>
          </cell>
          <cell r="D47">
            <v>42614</v>
          </cell>
          <cell r="E47" t="str">
            <v>Investigative ophthalmology &amp; visual science</v>
          </cell>
          <cell r="F47" t="str">
            <v>Jacobson</v>
          </cell>
          <cell r="G47" t="str">
            <v>Samuel G</v>
          </cell>
          <cell r="H47" t="str">
            <v>Cideciyan</v>
          </cell>
          <cell r="I47" t="str">
            <v>Artur V</v>
          </cell>
          <cell r="J47" t="b">
            <v>1</v>
          </cell>
          <cell r="K47" t="b">
            <v>0</v>
          </cell>
          <cell r="L47" t="str">
            <v>Scheie Eye Institute Department of Ophthalmology, Perelman School of Medicine, University of Pennsylvania, Philadelphia, Pennsylvania, United States.</v>
          </cell>
          <cell r="M47">
            <v>1</v>
          </cell>
          <cell r="N47">
            <v>0</v>
          </cell>
          <cell r="O47">
            <v>0</v>
          </cell>
          <cell r="P47">
            <v>0</v>
          </cell>
          <cell r="Q47">
            <v>0</v>
          </cell>
          <cell r="R47">
            <v>3.4580000000000002</v>
          </cell>
          <cell r="S47">
            <v>1</v>
          </cell>
        </row>
        <row r="48">
          <cell r="A48" t="str">
            <v>Abhishek Naidu</v>
          </cell>
          <cell r="B48" t="str">
            <v>Naidu</v>
          </cell>
          <cell r="C48" t="str">
            <v>4) Effect of the electrode array-retina gap distance on visual function in patients with the Argus II retinal prosthesis.</v>
          </cell>
          <cell r="D48">
            <v>44091</v>
          </cell>
          <cell r="E48" t="str">
            <v>BMC ophthalmology</v>
          </cell>
          <cell r="F48" t="str">
            <v>Naidu</v>
          </cell>
          <cell r="G48" t="str">
            <v>Abhishek</v>
          </cell>
          <cell r="H48" t="str">
            <v>Chaudhary</v>
          </cell>
          <cell r="I48" t="str">
            <v>Khurram</v>
          </cell>
          <cell r="J48" t="b">
            <v>1</v>
          </cell>
          <cell r="K48" t="b">
            <v>1</v>
          </cell>
          <cell r="L48" t="str">
            <v>Renaissance School of Medicine, Stony Brook University, Stony Brook, NY, 11794, USA. Abhishek.naidu@stonybrookmedicine.edu.</v>
          </cell>
          <cell r="M48">
            <v>1</v>
          </cell>
          <cell r="N48">
            <v>1</v>
          </cell>
          <cell r="O48">
            <v>1</v>
          </cell>
          <cell r="P48">
            <v>0</v>
          </cell>
          <cell r="Q48">
            <v>0</v>
          </cell>
          <cell r="R48">
            <v>1.413</v>
          </cell>
          <cell r="S48">
            <v>0</v>
          </cell>
        </row>
        <row r="49">
          <cell r="A49" t="str">
            <v>Abhishek Naidu</v>
          </cell>
          <cell r="B49" t="str">
            <v>Naidu</v>
          </cell>
          <cell r="C49" t="str">
            <v>5) Incidental discovery of a membranous ventricular septal aneurysm in two dissimilar patients.</v>
          </cell>
          <cell r="D49">
            <v>41170</v>
          </cell>
          <cell r="E49" t="str">
            <v>Case reports in cardiology</v>
          </cell>
          <cell r="F49" t="str">
            <v>Naidu</v>
          </cell>
          <cell r="G49" t="str">
            <v>Abhishek</v>
          </cell>
          <cell r="H49" t="str">
            <v>Li</v>
          </cell>
          <cell r="I49" t="str">
            <v>Shuo</v>
          </cell>
          <cell r="J49" t="b">
            <v>0</v>
          </cell>
          <cell r="K49" t="b">
            <v>0</v>
          </cell>
          <cell r="L49" t="str">
            <v>Schulich School of Medicine &amp; Dentistry, The University of Western Ontario, London, ON, Canada N6A 5C1.</v>
          </cell>
          <cell r="M49">
            <v>0</v>
          </cell>
          <cell r="N49">
            <v>1</v>
          </cell>
          <cell r="O49">
            <v>0</v>
          </cell>
          <cell r="P49">
            <v>0</v>
          </cell>
          <cell r="Q49">
            <v>0</v>
          </cell>
          <cell r="R49">
            <v>0</v>
          </cell>
          <cell r="S49">
            <v>1</v>
          </cell>
        </row>
        <row r="50">
          <cell r="A50" t="str">
            <v>Madeline Hay</v>
          </cell>
          <cell r="B50" t="str">
            <v>Hay</v>
          </cell>
          <cell r="C50" t="str">
            <v>3) Medication-induced Uveitis: An Update.</v>
          </cell>
          <cell r="D50">
            <v>44216</v>
          </cell>
          <cell r="E50" t="str">
            <v>Journal of ophthalmic &amp; vision research</v>
          </cell>
          <cell r="F50" t="str">
            <v>Iqbal</v>
          </cell>
          <cell r="G50" t="str">
            <v>Kashif M</v>
          </cell>
          <cell r="H50" t="str">
            <v>Emami-Naeini</v>
          </cell>
          <cell r="I50" t="str">
            <v>Parisa</v>
          </cell>
          <cell r="J50" t="b">
            <v>1</v>
          </cell>
          <cell r="K50" t="b">
            <v>0</v>
          </cell>
          <cell r="L50" t="str">
            <v>University of California Riverside School of Medicine, Riverside, CA.</v>
          </cell>
          <cell r="M50">
            <v>1</v>
          </cell>
          <cell r="N50">
            <v>0</v>
          </cell>
          <cell r="O50">
            <v>0</v>
          </cell>
          <cell r="P50">
            <v>0</v>
          </cell>
          <cell r="Q50">
            <v>0</v>
          </cell>
          <cell r="R50">
            <v>1.3580000000000001</v>
          </cell>
          <cell r="S50">
            <v>0</v>
          </cell>
        </row>
        <row r="51">
          <cell r="A51" t="str">
            <v>Benjamin Katz</v>
          </cell>
          <cell r="B51" t="str">
            <v>Katz</v>
          </cell>
          <cell r="C51" t="str">
            <v>2) How Do Older Adults Recruited Using MTurk Differ From Those in a National Probability Sample?</v>
          </cell>
          <cell r="D51">
            <v>44032</v>
          </cell>
          <cell r="E51" t="str">
            <v>International journal of aging &amp; human development</v>
          </cell>
          <cell r="F51" t="str">
            <v>Ogletree</v>
          </cell>
          <cell r="G51" t="str">
            <v>Aaron M</v>
          </cell>
          <cell r="H51" t="str">
            <v>Katz</v>
          </cell>
          <cell r="I51" t="str">
            <v>Benjamin</v>
          </cell>
          <cell r="J51" t="b">
            <v>0</v>
          </cell>
          <cell r="K51" t="b">
            <v>0</v>
          </cell>
          <cell r="L51" t="str">
            <v>1757 Department of Human Development and Family Science, Virginia Tech, Blacksburg, VA, USA.</v>
          </cell>
          <cell r="M51">
            <v>0</v>
          </cell>
          <cell r="N51">
            <v>0</v>
          </cell>
          <cell r="O51">
            <v>0</v>
          </cell>
          <cell r="P51">
            <v>1</v>
          </cell>
          <cell r="Q51">
            <v>0</v>
          </cell>
          <cell r="R51">
            <v>1.518</v>
          </cell>
          <cell r="S51">
            <v>1</v>
          </cell>
        </row>
        <row r="52">
          <cell r="A52" t="str">
            <v>Benjamin Katz</v>
          </cell>
          <cell r="B52" t="str">
            <v>Katz</v>
          </cell>
          <cell r="C52" t="str">
            <v>5) Atypical presentation of Cat Eye Syndrome in an infant with Peters anomaly and microphthalmia with cyst.</v>
          </cell>
          <cell r="D52">
            <v>44074</v>
          </cell>
          <cell r="E52" t="str">
            <v>Ophthalmic genetics</v>
          </cell>
          <cell r="F52" t="str">
            <v>Katz</v>
          </cell>
          <cell r="G52" t="str">
            <v>Benjamin</v>
          </cell>
          <cell r="H52" t="str">
            <v>Lee</v>
          </cell>
          <cell r="I52" t="str">
            <v>Andrew R</v>
          </cell>
          <cell r="J52" t="b">
            <v>1</v>
          </cell>
          <cell r="K52" t="b">
            <v>1</v>
          </cell>
          <cell r="L52" t="str">
            <v>John F Hardesty Department of Ophthalmology and Visual Sciences, Washington University School of Medicine , St Louis, MO, USA.</v>
          </cell>
          <cell r="M52">
            <v>1</v>
          </cell>
          <cell r="N52">
            <v>1</v>
          </cell>
          <cell r="O52">
            <v>1</v>
          </cell>
          <cell r="P52">
            <v>0</v>
          </cell>
          <cell r="Q52">
            <v>0</v>
          </cell>
          <cell r="R52">
            <v>1.3080000000000001</v>
          </cell>
          <cell r="S52">
            <v>1</v>
          </cell>
        </row>
        <row r="53">
          <cell r="A53" t="str">
            <v>Benjamin Katz</v>
          </cell>
          <cell r="B53" t="str">
            <v>Katz</v>
          </cell>
          <cell r="C53" t="str">
            <v>12) Adolescent Interventions to Manage Self-Regulation in Type 1 Diabetes (AIMS-T1D): randomized control trial study protocol.</v>
          </cell>
          <cell r="D53">
            <v>43897</v>
          </cell>
          <cell r="E53" t="str">
            <v>BMC pediatrics</v>
          </cell>
          <cell r="F53" t="str">
            <v>Miller</v>
          </cell>
          <cell r="G53" t="str">
            <v>Alison L</v>
          </cell>
          <cell r="H53" t="str">
            <v>Fredericks</v>
          </cell>
          <cell r="I53" t="str">
            <v>Emily M</v>
          </cell>
          <cell r="J53" t="b">
            <v>0</v>
          </cell>
          <cell r="K53" t="b">
            <v>0</v>
          </cell>
          <cell r="L53" t="str">
            <v>Department of Human Development and Family Science, Virginia Tech, Blacksburg, VA, USA.</v>
          </cell>
          <cell r="M53">
            <v>0</v>
          </cell>
          <cell r="N53">
            <v>0</v>
          </cell>
          <cell r="O53">
            <v>0</v>
          </cell>
          <cell r="P53">
            <v>0</v>
          </cell>
          <cell r="Q53">
            <v>0</v>
          </cell>
          <cell r="R53">
            <v>1.909</v>
          </cell>
          <cell r="S53">
            <v>1</v>
          </cell>
        </row>
        <row r="54">
          <cell r="A54" t="str">
            <v>Benjamin Katz</v>
          </cell>
          <cell r="B54" t="str">
            <v>Katz</v>
          </cell>
          <cell r="C54" t="str">
            <v>10) Targeting self-regulation to promote health behaviors in children.</v>
          </cell>
          <cell r="D54">
            <v>43006</v>
          </cell>
          <cell r="E54" t="str">
            <v>Behaviour research and therapy</v>
          </cell>
          <cell r="F54" t="str">
            <v>Miller</v>
          </cell>
          <cell r="G54" t="str">
            <v>Alison L</v>
          </cell>
          <cell r="H54" t="str">
            <v>Lumeng</v>
          </cell>
          <cell r="I54" t="str">
            <v>Julie C</v>
          </cell>
          <cell r="J54" t="b">
            <v>0</v>
          </cell>
          <cell r="K54" t="b">
            <v>0</v>
          </cell>
          <cell r="L54" t="str">
            <v>Department of Psychology, University of Michigan, 530 Church Street, Ann Arbor, MI 48109, United States. Electronic address: benkatz@umich.edu.</v>
          </cell>
          <cell r="M54">
            <v>0</v>
          </cell>
          <cell r="N54">
            <v>0</v>
          </cell>
          <cell r="O54">
            <v>0</v>
          </cell>
          <cell r="P54">
            <v>0</v>
          </cell>
          <cell r="Q54">
            <v>0</v>
          </cell>
          <cell r="R54">
            <v>4.5</v>
          </cell>
          <cell r="S54">
            <v>1</v>
          </cell>
        </row>
        <row r="55">
          <cell r="A55" t="str">
            <v>Nikhila Khandwala</v>
          </cell>
          <cell r="B55" t="str">
            <v>Khandwala</v>
          </cell>
          <cell r="C55" t="str">
            <v>6) The Diagnostic Conundrum of Retinitis and a Pigmented Scar.</v>
          </cell>
          <cell r="D55">
            <v>44298</v>
          </cell>
          <cell r="E55" t="str">
            <v>Case reports in ophthalmology</v>
          </cell>
          <cell r="F55" t="str">
            <v>Khandwala</v>
          </cell>
          <cell r="G55" t="str">
            <v>Nikhila S</v>
          </cell>
          <cell r="H55" t="str">
            <v>Besirli</v>
          </cell>
          <cell r="I55" t="str">
            <v>Cagri G</v>
          </cell>
          <cell r="J55" t="b">
            <v>1</v>
          </cell>
          <cell r="K55" t="b">
            <v>0</v>
          </cell>
          <cell r="L55" t="str">
            <v>Kellogg Eye Center, University of Michigan, Ann Arbor, Michigan, USA.</v>
          </cell>
          <cell r="M55">
            <v>1</v>
          </cell>
          <cell r="N55">
            <v>1</v>
          </cell>
          <cell r="O55">
            <v>1</v>
          </cell>
          <cell r="P55">
            <v>0</v>
          </cell>
          <cell r="Q55">
            <v>0</v>
          </cell>
          <cell r="R55">
            <v>0.55500000000000005</v>
          </cell>
          <cell r="S55">
            <v>0</v>
          </cell>
        </row>
        <row r="56">
          <cell r="A56" t="str">
            <v>Nikhila Khandwala</v>
          </cell>
          <cell r="B56" t="str">
            <v>Khandwala</v>
          </cell>
          <cell r="C56" t="str">
            <v>4) Colovaginal Fistulas: Presentation, Evaluation, and Management.</v>
          </cell>
          <cell r="D56">
            <v>42614</v>
          </cell>
          <cell r="E56" t="str">
            <v>Female pelvic medicine &amp; reconstructive surgery</v>
          </cell>
          <cell r="F56" t="str">
            <v>Berger</v>
          </cell>
          <cell r="G56" t="str">
            <v>Mitchell B</v>
          </cell>
          <cell r="H56" t="str">
            <v>Burney</v>
          </cell>
          <cell r="I56" t="str">
            <v>Richard E</v>
          </cell>
          <cell r="J56" t="b">
            <v>0</v>
          </cell>
          <cell r="K56" t="b">
            <v>0</v>
          </cell>
          <cell r="L56" t="str">
            <v>Error</v>
          </cell>
          <cell r="M56">
            <v>0</v>
          </cell>
          <cell r="N56">
            <v>0</v>
          </cell>
          <cell r="O56">
            <v>0</v>
          </cell>
          <cell r="P56">
            <v>0</v>
          </cell>
          <cell r="Q56">
            <v>0</v>
          </cell>
          <cell r="R56">
            <v>1.323</v>
          </cell>
          <cell r="S56">
            <v>1</v>
          </cell>
        </row>
        <row r="57">
          <cell r="A57" t="str">
            <v>Nikhila Khandwala</v>
          </cell>
          <cell r="B57" t="str">
            <v>Khandwala</v>
          </cell>
          <cell r="C57" t="str">
            <v>5) Incidental bartholin gland cysts identified on pelvic magnetic resonance imaging.</v>
          </cell>
          <cell r="D57">
            <v>41183</v>
          </cell>
          <cell r="E57" t="str">
            <v>Obstetrics and gynecology</v>
          </cell>
          <cell r="F57" t="str">
            <v>Berger</v>
          </cell>
          <cell r="G57" t="str">
            <v>Mitchell B</v>
          </cell>
          <cell r="H57" t="str">
            <v>Haefner</v>
          </cell>
          <cell r="I57" t="str">
            <v>Hope K</v>
          </cell>
          <cell r="J57" t="b">
            <v>0</v>
          </cell>
          <cell r="K57" t="b">
            <v>0</v>
          </cell>
          <cell r="L57" t="str">
            <v>Error</v>
          </cell>
          <cell r="M57">
            <v>0</v>
          </cell>
          <cell r="N57">
            <v>0</v>
          </cell>
          <cell r="O57">
            <v>0</v>
          </cell>
          <cell r="P57">
            <v>0</v>
          </cell>
          <cell r="Q57">
            <v>0</v>
          </cell>
          <cell r="R57">
            <v>5.524</v>
          </cell>
          <cell r="S57">
            <v>1</v>
          </cell>
        </row>
        <row r="58">
          <cell r="A58" t="str">
            <v>Nikhila Khandwala</v>
          </cell>
          <cell r="B58" t="str">
            <v>Khandwala</v>
          </cell>
          <cell r="C58" t="str">
            <v>3) Outcomes and surgical management of persistent fetal vasculature.</v>
          </cell>
          <cell r="D58">
            <v>44315</v>
          </cell>
          <cell r="E58" t="str">
            <v>BMJ open ophthalmology</v>
          </cell>
          <cell r="F58" t="str">
            <v>Khandwala</v>
          </cell>
          <cell r="G58" t="str">
            <v>Nikhila</v>
          </cell>
          <cell r="H58" t="str">
            <v>Bohnsack</v>
          </cell>
          <cell r="I58" t="str">
            <v>Brenda L</v>
          </cell>
          <cell r="J58" t="b">
            <v>1</v>
          </cell>
          <cell r="K58" t="b">
            <v>0</v>
          </cell>
          <cell r="L58" t="str">
            <v>Department of Ophthalmology and Visual Sciences, University of Michigan, Ann Arbor, Michigan, USA.</v>
          </cell>
          <cell r="M58">
            <v>1</v>
          </cell>
          <cell r="N58">
            <v>1</v>
          </cell>
          <cell r="O58">
            <v>1</v>
          </cell>
          <cell r="P58">
            <v>0</v>
          </cell>
          <cell r="Q58">
            <v>0</v>
          </cell>
          <cell r="R58">
            <v>2.1480000000000001</v>
          </cell>
          <cell r="S58">
            <v>0</v>
          </cell>
        </row>
        <row r="59">
          <cell r="A59" t="str">
            <v>Dara Baker</v>
          </cell>
          <cell r="B59" t="str">
            <v>Baker</v>
          </cell>
          <cell r="C59" t="str">
            <v>12) α-Difluoromethylornithine reduces gastric carcinogenesis by causing mutations in &lt;i&gt;Helicobacter pylori cagY&lt;/i&gt;.</v>
          </cell>
          <cell r="D59">
            <v>43521</v>
          </cell>
          <cell r="E59" t="str">
            <v>Proceedings of the National Academy of Sciences of the United States of America</v>
          </cell>
          <cell r="F59" t="str">
            <v>Sierra</v>
          </cell>
          <cell r="G59" t="str">
            <v>Johanna C</v>
          </cell>
          <cell r="H59" t="str">
            <v>Wilson</v>
          </cell>
          <cell r="I59" t="str">
            <v>Keith T</v>
          </cell>
          <cell r="J59" t="b">
            <v>0</v>
          </cell>
          <cell r="K59" t="b">
            <v>0</v>
          </cell>
          <cell r="L59" t="str">
            <v>Division of Gastroenterology, Hepatology, and Nutrition, Department of Medicine, Vanderbilt University Medical Center, Nashville, TN 37232.</v>
          </cell>
          <cell r="M59">
            <v>0</v>
          </cell>
          <cell r="N59">
            <v>0</v>
          </cell>
          <cell r="O59">
            <v>0</v>
          </cell>
          <cell r="P59">
            <v>0</v>
          </cell>
          <cell r="Q59">
            <v>0</v>
          </cell>
          <cell r="R59">
            <v>9.4120000000000008</v>
          </cell>
          <cell r="S59">
            <v>1</v>
          </cell>
        </row>
        <row r="60">
          <cell r="A60" t="str">
            <v>Duriye Damla Sevgi</v>
          </cell>
          <cell r="B60" t="str">
            <v>Sevgi</v>
          </cell>
          <cell r="C60" t="str">
            <v>7) LONGITUDINAL ELLIPSOID ZONE DYNAMICS AFTER MACULAR HOLE REPAIR IN THE DISCOVER STUDY: Structure-Function Assessment.</v>
          </cell>
          <cell r="D60">
            <v>44317</v>
          </cell>
          <cell r="E60" t="str">
            <v>Retina (Philadelphia, Pa.)</v>
          </cell>
          <cell r="F60" t="str">
            <v>Sevgi</v>
          </cell>
          <cell r="G60" t="str">
            <v>Duriye Damla</v>
          </cell>
          <cell r="H60" t="str">
            <v>Ehlers</v>
          </cell>
          <cell r="I60" t="str">
            <v>Justis P</v>
          </cell>
          <cell r="J60" t="b">
            <v>1</v>
          </cell>
          <cell r="K60" t="b">
            <v>0</v>
          </cell>
          <cell r="L60" t="str">
            <v>The Tony and Leona Campane Center for Excellence in Image-Guided Surgery and Advanced Imaging Research, Cole Eye Institute, Cleveland Clinic, Cleveland, OH.</v>
          </cell>
          <cell r="M60">
            <v>1</v>
          </cell>
          <cell r="N60">
            <v>1</v>
          </cell>
          <cell r="O60">
            <v>1</v>
          </cell>
          <cell r="P60">
            <v>0</v>
          </cell>
          <cell r="Q60">
            <v>0</v>
          </cell>
          <cell r="R60">
            <v>3.649</v>
          </cell>
          <cell r="S60">
            <v>0</v>
          </cell>
        </row>
        <row r="61">
          <cell r="A61" t="str">
            <v>Duriye Damla Sevgi</v>
          </cell>
          <cell r="B61" t="str">
            <v>Sevgi</v>
          </cell>
          <cell r="C61" t="str">
            <v>9) Retinal Fluid Volatility Associated With Interval Tolerance and Visual Outcomes in Diabetic Macular Edema in the VISTA Phase III Trial.</v>
          </cell>
          <cell r="D61">
            <v>44163</v>
          </cell>
          <cell r="E61" t="str">
            <v>American journal of ophthalmology</v>
          </cell>
          <cell r="F61" t="str">
            <v>Ehlers</v>
          </cell>
          <cell r="G61" t="str">
            <v>Justis P</v>
          </cell>
          <cell r="H61" t="str">
            <v>Srivastava</v>
          </cell>
          <cell r="I61" t="str">
            <v>Sunil K</v>
          </cell>
          <cell r="J61" t="b">
            <v>1</v>
          </cell>
          <cell r="K61" t="b">
            <v>1</v>
          </cell>
          <cell r="L61" t="str">
            <v>Tony and Leona Campane Center for Excellence in Image-Guided Surgery and Advanced Imaging Research, Cole Eye Institute, Cleveland Clinic, Cleveland, Ohio, USA; Cole Eye Institute, Cleveland Clinic, Cleveland, Ohio, USA.</v>
          </cell>
          <cell r="M61">
            <v>1</v>
          </cell>
          <cell r="N61">
            <v>0</v>
          </cell>
          <cell r="O61">
            <v>0</v>
          </cell>
          <cell r="P61">
            <v>0</v>
          </cell>
          <cell r="Q61">
            <v>0</v>
          </cell>
          <cell r="R61">
            <v>4.0129999999999999</v>
          </cell>
          <cell r="S61">
            <v>0</v>
          </cell>
        </row>
        <row r="62">
          <cell r="A62" t="str">
            <v>Duriye Damla Sevgi</v>
          </cell>
          <cell r="B62" t="str">
            <v>Sevgi</v>
          </cell>
          <cell r="C62" t="str">
            <v>9) Automated Quality Assessment and Image Selection of Ultra-Widefield Fluorescein Angiography Images through Deep Learning.</v>
          </cell>
          <cell r="D62">
            <v>44091</v>
          </cell>
          <cell r="E62" t="str">
            <v>Translational vision science &amp; technology</v>
          </cell>
          <cell r="F62" t="str">
            <v>Li</v>
          </cell>
          <cell r="G62" t="str">
            <v>Henry H</v>
          </cell>
          <cell r="H62" t="str">
            <v>Ehlers</v>
          </cell>
          <cell r="I62" t="str">
            <v>Justis P</v>
          </cell>
          <cell r="J62" t="b">
            <v>0</v>
          </cell>
          <cell r="K62" t="b">
            <v>0</v>
          </cell>
          <cell r="L62" t="str">
            <v>The Tony and Leona Campane Center for Excellence in Image-Guided Surgery and Advanced Imaging Research, Cole Eye Institute, Cleveland Clinic, Cleveland, OH, USA.</v>
          </cell>
          <cell r="M62">
            <v>0</v>
          </cell>
          <cell r="N62">
            <v>0</v>
          </cell>
          <cell r="O62">
            <v>0</v>
          </cell>
          <cell r="P62">
            <v>0</v>
          </cell>
          <cell r="Q62">
            <v>0</v>
          </cell>
          <cell r="R62">
            <v>2.1120000000000001</v>
          </cell>
          <cell r="S62">
            <v>0</v>
          </cell>
        </row>
        <row r="63">
          <cell r="A63" t="str">
            <v>Duriye Damla Sevgi</v>
          </cell>
          <cell r="B63" t="str">
            <v>Sevgi</v>
          </cell>
          <cell r="C63" t="str">
            <v>11) iOCT-assisted macular hole surgery: outcomes and utility from the DISCOVER study.</v>
          </cell>
          <cell r="D63">
            <v>43957</v>
          </cell>
          <cell r="E63" t="str">
            <v>The British journal of ophthalmology</v>
          </cell>
          <cell r="F63" t="str">
            <v>Yee</v>
          </cell>
          <cell r="G63" t="str">
            <v>Philina</v>
          </cell>
          <cell r="H63" t="str">
            <v>Ehlers</v>
          </cell>
          <cell r="I63" t="str">
            <v>Justis P</v>
          </cell>
          <cell r="J63" t="b">
            <v>1</v>
          </cell>
          <cell r="K63" t="b">
            <v>0</v>
          </cell>
          <cell r="L63" t="str">
            <v>The Tony and Leona Campane Center for Excellence in Image-Guided Surgery and Advanced Imaging Research, Cole Eye Institute, Cleveland, Ohio, USA.</v>
          </cell>
          <cell r="M63">
            <v>1</v>
          </cell>
          <cell r="N63">
            <v>0</v>
          </cell>
          <cell r="O63">
            <v>0</v>
          </cell>
          <cell r="P63">
            <v>0</v>
          </cell>
          <cell r="Q63">
            <v>0</v>
          </cell>
          <cell r="R63">
            <v>3.6110000000000002</v>
          </cell>
          <cell r="S63">
            <v>1</v>
          </cell>
        </row>
        <row r="64">
          <cell r="A64" t="str">
            <v>Duriye Damla Sevgi</v>
          </cell>
          <cell r="B64" t="str">
            <v>Sevgi</v>
          </cell>
          <cell r="C64" t="str">
            <v>8) Real-Time Photographic- and Fluorescein Angiographic-Guided Management of Diabetic Retinopathy: Randomized PRIME Trial Outcomes.</v>
          </cell>
          <cell r="D64">
            <v>44226</v>
          </cell>
          <cell r="E64" t="str">
            <v>American journal of ophthalmology</v>
          </cell>
          <cell r="F64" t="str">
            <v>Yu</v>
          </cell>
          <cell r="G64" t="str">
            <v>Hannah J</v>
          </cell>
          <cell r="H64" t="str">
            <v>Wykoff</v>
          </cell>
          <cell r="I64" t="str">
            <v>Charles C</v>
          </cell>
          <cell r="J64" t="b">
            <v>1</v>
          </cell>
          <cell r="K64" t="b">
            <v>1</v>
          </cell>
          <cell r="L64" t="str">
            <v>Tony and Leona Campane Center for Excellence in Image-Guided Surgery and Advanced Imaging Research, Cole Eye Institute, Cleveland Clinic, Cleveland, Ohio, USA.</v>
          </cell>
          <cell r="M64">
            <v>1</v>
          </cell>
          <cell r="N64">
            <v>0</v>
          </cell>
          <cell r="O64">
            <v>0</v>
          </cell>
          <cell r="P64">
            <v>0</v>
          </cell>
          <cell r="Q64">
            <v>0</v>
          </cell>
          <cell r="R64">
            <v>4.0129999999999999</v>
          </cell>
          <cell r="S64">
            <v>0</v>
          </cell>
        </row>
        <row r="65">
          <cell r="A65" t="str">
            <v>Duriye Damla Sevgi</v>
          </cell>
          <cell r="B65" t="str">
            <v>Sevgi</v>
          </cell>
          <cell r="C65" t="str">
            <v>9) Longitudinal assessment of quantitative ultra-widefield ischaemic and vascular parameters in sickle cell retinopathy.</v>
          </cell>
          <cell r="D65">
            <v>44135</v>
          </cell>
          <cell r="E65" t="str">
            <v>The British journal of ophthalmology</v>
          </cell>
          <cell r="F65" t="str">
            <v>Sevgi</v>
          </cell>
          <cell r="G65" t="str">
            <v>Duriye Damla</v>
          </cell>
          <cell r="H65" t="str">
            <v>Ehlers</v>
          </cell>
          <cell r="I65" t="str">
            <v>Justis P</v>
          </cell>
          <cell r="J65" t="b">
            <v>1</v>
          </cell>
          <cell r="K65" t="b">
            <v>0</v>
          </cell>
          <cell r="L65" t="str">
            <v>The Tony and Leona Campane Center for Excellence in Image-Guided Surgery and Advanced Imaging Research, Cole Eye Institute, Cleveland Clinic, Cleveland, Ohio, USA.</v>
          </cell>
          <cell r="M65">
            <v>1</v>
          </cell>
          <cell r="N65">
            <v>1</v>
          </cell>
          <cell r="O65">
            <v>1</v>
          </cell>
          <cell r="P65">
            <v>0</v>
          </cell>
          <cell r="Q65">
            <v>0</v>
          </cell>
          <cell r="R65">
            <v>3.6110000000000002</v>
          </cell>
          <cell r="S65">
            <v>0</v>
          </cell>
        </row>
        <row r="66">
          <cell r="A66" t="str">
            <v>Duriye Damla Sevgi</v>
          </cell>
          <cell r="B66" t="str">
            <v>Sevgi</v>
          </cell>
          <cell r="C66" t="str">
            <v>11) Radiomics-based assessment of ultra-widefield leakage patterns and vessel network architecture in the PERMEATE study: insights into treatment durability.</v>
          </cell>
          <cell r="D66">
            <v>44062</v>
          </cell>
          <cell r="E66" t="str">
            <v>The British journal of ophthalmology</v>
          </cell>
          <cell r="F66" t="str">
            <v>Prasanna</v>
          </cell>
          <cell r="G66" t="str">
            <v>Prateek</v>
          </cell>
          <cell r="H66" t="str">
            <v>Ehlers</v>
          </cell>
          <cell r="I66" t="str">
            <v>Justis P</v>
          </cell>
          <cell r="J66" t="b">
            <v>1</v>
          </cell>
          <cell r="K66" t="b">
            <v>0</v>
          </cell>
          <cell r="L66" t="str">
            <v>The Tony and Leona Campane Center for Excellence in Image-Guided Surgery and Advanced Imaging Research, Cole Eye Institute, Cleveland Clinic Foundation, Cleveland, OH, USA.</v>
          </cell>
          <cell r="M66">
            <v>1</v>
          </cell>
          <cell r="N66">
            <v>0</v>
          </cell>
          <cell r="O66">
            <v>0</v>
          </cell>
          <cell r="P66">
            <v>0</v>
          </cell>
          <cell r="Q66">
            <v>0</v>
          </cell>
          <cell r="R66">
            <v>3.6110000000000002</v>
          </cell>
          <cell r="S66">
            <v>1</v>
          </cell>
        </row>
        <row r="67">
          <cell r="A67" t="str">
            <v>Duriye Damla Sevgi</v>
          </cell>
          <cell r="B67" t="str">
            <v>Sevgi</v>
          </cell>
          <cell r="C67" t="str">
            <v>2) Contractile morning glory disk anomaly: analysis of the cyclic contractions and literature review.</v>
          </cell>
          <cell r="D67">
            <v>43916</v>
          </cell>
          <cell r="E67" t="str">
            <v>Journal of AAPOS : the official publication of the American Association for Pediatric Ophthalmology and Strabismus</v>
          </cell>
          <cell r="F67" t="str">
            <v>Sevgi</v>
          </cell>
          <cell r="G67" t="str">
            <v>Duriye Damla</v>
          </cell>
          <cell r="H67" t="str">
            <v>Orge</v>
          </cell>
          <cell r="I67" t="str">
            <v>Faruk H</v>
          </cell>
          <cell r="J67" t="b">
            <v>1</v>
          </cell>
          <cell r="K67" t="b">
            <v>0</v>
          </cell>
          <cell r="L67" t="str">
            <v>University Hospitals Cleveland Medical Center, Rainbow Babies &amp; Children's Hospital, Cleveland, Ohio.</v>
          </cell>
          <cell r="M67">
            <v>1</v>
          </cell>
          <cell r="N67">
            <v>1</v>
          </cell>
          <cell r="O67">
            <v>1</v>
          </cell>
          <cell r="P67">
            <v>0</v>
          </cell>
          <cell r="Q67">
            <v>0</v>
          </cell>
          <cell r="R67">
            <v>1.1000000000000001</v>
          </cell>
          <cell r="S67">
            <v>1</v>
          </cell>
        </row>
        <row r="68">
          <cell r="A68" t="str">
            <v>Duriye Damla Sevgi</v>
          </cell>
          <cell r="B68" t="str">
            <v>Sevgi</v>
          </cell>
          <cell r="C68" t="str">
            <v>6) Comparison of Modified Posterior Sub-Tenon's vs. Trans-Septal Triamcinolone Injection for Non-infectious Uveitis.</v>
          </cell>
          <cell r="D68">
            <v>43834</v>
          </cell>
          <cell r="E68" t="str">
            <v>Ocular immunology and inflammation</v>
          </cell>
          <cell r="F68" t="str">
            <v>McKay</v>
          </cell>
          <cell r="G68" t="str">
            <v>K Matthew</v>
          </cell>
          <cell r="H68" t="str">
            <v>Sobrin</v>
          </cell>
          <cell r="I68" t="str">
            <v>Lucia</v>
          </cell>
          <cell r="J68" t="b">
            <v>0</v>
          </cell>
          <cell r="K68" t="b">
            <v>0</v>
          </cell>
          <cell r="L68" t="str">
            <v>Department of Ophthalmology, Massachusetts Eye and Ear Infirmary, Boston, Massachusetts, USA.</v>
          </cell>
          <cell r="M68">
            <v>0</v>
          </cell>
          <cell r="N68">
            <v>0</v>
          </cell>
          <cell r="O68">
            <v>0</v>
          </cell>
          <cell r="P68">
            <v>0</v>
          </cell>
          <cell r="Q68">
            <v>0</v>
          </cell>
          <cell r="R68">
            <v>2.1120000000000001</v>
          </cell>
          <cell r="S68">
            <v>1</v>
          </cell>
        </row>
        <row r="69">
          <cell r="A69" t="str">
            <v>Fernando Pellerano</v>
          </cell>
          <cell r="B69" t="str">
            <v>Pellerano</v>
          </cell>
          <cell r="C69" t="str">
            <v>6) Survey of 138 Conjunctival Tumors in the Dominican Republic.</v>
          </cell>
          <cell r="D69">
            <v>43878</v>
          </cell>
          <cell r="E69" t="str">
            <v>Ophthalmic epidemiology</v>
          </cell>
          <cell r="F69" t="str">
            <v>Pellerano</v>
          </cell>
          <cell r="G69" t="str">
            <v>Fernando</v>
          </cell>
          <cell r="H69" t="str">
            <v>Vizcaíno</v>
          </cell>
          <cell r="I69" t="str">
            <v>Gerson</v>
          </cell>
          <cell r="J69" t="b">
            <v>1</v>
          </cell>
          <cell r="K69" t="b">
            <v>0</v>
          </cell>
          <cell r="L69" t="str">
            <v>School of Medicine, Universidad Iberoamericana (UNIBE) , Santo Domingo, Dominican Republic.</v>
          </cell>
          <cell r="M69">
            <v>1</v>
          </cell>
          <cell r="N69">
            <v>1</v>
          </cell>
          <cell r="O69">
            <v>1</v>
          </cell>
          <cell r="P69">
            <v>0</v>
          </cell>
          <cell r="Q69">
            <v>0</v>
          </cell>
          <cell r="R69">
            <v>1.5</v>
          </cell>
          <cell r="S69">
            <v>1</v>
          </cell>
        </row>
        <row r="70">
          <cell r="A70" t="str">
            <v>Fernando Pellerano</v>
          </cell>
          <cell r="B70" t="str">
            <v>Pellerano</v>
          </cell>
          <cell r="C70" t="str">
            <v>3) Mizuo-Nakamura Phenomenon in a Middle-aged Woman.</v>
          </cell>
          <cell r="D70">
            <v>43356</v>
          </cell>
          <cell r="E70" t="str">
            <v>JAMA ophthalmology</v>
          </cell>
          <cell r="F70" t="str">
            <v>Pellerano</v>
          </cell>
          <cell r="G70" t="str">
            <v>Fernando</v>
          </cell>
          <cell r="H70" t="str">
            <v>Alvarado</v>
          </cell>
          <cell r="I70" t="str">
            <v>Aly</v>
          </cell>
          <cell r="J70" t="b">
            <v>1</v>
          </cell>
          <cell r="K70" t="b">
            <v>0</v>
          </cell>
          <cell r="L70" t="str">
            <v>Ocular Diagnostic Unit, Clínica Oftalmológica de Santo Domingo, Santo Domingo, Dominican Republic.</v>
          </cell>
          <cell r="M70">
            <v>1</v>
          </cell>
          <cell r="N70">
            <v>1</v>
          </cell>
          <cell r="O70">
            <v>1</v>
          </cell>
          <cell r="P70">
            <v>0</v>
          </cell>
          <cell r="Q70">
            <v>0</v>
          </cell>
          <cell r="R70">
            <v>6.1980000000000004</v>
          </cell>
          <cell r="S70">
            <v>1</v>
          </cell>
        </row>
        <row r="71">
          <cell r="A71" t="str">
            <v>Fernando Pellerano</v>
          </cell>
          <cell r="B71" t="str">
            <v>Pellerano</v>
          </cell>
          <cell r="C71" t="str">
            <v>4) Congenital Orbital Teratoma.</v>
          </cell>
          <cell r="D71">
            <v>42620</v>
          </cell>
          <cell r="E71" t="str">
            <v>Ocular oncology and pathology</v>
          </cell>
          <cell r="F71" t="str">
            <v>Pellerano</v>
          </cell>
          <cell r="G71" t="str">
            <v>Fernando</v>
          </cell>
          <cell r="H71" t="str">
            <v>Berges</v>
          </cell>
          <cell r="I71" t="str">
            <v>Pedro</v>
          </cell>
          <cell r="J71" t="b">
            <v>0</v>
          </cell>
          <cell r="K71" t="b">
            <v>1</v>
          </cell>
          <cell r="L71" t="str">
            <v>Ocular Diagnostic Unit, Clínica Oftalmológica de Santo Domingo, Santo Domingo, Dominican Republic; Universidad Iberoamericana (UNIBE) School of Medicine, Santo Domingo, Dominican Republic.</v>
          </cell>
          <cell r="M71">
            <v>1</v>
          </cell>
          <cell r="N71">
            <v>1</v>
          </cell>
          <cell r="O71">
            <v>1</v>
          </cell>
          <cell r="P71">
            <v>0</v>
          </cell>
          <cell r="Q71">
            <v>0</v>
          </cell>
          <cell r="R71">
            <v>2.6</v>
          </cell>
          <cell r="S71">
            <v>1</v>
          </cell>
        </row>
        <row r="72">
          <cell r="A72" t="str">
            <v>Libing K Dong</v>
          </cell>
          <cell r="B72" t="str">
            <v>Dong</v>
          </cell>
          <cell r="C72" t="str">
            <v>3) An Unusual, Idiopathic Scrolled Epiretinal Membrane.</v>
          </cell>
          <cell r="D72">
            <v>44335</v>
          </cell>
          <cell r="E72" t="str">
            <v>JAMA ophthalmology</v>
          </cell>
          <cell r="F72" t="str">
            <v>Dong</v>
          </cell>
          <cell r="G72" t="str">
            <v>Libing K</v>
          </cell>
          <cell r="H72" t="str">
            <v>Krebs</v>
          </cell>
          <cell r="I72" t="str">
            <v>David B</v>
          </cell>
          <cell r="J72" t="b">
            <v>1</v>
          </cell>
          <cell r="K72" t="b">
            <v>1</v>
          </cell>
          <cell r="L72" t="str">
            <v>Central Michigan University College of Medicine, Saginaw.</v>
          </cell>
          <cell r="M72">
            <v>1</v>
          </cell>
          <cell r="N72">
            <v>1</v>
          </cell>
          <cell r="O72">
            <v>1</v>
          </cell>
          <cell r="P72">
            <v>0</v>
          </cell>
          <cell r="Q72">
            <v>0</v>
          </cell>
          <cell r="R72">
            <v>6.1980000000000004</v>
          </cell>
          <cell r="S72">
            <v>0</v>
          </cell>
        </row>
        <row r="73">
          <cell r="A73" t="str">
            <v>Libing K Dong</v>
          </cell>
          <cell r="B73" t="str">
            <v>Dong</v>
          </cell>
          <cell r="C73" t="str">
            <v>7) Clinical Course and Characteristics of Eyes with Recurrent Episodes of Endophthalmitis.</v>
          </cell>
          <cell r="D73">
            <v>43995</v>
          </cell>
          <cell r="E73" t="str">
            <v>Ophthalmology. Retina</v>
          </cell>
          <cell r="F73" t="str">
            <v>Shields</v>
          </cell>
          <cell r="G73" t="str">
            <v>Ryan A</v>
          </cell>
          <cell r="H73" t="str">
            <v>Hassan</v>
          </cell>
          <cell r="I73" t="str">
            <v>Tarek S</v>
          </cell>
          <cell r="J73" t="b">
            <v>1</v>
          </cell>
          <cell r="K73" t="b">
            <v>1</v>
          </cell>
          <cell r="L73" t="str">
            <v>Central Michigan University College of Medicine, Mount Pleasant, Michigan.</v>
          </cell>
          <cell r="M73">
            <v>1</v>
          </cell>
          <cell r="N73">
            <v>0</v>
          </cell>
          <cell r="O73">
            <v>0</v>
          </cell>
          <cell r="P73">
            <v>0</v>
          </cell>
          <cell r="Q73">
            <v>0</v>
          </cell>
          <cell r="R73">
            <v>1.6890000000000001</v>
          </cell>
          <cell r="S73">
            <v>1</v>
          </cell>
        </row>
        <row r="74">
          <cell r="A74" t="str">
            <v>Libing K Dong</v>
          </cell>
          <cell r="B74" t="str">
            <v>Dong</v>
          </cell>
          <cell r="C74" t="str">
            <v>7) Features and outcomes of eyes that underwent surgical repair of rhegmatogenous retinal detachments after being treated for acute endophthalmitis.</v>
          </cell>
          <cell r="D74">
            <v>44193</v>
          </cell>
          <cell r="E74" t="str">
            <v>Retina (Philadelphia, Pa.)</v>
          </cell>
          <cell r="F74" t="str">
            <v>Dong</v>
          </cell>
          <cell r="G74" t="str">
            <v>Libing K</v>
          </cell>
          <cell r="H74" t="str">
            <v>Hassan</v>
          </cell>
          <cell r="I74" t="str">
            <v>Tarek S</v>
          </cell>
          <cell r="J74" t="b">
            <v>1</v>
          </cell>
          <cell r="K74" t="b">
            <v>1</v>
          </cell>
          <cell r="L74" t="str">
            <v>Central Michigan University College of Medicine, Mount Pleasant, MI, USA Associated Retinal Consultants P.C., William Beaumont Hospital, Royal Oak, MI, USA Ascension Macomb Oakland Hospital, Madison Heights, MI, USA Oakland University William Beaumont School of Medicine, Rochester, MI, USA.</v>
          </cell>
          <cell r="M74">
            <v>1</v>
          </cell>
          <cell r="N74">
            <v>1</v>
          </cell>
          <cell r="O74">
            <v>1</v>
          </cell>
          <cell r="P74">
            <v>0</v>
          </cell>
          <cell r="Q74">
            <v>0</v>
          </cell>
          <cell r="R74">
            <v>3.649</v>
          </cell>
          <cell r="S74">
            <v>0</v>
          </cell>
        </row>
        <row r="75">
          <cell r="A75" t="str">
            <v>Lama Assi</v>
          </cell>
          <cell r="B75" t="str">
            <v>Assi</v>
          </cell>
          <cell r="C75" t="str">
            <v>3) Vision Impairment and Its Association With Preventive Care Use-Reply.</v>
          </cell>
          <cell r="D75">
            <v>44329</v>
          </cell>
          <cell r="E75" t="str">
            <v>JAMA ophthalmology</v>
          </cell>
          <cell r="F75" t="str">
            <v>Assi</v>
          </cell>
          <cell r="G75" t="str">
            <v>Lama</v>
          </cell>
          <cell r="H75" t="str">
            <v>Swenor</v>
          </cell>
          <cell r="I75" t="str">
            <v>Bonnielin K</v>
          </cell>
          <cell r="J75" t="b">
            <v>1</v>
          </cell>
          <cell r="K75" t="b">
            <v>0</v>
          </cell>
          <cell r="L75" t="str">
            <v>Wilmer Eye Institute, Johns Hopkins University School of Medicine, Baltimore, Maryland.</v>
          </cell>
          <cell r="M75">
            <v>1</v>
          </cell>
          <cell r="N75">
            <v>1</v>
          </cell>
          <cell r="O75">
            <v>1</v>
          </cell>
          <cell r="P75">
            <v>0</v>
          </cell>
          <cell r="Q75">
            <v>0</v>
          </cell>
          <cell r="R75">
            <v>6.1980000000000004</v>
          </cell>
          <cell r="S75">
            <v>0</v>
          </cell>
        </row>
        <row r="76">
          <cell r="A76" t="str">
            <v>Lama Assi</v>
          </cell>
          <cell r="B76" t="str">
            <v>Assi</v>
          </cell>
          <cell r="C76" t="str">
            <v>11) Medicare Beneficiaries With Self-Reported Functional Hearing Difficulty Have Unmet Health Care Needs.</v>
          </cell>
          <cell r="D76">
            <v>44317</v>
          </cell>
          <cell r="E76" t="str">
            <v>Health affairs (Project Hope)</v>
          </cell>
          <cell r="F76" t="str">
            <v>Reed</v>
          </cell>
          <cell r="G76" t="str">
            <v>Nicholas S</v>
          </cell>
          <cell r="H76" t="str">
            <v>Willink</v>
          </cell>
          <cell r="I76" t="str">
            <v>Amber</v>
          </cell>
          <cell r="J76" t="b">
            <v>0</v>
          </cell>
          <cell r="K76" t="b">
            <v>0</v>
          </cell>
          <cell r="L76" t="str">
            <v>Lama Assi is a trainee in the Cochlear Center for Hearing and Public Health, Johns Hopkins Bloomberg School of Public Health.</v>
          </cell>
          <cell r="M76">
            <v>0</v>
          </cell>
          <cell r="N76">
            <v>0</v>
          </cell>
          <cell r="O76">
            <v>0</v>
          </cell>
          <cell r="P76">
            <v>0</v>
          </cell>
          <cell r="Q76">
            <v>0</v>
          </cell>
          <cell r="R76">
            <v>4.6459999999999999</v>
          </cell>
          <cell r="S76">
            <v>0</v>
          </cell>
        </row>
        <row r="77">
          <cell r="A77" t="str">
            <v>Lama Assi</v>
          </cell>
          <cell r="B77" t="str">
            <v>Assi</v>
          </cell>
          <cell r="C77" t="str">
            <v>12) A Global Assessment of Eye Health and Quality of Life: A Systematic Review of Systematic Reviews.</v>
          </cell>
          <cell r="D77">
            <v>44317</v>
          </cell>
          <cell r="E77" t="str">
            <v>JAMA ophthalmology</v>
          </cell>
          <cell r="F77" t="str">
            <v>Assi</v>
          </cell>
          <cell r="G77" t="str">
            <v>Lama</v>
          </cell>
          <cell r="H77" t="str">
            <v>Swenor</v>
          </cell>
          <cell r="I77" t="str">
            <v>Bonnielin K</v>
          </cell>
          <cell r="J77" t="b">
            <v>1</v>
          </cell>
          <cell r="K77" t="b">
            <v>1</v>
          </cell>
          <cell r="L77" t="str">
            <v>Wilmer Eye Institute, Johns Hopkins University School of Medicine, Baltimore, Maryland.</v>
          </cell>
          <cell r="M77">
            <v>1</v>
          </cell>
          <cell r="N77">
            <v>1</v>
          </cell>
          <cell r="O77">
            <v>1</v>
          </cell>
          <cell r="P77">
            <v>0</v>
          </cell>
          <cell r="Q77">
            <v>0</v>
          </cell>
          <cell r="R77">
            <v>6.1980000000000004</v>
          </cell>
          <cell r="S77">
            <v>0</v>
          </cell>
        </row>
        <row r="78">
          <cell r="A78" t="str">
            <v>Lama Assi</v>
          </cell>
          <cell r="B78" t="str">
            <v>Assi</v>
          </cell>
          <cell r="C78" t="str">
            <v>7) Caring for Older Adults With Self-Reported Vision Impairment: Findings from the National Study of Caregiving.</v>
          </cell>
          <cell r="D78">
            <v>44291</v>
          </cell>
          <cell r="E78" t="str">
            <v>American journal of ophthalmology</v>
          </cell>
          <cell r="F78" t="str">
            <v>Varadaraj</v>
          </cell>
          <cell r="G78" t="str">
            <v>Varshini</v>
          </cell>
          <cell r="H78" t="str">
            <v>Swenor</v>
          </cell>
          <cell r="I78" t="str">
            <v>Bonnielin K</v>
          </cell>
          <cell r="J78" t="b">
            <v>1</v>
          </cell>
          <cell r="K78" t="b">
            <v>0</v>
          </cell>
          <cell r="L78" t="str">
            <v>From the Johns Hopkins Wilmer Eye Institute, Baltimore, Maryland, USA.</v>
          </cell>
          <cell r="M78">
            <v>1</v>
          </cell>
          <cell r="N78">
            <v>0</v>
          </cell>
          <cell r="O78">
            <v>0</v>
          </cell>
          <cell r="P78">
            <v>0</v>
          </cell>
          <cell r="Q78">
            <v>0</v>
          </cell>
          <cell r="R78">
            <v>4.0129999999999999</v>
          </cell>
          <cell r="S78">
            <v>0</v>
          </cell>
        </row>
        <row r="79">
          <cell r="A79" t="str">
            <v>Lama Assi</v>
          </cell>
          <cell r="B79" t="str">
            <v>Assi</v>
          </cell>
          <cell r="C79" t="str">
            <v>4) Uveal Melanoma Metastatic to the Cavernous Sinus: A Case Report.</v>
          </cell>
          <cell r="D79">
            <v>44256</v>
          </cell>
          <cell r="E79" t="str">
            <v>Ophthalmic plastic and reconstructive surgery</v>
          </cell>
          <cell r="F79" t="str">
            <v>Assi</v>
          </cell>
          <cell r="G79" t="str">
            <v>Lama H</v>
          </cell>
          <cell r="H79" t="str">
            <v>Materin</v>
          </cell>
          <cell r="I79" t="str">
            <v>Miguel Angel</v>
          </cell>
          <cell r="J79" t="b">
            <v>1</v>
          </cell>
          <cell r="K79" t="b">
            <v>0</v>
          </cell>
          <cell r="L79" t="str">
            <v>Department of Ophthalmology, Duke University Medical Center.</v>
          </cell>
          <cell r="M79">
            <v>1</v>
          </cell>
          <cell r="N79">
            <v>1</v>
          </cell>
          <cell r="O79">
            <v>1</v>
          </cell>
          <cell r="P79">
            <v>0</v>
          </cell>
          <cell r="Q79">
            <v>0</v>
          </cell>
          <cell r="R79">
            <v>1.331</v>
          </cell>
          <cell r="S79">
            <v>0</v>
          </cell>
        </row>
        <row r="80">
          <cell r="A80" t="str">
            <v>Lama Assi</v>
          </cell>
          <cell r="B80" t="str">
            <v>Assi</v>
          </cell>
          <cell r="C80" t="str">
            <v>7) The Association of Vision, Hearing, and Dual-Sensory Loss with Walking Speed and Incident Slow Walking: Longitudinal and Time to Event Analyses in the Health and Retirement Study.</v>
          </cell>
          <cell r="D80">
            <v>44301</v>
          </cell>
          <cell r="E80" t="str">
            <v>Seminars in hearing</v>
          </cell>
          <cell r="F80" t="str">
            <v>Shakarchi</v>
          </cell>
          <cell r="G80" t="str">
            <v>Ahmed F</v>
          </cell>
          <cell r="H80" t="str">
            <v>Reed</v>
          </cell>
          <cell r="I80" t="str">
            <v>Nicholas S</v>
          </cell>
          <cell r="J80" t="b">
            <v>0</v>
          </cell>
          <cell r="K80" t="b">
            <v>0</v>
          </cell>
          <cell r="L80" t="str">
            <v>Wilmer Eye Institute, Johns Hopkins School of Medicine, Baltimore, Maryland.</v>
          </cell>
          <cell r="M80">
            <v>0</v>
          </cell>
          <cell r="N80">
            <v>0</v>
          </cell>
          <cell r="O80">
            <v>0</v>
          </cell>
          <cell r="P80">
            <v>0</v>
          </cell>
          <cell r="Q80">
            <v>0</v>
          </cell>
          <cell r="R80">
            <v>1.85</v>
          </cell>
          <cell r="S80">
            <v>0</v>
          </cell>
        </row>
        <row r="81">
          <cell r="A81" t="str">
            <v>Lama Assi</v>
          </cell>
          <cell r="B81" t="str">
            <v>Assi</v>
          </cell>
          <cell r="C81" t="str">
            <v>5) Preventive Care Utilization among Adults with Hearing Loss in the United States.</v>
          </cell>
          <cell r="D81">
            <v>44301</v>
          </cell>
          <cell r="E81" t="str">
            <v>Seminars in hearing</v>
          </cell>
          <cell r="F81" t="str">
            <v>Fioravante</v>
          </cell>
          <cell r="G81" t="str">
            <v>Nicholas</v>
          </cell>
          <cell r="H81" t="str">
            <v>Assi</v>
          </cell>
          <cell r="I81" t="str">
            <v>Lama</v>
          </cell>
          <cell r="J81" t="b">
            <v>0</v>
          </cell>
          <cell r="K81" t="b">
            <v>0</v>
          </cell>
          <cell r="L81" t="str">
            <v>Cochlear Center for Hearing and Public Health, Johns Hopkins University Bloomberg School of Public Health, Baltimore, Maryland.</v>
          </cell>
          <cell r="M81">
            <v>0</v>
          </cell>
          <cell r="N81">
            <v>0</v>
          </cell>
          <cell r="O81">
            <v>0</v>
          </cell>
          <cell r="P81">
            <v>1</v>
          </cell>
          <cell r="Q81">
            <v>0</v>
          </cell>
          <cell r="R81">
            <v>1.85</v>
          </cell>
          <cell r="S81">
            <v>0</v>
          </cell>
        </row>
        <row r="82">
          <cell r="A82" t="str">
            <v>Lama Assi</v>
          </cell>
          <cell r="B82" t="str">
            <v>Assi</v>
          </cell>
          <cell r="C82" t="str">
            <v>6) The Policies for the Disclosure of Funding and Conflict of Interest in Surgery Journals: A Cross-Sectional Survey.</v>
          </cell>
          <cell r="D82">
            <v>44084</v>
          </cell>
          <cell r="E82" t="str">
            <v>World journal of surgery</v>
          </cell>
          <cell r="F82" t="str">
            <v>El Moheb</v>
          </cell>
          <cell r="G82" t="str">
            <v>Mohamad</v>
          </cell>
          <cell r="H82" t="str">
            <v>Akl</v>
          </cell>
          <cell r="I82" t="str">
            <v>Elie A</v>
          </cell>
          <cell r="J82" t="b">
            <v>0</v>
          </cell>
          <cell r="K82" t="b">
            <v>0</v>
          </cell>
          <cell r="L82" t="str">
            <v>Faculty of Medicine, American University of Beirut, Beirut, Lebanon.</v>
          </cell>
          <cell r="M82">
            <v>0</v>
          </cell>
          <cell r="N82">
            <v>0</v>
          </cell>
          <cell r="O82">
            <v>0</v>
          </cell>
          <cell r="P82">
            <v>0</v>
          </cell>
          <cell r="Q82">
            <v>0</v>
          </cell>
          <cell r="R82">
            <v>2.234</v>
          </cell>
          <cell r="S82">
            <v>1</v>
          </cell>
        </row>
        <row r="83">
          <cell r="A83" t="str">
            <v>Lama Assi</v>
          </cell>
          <cell r="B83" t="str">
            <v>Assi</v>
          </cell>
          <cell r="C83" t="str">
            <v>7) Association of Vision Impairment With Preventive Care Use Among Older Adults in the United States.</v>
          </cell>
          <cell r="D83">
            <v>44166</v>
          </cell>
          <cell r="E83" t="str">
            <v>JAMA ophthalmology</v>
          </cell>
          <cell r="F83" t="str">
            <v>Assi</v>
          </cell>
          <cell r="G83" t="str">
            <v>Lama</v>
          </cell>
          <cell r="H83" t="str">
            <v>Swenor</v>
          </cell>
          <cell r="I83" t="str">
            <v>Bonnielin K</v>
          </cell>
          <cell r="J83" t="b">
            <v>1</v>
          </cell>
          <cell r="K83" t="b">
            <v>0</v>
          </cell>
          <cell r="L83" t="str">
            <v>Wilmer Eye Institute, Johns Hopkins University School of Medicine, Baltimore, Maryland.</v>
          </cell>
          <cell r="M83">
            <v>1</v>
          </cell>
          <cell r="N83">
            <v>1</v>
          </cell>
          <cell r="O83">
            <v>1</v>
          </cell>
          <cell r="P83">
            <v>0</v>
          </cell>
          <cell r="Q83">
            <v>0</v>
          </cell>
          <cell r="R83">
            <v>6.1980000000000004</v>
          </cell>
          <cell r="S83">
            <v>0</v>
          </cell>
        </row>
        <row r="84">
          <cell r="A84" t="str">
            <v>Lama Assi</v>
          </cell>
          <cell r="B84" t="str">
            <v>Assi</v>
          </cell>
          <cell r="C84" t="str">
            <v>6) Dual Sensory Impairment and Perceived Everyday Discrimination in the United States.</v>
          </cell>
          <cell r="D84">
            <v>44166</v>
          </cell>
          <cell r="E84" t="str">
            <v>JAMA ophthalmology</v>
          </cell>
          <cell r="F84" t="str">
            <v>Shakarchi</v>
          </cell>
          <cell r="G84" t="str">
            <v>Ahmed F</v>
          </cell>
          <cell r="H84" t="str">
            <v>Swenor</v>
          </cell>
          <cell r="I84" t="str">
            <v>Bonnielin K</v>
          </cell>
          <cell r="J84" t="b">
            <v>1</v>
          </cell>
          <cell r="K84" t="b">
            <v>0</v>
          </cell>
          <cell r="L84" t="str">
            <v>Wilmer Eye Institute, Johns Hopkins School of Medicine, Baltimore, Maryland.</v>
          </cell>
          <cell r="M84">
            <v>1</v>
          </cell>
          <cell r="N84">
            <v>0</v>
          </cell>
          <cell r="O84">
            <v>0</v>
          </cell>
          <cell r="P84">
            <v>0</v>
          </cell>
          <cell r="Q84">
            <v>0</v>
          </cell>
          <cell r="R84">
            <v>6.1980000000000004</v>
          </cell>
          <cell r="S84">
            <v>0</v>
          </cell>
        </row>
        <row r="85">
          <cell r="A85" t="str">
            <v>Lama Assi</v>
          </cell>
          <cell r="B85" t="str">
            <v>Assi</v>
          </cell>
          <cell r="C85" t="str">
            <v>6) Assessment of Sensory Impairment and Health Care Satisfaction Among Medicare Beneficiaries.</v>
          </cell>
          <cell r="D85">
            <v>44137</v>
          </cell>
          <cell r="E85" t="str">
            <v>JAMA network open</v>
          </cell>
          <cell r="F85" t="str">
            <v>Assi</v>
          </cell>
          <cell r="G85" t="str">
            <v>Lama</v>
          </cell>
          <cell r="H85" t="str">
            <v>Reed</v>
          </cell>
          <cell r="I85" t="str">
            <v>Nicholas S</v>
          </cell>
          <cell r="J85" t="b">
            <v>0</v>
          </cell>
          <cell r="K85" t="b">
            <v>0</v>
          </cell>
          <cell r="L85" t="str">
            <v>Wilmer Eye Institute, Johns Hopkins University School of Medicine, Baltimore, Maryland.</v>
          </cell>
          <cell r="M85">
            <v>0</v>
          </cell>
          <cell r="N85">
            <v>1</v>
          </cell>
          <cell r="O85">
            <v>0</v>
          </cell>
          <cell r="P85">
            <v>0</v>
          </cell>
          <cell r="Q85">
            <v>0</v>
          </cell>
          <cell r="R85">
            <v>5.032</v>
          </cell>
          <cell r="S85">
            <v>0</v>
          </cell>
        </row>
        <row r="86">
          <cell r="A86" t="str">
            <v>Lama Assi</v>
          </cell>
          <cell r="B86" t="str">
            <v>Assi</v>
          </cell>
          <cell r="C86" t="str">
            <v>7) Evaluation of Tablet-Based Tests of Visual Acuity and Contrast Sensitivity in Older Adults.</v>
          </cell>
          <cell r="D86">
            <v>44148</v>
          </cell>
          <cell r="E86" t="str">
            <v>Ophthalmic epidemiology</v>
          </cell>
          <cell r="F86" t="str">
            <v>Varadaraj</v>
          </cell>
          <cell r="G86" t="str">
            <v>Varshini</v>
          </cell>
          <cell r="H86" t="str">
            <v>Ehrlich</v>
          </cell>
          <cell r="I86" t="str">
            <v>Joshua R</v>
          </cell>
          <cell r="J86" t="b">
            <v>1</v>
          </cell>
          <cell r="K86" t="b">
            <v>0</v>
          </cell>
          <cell r="L86" t="str">
            <v>Department of Ophthalmology, Johns Hopkins Wilmer Eye Institute, Baltimore, MD, USA.</v>
          </cell>
          <cell r="M86">
            <v>1</v>
          </cell>
          <cell r="N86">
            <v>0</v>
          </cell>
          <cell r="O86">
            <v>0</v>
          </cell>
          <cell r="P86">
            <v>0</v>
          </cell>
          <cell r="Q86">
            <v>0</v>
          </cell>
          <cell r="R86">
            <v>1.5</v>
          </cell>
          <cell r="S86">
            <v>0</v>
          </cell>
        </row>
        <row r="87">
          <cell r="A87" t="str">
            <v>Lama Assi</v>
          </cell>
          <cell r="B87" t="str">
            <v>Assi</v>
          </cell>
          <cell r="C87" t="str">
            <v>8) Accompaniment to healthcare visits: the impact of sensory impairment.</v>
          </cell>
          <cell r="D87">
            <v>44133</v>
          </cell>
          <cell r="E87" t="str">
            <v>BMC health services research</v>
          </cell>
          <cell r="F87" t="str">
            <v>Reed</v>
          </cell>
          <cell r="G87" t="str">
            <v>Nicholas S</v>
          </cell>
          <cell r="H87" t="str">
            <v>Swenor</v>
          </cell>
          <cell r="I87" t="str">
            <v>Bonnielin K</v>
          </cell>
          <cell r="J87" t="b">
            <v>0</v>
          </cell>
          <cell r="K87" t="b">
            <v>0</v>
          </cell>
          <cell r="L87" t="str">
            <v>Cochlear Center for Hearing and Public Health, Johns Hopkins University Bloomberg School of Public Health, 2024 E. Monument Street, Baltimore, MD, 21205, USA.</v>
          </cell>
          <cell r="M87">
            <v>0</v>
          </cell>
          <cell r="N87">
            <v>0</v>
          </cell>
          <cell r="O87">
            <v>0</v>
          </cell>
          <cell r="P87">
            <v>0</v>
          </cell>
          <cell r="Q87">
            <v>0</v>
          </cell>
          <cell r="R87">
            <v>1.9870000000000001</v>
          </cell>
          <cell r="S87">
            <v>0</v>
          </cell>
        </row>
        <row r="88">
          <cell r="A88" t="str">
            <v>Lama Assi</v>
          </cell>
          <cell r="B88" t="str">
            <v>Assi</v>
          </cell>
          <cell r="C88" t="str">
            <v>10) Caring for Older Adults With Vision Impairment and Dementia.</v>
          </cell>
          <cell r="D88">
            <v>44085</v>
          </cell>
          <cell r="E88" t="str">
            <v>Innovation in aging</v>
          </cell>
          <cell r="F88" t="str">
            <v>Varadaraj</v>
          </cell>
          <cell r="G88" t="str">
            <v>Varshini</v>
          </cell>
          <cell r="H88" t="str">
            <v>Swenor</v>
          </cell>
          <cell r="I88" t="str">
            <v>Bonnielin K</v>
          </cell>
          <cell r="J88" t="b">
            <v>0</v>
          </cell>
          <cell r="K88" t="b">
            <v>0</v>
          </cell>
          <cell r="L88" t="str">
            <v>Dana Center for Preventive Ophthalmology, Johns Hopkins Wilmer Eye Institute, Baltimore, Maryland.</v>
          </cell>
          <cell r="M88">
            <v>0</v>
          </cell>
          <cell r="N88">
            <v>0</v>
          </cell>
          <cell r="O88">
            <v>0</v>
          </cell>
          <cell r="P88">
            <v>0</v>
          </cell>
          <cell r="Q88">
            <v>0</v>
          </cell>
          <cell r="R88">
            <v>0</v>
          </cell>
          <cell r="S88">
            <v>1</v>
          </cell>
        </row>
        <row r="89">
          <cell r="A89" t="str">
            <v>Lama Assi</v>
          </cell>
          <cell r="B89" t="str">
            <v>Assi</v>
          </cell>
          <cell r="C89" t="str">
            <v>12) Eye health and quality of life: an umbrella review protocol.</v>
          </cell>
          <cell r="D89">
            <v>44073</v>
          </cell>
          <cell r="E89" t="str">
            <v>BMJ open</v>
          </cell>
          <cell r="F89" t="str">
            <v>Assi</v>
          </cell>
          <cell r="G89" t="str">
            <v>Lama</v>
          </cell>
          <cell r="H89" t="str">
            <v>Swenor</v>
          </cell>
          <cell r="I89" t="str">
            <v>Bonnielin K</v>
          </cell>
          <cell r="J89" t="b">
            <v>0</v>
          </cell>
          <cell r="K89" t="b">
            <v>1</v>
          </cell>
          <cell r="L89" t="str">
            <v>Wilmer Eye Institute, Johns Hopkins University School of Medicine, Baltimore, Maryland, USA.</v>
          </cell>
          <cell r="M89">
            <v>1</v>
          </cell>
          <cell r="N89">
            <v>1</v>
          </cell>
          <cell r="O89">
            <v>1</v>
          </cell>
          <cell r="P89">
            <v>0</v>
          </cell>
          <cell r="Q89">
            <v>0</v>
          </cell>
          <cell r="R89">
            <v>2.496</v>
          </cell>
          <cell r="S89">
            <v>1</v>
          </cell>
        </row>
        <row r="90">
          <cell r="A90" t="str">
            <v>Lama Assi</v>
          </cell>
          <cell r="B90" t="str">
            <v>Assi</v>
          </cell>
          <cell r="C90" t="str">
            <v>4) Treatable Genetic Metabolic Epilepsies.</v>
          </cell>
          <cell r="D90">
            <v>42979</v>
          </cell>
          <cell r="E90" t="str">
            <v>Current treatment options in neurology</v>
          </cell>
          <cell r="F90" t="str">
            <v>Assi</v>
          </cell>
          <cell r="G90" t="str">
            <v>Lama</v>
          </cell>
          <cell r="H90" t="str">
            <v>Obeid</v>
          </cell>
          <cell r="I90" t="str">
            <v>Makram</v>
          </cell>
          <cell r="J90" t="b">
            <v>0</v>
          </cell>
          <cell r="K90" t="b">
            <v>0</v>
          </cell>
          <cell r="L90" t="str">
            <v>Faculty of Medicine, American University of Beirut, Beirut, Lebanon.</v>
          </cell>
          <cell r="M90">
            <v>0</v>
          </cell>
          <cell r="N90">
            <v>1</v>
          </cell>
          <cell r="O90">
            <v>0</v>
          </cell>
          <cell r="P90">
            <v>0</v>
          </cell>
          <cell r="Q90">
            <v>0</v>
          </cell>
          <cell r="R90">
            <v>3.34</v>
          </cell>
          <cell r="S90">
            <v>1</v>
          </cell>
        </row>
        <row r="91">
          <cell r="A91" t="str">
            <v>Yilin Feng</v>
          </cell>
          <cell r="B91" t="str">
            <v>Feng</v>
          </cell>
          <cell r="C91" t="str">
            <v>4) Adverse outcomes associated with inappropriate direct oral anticoagulant starter pack prescription among patients with atrial fibrillation: a retrospective claims-based study.</v>
          </cell>
          <cell r="D91">
            <v>44199</v>
          </cell>
          <cell r="E91" t="str">
            <v>Journal of thrombosis and thrombolysis</v>
          </cell>
          <cell r="F91" t="str">
            <v>Feng</v>
          </cell>
          <cell r="G91" t="str">
            <v>Yilin</v>
          </cell>
          <cell r="H91" t="str">
            <v>Barnes</v>
          </cell>
          <cell r="I91" t="str">
            <v>Geoffrey D</v>
          </cell>
          <cell r="J91" t="b">
            <v>0</v>
          </cell>
          <cell r="K91" t="b">
            <v>0</v>
          </cell>
          <cell r="L91" t="str">
            <v>University of Michigan Medical School, Ann Arbor, MI, USA.</v>
          </cell>
          <cell r="M91">
            <v>0</v>
          </cell>
          <cell r="N91">
            <v>1</v>
          </cell>
          <cell r="O91">
            <v>0</v>
          </cell>
          <cell r="P91">
            <v>0</v>
          </cell>
          <cell r="Q91">
            <v>0</v>
          </cell>
          <cell r="R91">
            <v>2.0539999999999998</v>
          </cell>
          <cell r="S91">
            <v>0</v>
          </cell>
        </row>
        <row r="92">
          <cell r="A92" t="str">
            <v>Yilin Feng</v>
          </cell>
          <cell r="B92" t="str">
            <v>Feng</v>
          </cell>
          <cell r="C92" t="str">
            <v>6) Ocular Manifestations of Hospitalized COVID-19 Patients in a Tertiary Care Academic Medical Center in the United States: A Cross-Sectional Study.</v>
          </cell>
          <cell r="D92">
            <v>44299</v>
          </cell>
          <cell r="E92" t="str">
            <v>Clinical ophthalmology (Auckland, N.Z.)</v>
          </cell>
          <cell r="F92" t="str">
            <v>Feng</v>
          </cell>
          <cell r="G92" t="str">
            <v>Yilin</v>
          </cell>
          <cell r="H92" t="str">
            <v>Mian</v>
          </cell>
          <cell r="I92" t="str">
            <v>Shahzad I</v>
          </cell>
          <cell r="J92" t="b">
            <v>1</v>
          </cell>
          <cell r="K92" t="b">
            <v>0</v>
          </cell>
          <cell r="L92" t="str">
            <v>Department of Ophthalmology and Visual Sciences, University of Michigan, Kellogg Eye Center, Ann Arbor, MI, USA.</v>
          </cell>
          <cell r="M92">
            <v>1</v>
          </cell>
          <cell r="N92">
            <v>1</v>
          </cell>
          <cell r="O92">
            <v>1</v>
          </cell>
          <cell r="P92">
            <v>0</v>
          </cell>
          <cell r="Q92">
            <v>0</v>
          </cell>
          <cell r="R92">
            <v>2.04</v>
          </cell>
          <cell r="S92">
            <v>0</v>
          </cell>
        </row>
        <row r="93">
          <cell r="A93" t="str">
            <v>Yilin Feng</v>
          </cell>
          <cell r="B93" t="str">
            <v>Feng</v>
          </cell>
          <cell r="C93" t="str">
            <v>5) Procedures, Visits, and Procedure Costs in the Management of Microbial Keratitis.</v>
          </cell>
          <cell r="D93">
            <v>44287</v>
          </cell>
          <cell r="E93" t="str">
            <v>Cornea</v>
          </cell>
          <cell r="F93" t="str">
            <v>Ashfaq</v>
          </cell>
          <cell r="G93" t="str">
            <v>Hamza</v>
          </cell>
          <cell r="H93" t="str">
            <v>Woodward</v>
          </cell>
          <cell r="I93" t="str">
            <v>Maria A</v>
          </cell>
          <cell r="J93" t="b">
            <v>1</v>
          </cell>
          <cell r="K93" t="b">
            <v>0</v>
          </cell>
          <cell r="L93" t="str">
            <v>Error</v>
          </cell>
          <cell r="M93">
            <v>1</v>
          </cell>
          <cell r="N93">
            <v>0</v>
          </cell>
          <cell r="O93">
            <v>0</v>
          </cell>
          <cell r="P93">
            <v>0</v>
          </cell>
          <cell r="Q93">
            <v>0</v>
          </cell>
          <cell r="R93">
            <v>2.2149999999999999</v>
          </cell>
          <cell r="S93">
            <v>0</v>
          </cell>
        </row>
        <row r="94">
          <cell r="A94" t="str">
            <v>Yilin Feng</v>
          </cell>
          <cell r="B94" t="str">
            <v>Feng</v>
          </cell>
          <cell r="C94" t="str">
            <v>3) Ovarian cancer risk in relation to blood lipid levels and hyperlipidemia: a systematic review and meta-analysis of observational epidemiologic studies.</v>
          </cell>
          <cell r="D94">
            <v>44256</v>
          </cell>
          <cell r="E94" t="str">
            <v>European journal of cancer prevention : the official journal of the European Cancer Prevention Organisation (ECP)</v>
          </cell>
          <cell r="F94" t="str">
            <v>Zhang</v>
          </cell>
          <cell r="G94" t="str">
            <v>Dongyu</v>
          </cell>
          <cell r="H94" t="str">
            <v>Feng</v>
          </cell>
          <cell r="I94" t="str">
            <v>Yilin</v>
          </cell>
          <cell r="J94" t="b">
            <v>0</v>
          </cell>
          <cell r="K94" t="b">
            <v>0</v>
          </cell>
          <cell r="L94" t="str">
            <v>University of Michigan Medical School, Ann Arbor, Michigan, USA.</v>
          </cell>
          <cell r="M94">
            <v>0</v>
          </cell>
          <cell r="N94">
            <v>0</v>
          </cell>
          <cell r="O94">
            <v>0</v>
          </cell>
          <cell r="P94">
            <v>1</v>
          </cell>
          <cell r="Q94">
            <v>0</v>
          </cell>
          <cell r="R94">
            <v>2.5910000000000002</v>
          </cell>
          <cell r="S94">
            <v>0</v>
          </cell>
        </row>
        <row r="95">
          <cell r="A95" t="str">
            <v>Yilin Feng</v>
          </cell>
          <cell r="B95" t="str">
            <v>Feng</v>
          </cell>
          <cell r="C95" t="str">
            <v>3) The evolution of an active solitary idiopathic choroiditis (focal scleral nodule): a case report of the natural course and a review of the literature.</v>
          </cell>
          <cell r="D95">
            <v>44264</v>
          </cell>
          <cell r="E95" t="str">
            <v>BMC ophthalmology</v>
          </cell>
          <cell r="F95" t="str">
            <v>Feng</v>
          </cell>
          <cell r="G95" t="str">
            <v>Yilin</v>
          </cell>
          <cell r="H95" t="str">
            <v>Demirci</v>
          </cell>
          <cell r="I95" t="str">
            <v>Hakan</v>
          </cell>
          <cell r="J95" t="b">
            <v>1</v>
          </cell>
          <cell r="K95" t="b">
            <v>0</v>
          </cell>
          <cell r="L95" t="str">
            <v>Department of Ophthalmology and Visual Sciences, Kellogg Eye Center, University of Michigan, 1000 Wall Street, Ann Arbor, MI, 48105, USA.</v>
          </cell>
          <cell r="M95">
            <v>1</v>
          </cell>
          <cell r="N95">
            <v>1</v>
          </cell>
          <cell r="O95">
            <v>1</v>
          </cell>
          <cell r="P95">
            <v>0</v>
          </cell>
          <cell r="Q95">
            <v>0</v>
          </cell>
          <cell r="R95">
            <v>1.413</v>
          </cell>
          <cell r="S95">
            <v>0</v>
          </cell>
        </row>
        <row r="96">
          <cell r="A96" t="str">
            <v>Yilin Feng</v>
          </cell>
          <cell r="B96" t="str">
            <v>Feng</v>
          </cell>
          <cell r="C96" t="str">
            <v>4) Inappropriate Prescription of Direct Oral Anticoagulant Starter Packs.</v>
          </cell>
          <cell r="D96">
            <v>44061</v>
          </cell>
          <cell r="E96" t="str">
            <v>The American journal of medicine</v>
          </cell>
          <cell r="F96" t="str">
            <v>Feng</v>
          </cell>
          <cell r="G96" t="str">
            <v>Yilin</v>
          </cell>
          <cell r="H96" t="str">
            <v>Barnes</v>
          </cell>
          <cell r="I96" t="str">
            <v>Geoffrey D</v>
          </cell>
          <cell r="J96" t="b">
            <v>0</v>
          </cell>
          <cell r="K96" t="b">
            <v>0</v>
          </cell>
          <cell r="L96" t="str">
            <v>University of Michigan Medical School, Ann Arbor.</v>
          </cell>
          <cell r="M96">
            <v>0</v>
          </cell>
          <cell r="N96">
            <v>1</v>
          </cell>
          <cell r="O96">
            <v>0</v>
          </cell>
          <cell r="P96">
            <v>0</v>
          </cell>
          <cell r="Q96">
            <v>0</v>
          </cell>
          <cell r="R96">
            <v>4.5289999999999999</v>
          </cell>
          <cell r="S96">
            <v>1</v>
          </cell>
        </row>
        <row r="97">
          <cell r="A97" t="str">
            <v>Yilin Feng</v>
          </cell>
          <cell r="B97" t="str">
            <v>Feng</v>
          </cell>
          <cell r="C97" t="str">
            <v>4) Novel case of an adult with toxic shock syndrome following COVID-19 infection.</v>
          </cell>
          <cell r="D97">
            <v>44041</v>
          </cell>
          <cell r="E97" t="str">
            <v>American journal of ophthalmology case reports</v>
          </cell>
          <cell r="F97" t="str">
            <v>Feng</v>
          </cell>
          <cell r="G97" t="str">
            <v>Yilin</v>
          </cell>
          <cell r="H97" t="str">
            <v>Mian</v>
          </cell>
          <cell r="I97" t="str">
            <v>Shahzad I</v>
          </cell>
          <cell r="J97" t="b">
            <v>1</v>
          </cell>
          <cell r="K97" t="b">
            <v>0</v>
          </cell>
          <cell r="L97" t="str">
            <v>University of Michigan, Kellogg Eye Center, Department of Ophthalmology and Visual Sciences. 1000 Wall St, Ann Arbor, MI, 48105, USA.</v>
          </cell>
          <cell r="M97">
            <v>1</v>
          </cell>
          <cell r="N97">
            <v>1</v>
          </cell>
          <cell r="O97">
            <v>1</v>
          </cell>
          <cell r="P97">
            <v>0</v>
          </cell>
          <cell r="Q97">
            <v>0</v>
          </cell>
          <cell r="R97">
            <v>0.86899999999999999</v>
          </cell>
          <cell r="S97">
            <v>1</v>
          </cell>
        </row>
        <row r="98">
          <cell r="A98" t="str">
            <v>Yilin Feng</v>
          </cell>
          <cell r="B98" t="str">
            <v>Feng</v>
          </cell>
          <cell r="C98" t="str">
            <v>4) Fruit and vegetable consumptions in relation to frequent mental distress in breast cancer survivors.</v>
          </cell>
          <cell r="D98">
            <v>43947</v>
          </cell>
          <cell r="E98" t="str">
            <v>Supportive care in cancer : official journal of the Multinational Association of Supportive Care in Cancer</v>
          </cell>
          <cell r="F98" t="str">
            <v>Zhang</v>
          </cell>
          <cell r="G98" t="str">
            <v>Dongyu</v>
          </cell>
          <cell r="H98" t="str">
            <v>Sun</v>
          </cell>
          <cell r="I98" t="str">
            <v>Xuezheng</v>
          </cell>
          <cell r="J98" t="b">
            <v>0</v>
          </cell>
          <cell r="K98" t="b">
            <v>0</v>
          </cell>
          <cell r="L98" t="str">
            <v>University of Michigan Medical School, Ann Arbor, MI, USA.</v>
          </cell>
          <cell r="M98">
            <v>0</v>
          </cell>
          <cell r="N98">
            <v>0</v>
          </cell>
          <cell r="O98">
            <v>0</v>
          </cell>
          <cell r="P98">
            <v>0</v>
          </cell>
          <cell r="Q98">
            <v>0</v>
          </cell>
          <cell r="R98">
            <v>2.9</v>
          </cell>
          <cell r="S98">
            <v>1</v>
          </cell>
        </row>
        <row r="99">
          <cell r="A99" t="str">
            <v>Yasaman Ataeijannati</v>
          </cell>
          <cell r="B99" t="str">
            <v>Ataeijannati</v>
          </cell>
          <cell r="C99" t="str">
            <v xml:space="preserve">Allele-selective transcriptional repression of mutant HTT for the treatment of Huntington's disease. </v>
          </cell>
          <cell r="D99">
            <v>43647</v>
          </cell>
          <cell r="E99" t="str">
            <v>Nature Medicine</v>
          </cell>
          <cell r="F99" t="str">
            <v>Zeitler</v>
          </cell>
          <cell r="G99" t="str">
            <v>Bryan</v>
          </cell>
          <cell r="H99" t="str">
            <v>Zhang</v>
          </cell>
          <cell r="I99" t="str">
            <v>Steve</v>
          </cell>
          <cell r="J99" t="b">
            <v>0</v>
          </cell>
          <cell r="K99" t="b">
            <v>0</v>
          </cell>
          <cell r="L99" t="str">
            <v>Sangamo Therapeutics, Inc., Richmond, CA, USA.</v>
          </cell>
          <cell r="M99">
            <v>0</v>
          </cell>
          <cell r="N99">
            <v>0</v>
          </cell>
          <cell r="O99">
            <v>0</v>
          </cell>
          <cell r="P99">
            <v>0</v>
          </cell>
          <cell r="Q99">
            <v>0</v>
          </cell>
          <cell r="R99">
            <v>36.130000000000003</v>
          </cell>
          <cell r="S99">
            <v>1</v>
          </cell>
        </row>
        <row r="100">
          <cell r="A100" t="str">
            <v>Yasaman Ataeijannati</v>
          </cell>
          <cell r="B100" t="str">
            <v>Ataeijannati</v>
          </cell>
          <cell r="C100" t="str">
            <v xml:space="preserve">Incomplete Vogt-Koyanagi-Harada in a 14-year-Old African American female with bilateral disc edema. </v>
          </cell>
          <cell r="D100">
            <v>44318</v>
          </cell>
          <cell r="E100" t="str">
            <v>American journal of ophthalmology case reports</v>
          </cell>
          <cell r="F100" t="str">
            <v>Ataeijannati</v>
          </cell>
          <cell r="G100" t="str">
            <v>Yasaman</v>
          </cell>
          <cell r="H100" t="str">
            <v>Brar</v>
          </cell>
          <cell r="I100" t="str">
            <v>Vikram</v>
          </cell>
          <cell r="J100" t="b">
            <v>1</v>
          </cell>
          <cell r="K100" t="b">
            <v>0</v>
          </cell>
          <cell r="L100" t="str">
            <v>Virginia Commonwealth University Health Systems, 1250 E Marshall St, Richmond, VA, USA.</v>
          </cell>
          <cell r="M100">
            <v>1</v>
          </cell>
          <cell r="N100">
            <v>1</v>
          </cell>
          <cell r="O100">
            <v>1</v>
          </cell>
          <cell r="P100">
            <v>0</v>
          </cell>
          <cell r="Q100">
            <v>0</v>
          </cell>
          <cell r="R100">
            <v>0.86899999999999999</v>
          </cell>
          <cell r="S100">
            <v>0</v>
          </cell>
        </row>
        <row r="101">
          <cell r="A101" t="str">
            <v>Delaram Mirzania</v>
          </cell>
          <cell r="B101" t="str">
            <v>Mirzania</v>
          </cell>
          <cell r="C101" t="str">
            <v>3) Applications of deep learning in detection of glaucoma: A systematic review.</v>
          </cell>
          <cell r="D101">
            <v>44169</v>
          </cell>
          <cell r="E101" t="str">
            <v>European journal of ophthalmology</v>
          </cell>
          <cell r="F101" t="str">
            <v>Mirzania</v>
          </cell>
          <cell r="G101" t="str">
            <v>Delaram</v>
          </cell>
          <cell r="H101" t="str">
            <v>Muir</v>
          </cell>
          <cell r="I101" t="str">
            <v>Kelly W</v>
          </cell>
          <cell r="J101" t="b">
            <v>1</v>
          </cell>
          <cell r="K101" t="b">
            <v>1</v>
          </cell>
          <cell r="L101" t="str">
            <v>Duke University School of Medicine, Durham, NC, USA.</v>
          </cell>
          <cell r="M101">
            <v>1</v>
          </cell>
          <cell r="N101">
            <v>1</v>
          </cell>
          <cell r="O101">
            <v>1</v>
          </cell>
          <cell r="P101">
            <v>0</v>
          </cell>
          <cell r="Q101">
            <v>0</v>
          </cell>
          <cell r="R101">
            <v>1.6419999999999999</v>
          </cell>
          <cell r="S101">
            <v>0</v>
          </cell>
        </row>
        <row r="102">
          <cell r="A102" t="str">
            <v>Delaram Mirzania</v>
          </cell>
          <cell r="B102" t="str">
            <v>Mirzania</v>
          </cell>
          <cell r="C102" t="str">
            <v>5) Time to Presentation after Symptom Onset in Endophthalmitis: Clinical Features and Visual Outcomes.</v>
          </cell>
          <cell r="D102">
            <v>44044</v>
          </cell>
          <cell r="E102" t="str">
            <v>Ophthalmology. Retina</v>
          </cell>
          <cell r="F102" t="str">
            <v>Mirzania</v>
          </cell>
          <cell r="G102" t="str">
            <v>Delaram</v>
          </cell>
          <cell r="H102" t="str">
            <v>Fekrat</v>
          </cell>
          <cell r="I102" t="str">
            <v>Sharon</v>
          </cell>
          <cell r="J102" t="b">
            <v>1</v>
          </cell>
          <cell r="K102" t="b">
            <v>0</v>
          </cell>
          <cell r="L102" t="str">
            <v>Duke University School of Medicine, Durham, North Carolina.</v>
          </cell>
          <cell r="M102">
            <v>1</v>
          </cell>
          <cell r="N102">
            <v>1</v>
          </cell>
          <cell r="O102">
            <v>1</v>
          </cell>
          <cell r="P102">
            <v>0</v>
          </cell>
          <cell r="Q102">
            <v>0</v>
          </cell>
          <cell r="R102">
            <v>1.6890000000000001</v>
          </cell>
          <cell r="S102">
            <v>1</v>
          </cell>
        </row>
        <row r="103">
          <cell r="A103" t="str">
            <v>Miller HV</v>
          </cell>
          <cell r="B103" t="str">
            <v>Miller</v>
          </cell>
          <cell r="C103" t="str">
            <v xml:space="preserve">The mirror-based eyes of scallops demonstrate a light-evoked pupillary response. </v>
          </cell>
          <cell r="D103">
            <v>43590</v>
          </cell>
          <cell r="E103" t="str">
            <v>Current Biology</v>
          </cell>
          <cell r="F103" t="str">
            <v>Miller</v>
          </cell>
          <cell r="G103" t="str">
            <v>HV</v>
          </cell>
          <cell r="H103" t="str">
            <v>Speiser</v>
          </cell>
          <cell r="I103" t="str">
            <v>Daniel</v>
          </cell>
          <cell r="J103" t="b">
            <v>0</v>
          </cell>
          <cell r="K103" t="b">
            <v>1</v>
          </cell>
          <cell r="L103" t="str">
            <v>University of South Carolina, Department of Biological Sciences, 715 Sumter Street, Columbia, SC 29205, USA.</v>
          </cell>
          <cell r="M103">
            <v>1</v>
          </cell>
          <cell r="N103">
            <v>1</v>
          </cell>
          <cell r="O103">
            <v>1</v>
          </cell>
          <cell r="P103">
            <v>0</v>
          </cell>
          <cell r="Q103">
            <v>0</v>
          </cell>
          <cell r="R103">
            <v>9.6010000000000009</v>
          </cell>
          <cell r="S103">
            <v>1</v>
          </cell>
        </row>
        <row r="104">
          <cell r="A104" t="str">
            <v>Miller HV</v>
          </cell>
          <cell r="B104" t="str">
            <v>Miller</v>
          </cell>
          <cell r="C104" t="str">
            <v xml:space="preserve">Rare transitional cell carcinoma of the lacrimal sac. </v>
          </cell>
          <cell r="D104">
            <v>44079</v>
          </cell>
          <cell r="E104" t="str">
            <v>American journal of ophthalmology case reports</v>
          </cell>
          <cell r="F104" t="str">
            <v>Miller</v>
          </cell>
          <cell r="G104" t="str">
            <v>HV</v>
          </cell>
          <cell r="H104" t="str">
            <v>Siddens</v>
          </cell>
          <cell r="I104" t="str">
            <v>John</v>
          </cell>
          <cell r="J104" t="b">
            <v>1</v>
          </cell>
          <cell r="K104" t="b">
            <v>0</v>
          </cell>
          <cell r="L104" t="str">
            <v>University of South Carolina, Department of Biological Sciences, 715 Sumter Street, Columbia, SC 29205, USA.</v>
          </cell>
          <cell r="M104">
            <v>1</v>
          </cell>
          <cell r="N104">
            <v>1</v>
          </cell>
          <cell r="O104">
            <v>1</v>
          </cell>
          <cell r="P104">
            <v>0</v>
          </cell>
          <cell r="Q104">
            <v>0</v>
          </cell>
          <cell r="R104">
            <v>0.86899999999999999</v>
          </cell>
          <cell r="S104">
            <v>1</v>
          </cell>
        </row>
        <row r="105">
          <cell r="A105" t="str">
            <v>Miller HV</v>
          </cell>
          <cell r="B105" t="str">
            <v>Miller</v>
          </cell>
          <cell r="C105" t="str">
            <v xml:space="preserve">Implementation effectiveness of psychosocial and environmental care practices in assisted living. </v>
          </cell>
          <cell r="D105">
            <v>44228</v>
          </cell>
          <cell r="E105" t="str">
            <v>Geriatric nursing (New York, N.Y.)</v>
          </cell>
          <cell r="F105" t="str">
            <v>Miller</v>
          </cell>
          <cell r="G105" t="str">
            <v>HV</v>
          </cell>
          <cell r="H105" t="str">
            <v>Zimmerman</v>
          </cell>
          <cell r="I105" t="str">
            <v>Sheryl</v>
          </cell>
          <cell r="J105" t="b">
            <v>0</v>
          </cell>
          <cell r="K105" t="b">
            <v>0</v>
          </cell>
          <cell r="L105" t="str">
            <v>University of South Carolina, Department of Biological Sciences, 715 Sumter Street, Columbia, SC 29205, USA.</v>
          </cell>
          <cell r="M105">
            <v>0</v>
          </cell>
          <cell r="N105">
            <v>1</v>
          </cell>
          <cell r="O105">
            <v>0</v>
          </cell>
          <cell r="P105">
            <v>0</v>
          </cell>
          <cell r="Q105">
            <v>0</v>
          </cell>
          <cell r="R105">
            <v>1.6779999999999999</v>
          </cell>
          <cell r="S105">
            <v>0</v>
          </cell>
        </row>
        <row r="106">
          <cell r="A106" t="str">
            <v>Ethan Joseph</v>
          </cell>
          <cell r="B106" t="str">
            <v>Joseph</v>
          </cell>
          <cell r="C106" t="str">
            <v>8) Loss of NAMPT in aging retinal pigment epithelium reduces NAD&lt;sup&gt;+&lt;/sup&gt; availability and promotes cellular senescence.</v>
          </cell>
          <cell r="D106">
            <v>43263</v>
          </cell>
          <cell r="E106" t="str">
            <v>Aging</v>
          </cell>
          <cell r="F106" t="str">
            <v>Jadeja</v>
          </cell>
          <cell r="G106" t="str">
            <v>Ravirajsinh N</v>
          </cell>
          <cell r="H106" t="str">
            <v>Martin</v>
          </cell>
          <cell r="I106" t="str">
            <v>Pamela M</v>
          </cell>
          <cell r="J106" t="b">
            <v>0</v>
          </cell>
          <cell r="K106" t="b">
            <v>1</v>
          </cell>
          <cell r="L106" t="str">
            <v>Department of Biochemistry and Molecular Biology, Medical College of Georgia at Augusta University, Augusta, GA 30912, USA.</v>
          </cell>
          <cell r="M106">
            <v>1</v>
          </cell>
          <cell r="N106">
            <v>0</v>
          </cell>
          <cell r="O106">
            <v>0</v>
          </cell>
          <cell r="P106">
            <v>0</v>
          </cell>
          <cell r="Q106">
            <v>0</v>
          </cell>
          <cell r="R106">
            <v>4.8310000000000004</v>
          </cell>
          <cell r="S106">
            <v>1</v>
          </cell>
        </row>
        <row r="107">
          <cell r="A107" t="str">
            <v>Ethan Joseph</v>
          </cell>
          <cell r="B107" t="str">
            <v>Joseph</v>
          </cell>
          <cell r="C107" t="str">
            <v>7) Physical Activity and Quality of Life in Retinitis Pigmentosa.</v>
          </cell>
          <cell r="D107">
            <v>42872</v>
          </cell>
          <cell r="E107" t="str">
            <v>Journal of ophthalmology</v>
          </cell>
          <cell r="F107" t="str">
            <v>Levinson</v>
          </cell>
          <cell r="G107" t="str">
            <v>Joshua D</v>
          </cell>
          <cell r="H107" t="str">
            <v>Yan</v>
          </cell>
          <cell r="I107" t="str">
            <v>Jiong</v>
          </cell>
          <cell r="J107" t="b">
            <v>1</v>
          </cell>
          <cell r="K107" t="b">
            <v>0</v>
          </cell>
          <cell r="L107" t="str">
            <v>Department of Ophthalmology, Emory University School of Medicine, Atlanta, GA, USA.</v>
          </cell>
          <cell r="M107">
            <v>1</v>
          </cell>
          <cell r="N107">
            <v>0</v>
          </cell>
          <cell r="O107">
            <v>0</v>
          </cell>
          <cell r="P107">
            <v>0</v>
          </cell>
          <cell r="Q107">
            <v>0</v>
          </cell>
          <cell r="R107">
            <v>1.4470000000000001</v>
          </cell>
          <cell r="S107">
            <v>1</v>
          </cell>
        </row>
        <row r="108">
          <cell r="A108" t="str">
            <v>Mercy Bechtold</v>
          </cell>
          <cell r="B108" t="str">
            <v>Bechtold</v>
          </cell>
          <cell r="C108" t="str">
            <v>7) Iris Hypoplasia as the Presenting Sign of Retinoblastoma in a Child With a 13q Deletion.</v>
          </cell>
          <cell r="D108">
            <v>43213</v>
          </cell>
          <cell r="E108" t="str">
            <v>Journal of pediatric ophthalmology and strabismus</v>
          </cell>
          <cell r="F108" t="str">
            <v>Shah</v>
          </cell>
          <cell r="G108" t="str">
            <v>Sona</v>
          </cell>
          <cell r="H108" t="str">
            <v>Berry</v>
          </cell>
          <cell r="I108" t="str">
            <v>Jesse L</v>
          </cell>
          <cell r="J108" t="b">
            <v>1</v>
          </cell>
          <cell r="K108" t="b">
            <v>0</v>
          </cell>
          <cell r="L108" t="str">
            <v>Error</v>
          </cell>
          <cell r="M108">
            <v>1</v>
          </cell>
          <cell r="N108">
            <v>0</v>
          </cell>
          <cell r="O108">
            <v>0</v>
          </cell>
          <cell r="P108">
            <v>0</v>
          </cell>
          <cell r="Q108">
            <v>0</v>
          </cell>
          <cell r="R108">
            <v>0.97899999999999998</v>
          </cell>
          <cell r="S108">
            <v>1</v>
          </cell>
        </row>
        <row r="109">
          <cell r="A109" t="str">
            <v>Mercy Bechtold</v>
          </cell>
          <cell r="B109" t="str">
            <v>Bechtold</v>
          </cell>
          <cell r="C109" t="str">
            <v>7) Not All Seeds Are Created Equal: Seed Classification Is Predictive of Outcomes in Retinoblastoma.</v>
          </cell>
          <cell r="D109">
            <v>42910</v>
          </cell>
          <cell r="E109" t="str">
            <v>Ophthalmology</v>
          </cell>
          <cell r="F109" t="str">
            <v>Berry</v>
          </cell>
          <cell r="G109" t="str">
            <v>Jesse L</v>
          </cell>
          <cell r="H109" t="str">
            <v>Kim</v>
          </cell>
          <cell r="I109" t="str">
            <v>Jonathan W</v>
          </cell>
          <cell r="J109" t="b">
            <v>1</v>
          </cell>
          <cell r="K109" t="b">
            <v>0</v>
          </cell>
          <cell r="L109" t="str">
            <v>USC Roski Eye Institute, Keck School of Medicine of the University of Southern California, Los Angeles, California; The Vision Center at Children's Hospital Los Angeles, Los Angeles, California.</v>
          </cell>
          <cell r="M109">
            <v>1</v>
          </cell>
          <cell r="N109">
            <v>0</v>
          </cell>
          <cell r="O109">
            <v>0</v>
          </cell>
          <cell r="P109">
            <v>0</v>
          </cell>
          <cell r="Q109">
            <v>0</v>
          </cell>
          <cell r="R109">
            <v>8.4700000000000006</v>
          </cell>
          <cell r="S109">
            <v>1</v>
          </cell>
        </row>
        <row r="110">
          <cell r="A110" t="str">
            <v>Mercy Bechtold</v>
          </cell>
          <cell r="B110" t="str">
            <v>Bechtold</v>
          </cell>
          <cell r="C110" t="str">
            <v>6) Long-term outcomes of Group D retinoblastoma eyes during the intravitreal melphalan era.</v>
          </cell>
          <cell r="D110">
            <v>42910</v>
          </cell>
          <cell r="E110" t="str">
            <v>Pediatric blood &amp; cancer</v>
          </cell>
          <cell r="F110" t="str">
            <v>Berry</v>
          </cell>
          <cell r="G110" t="str">
            <v>Jesse L</v>
          </cell>
          <cell r="H110" t="str">
            <v>Kim</v>
          </cell>
          <cell r="I110" t="str">
            <v>Jonathan W</v>
          </cell>
          <cell r="J110" t="b">
            <v>0</v>
          </cell>
          <cell r="K110" t="b">
            <v>1</v>
          </cell>
          <cell r="L110" t="str">
            <v>USC Roski Eye Institute, Los Angeles, California.</v>
          </cell>
          <cell r="M110">
            <v>1</v>
          </cell>
          <cell r="N110">
            <v>0</v>
          </cell>
          <cell r="O110">
            <v>0</v>
          </cell>
          <cell r="P110">
            <v>0</v>
          </cell>
          <cell r="Q110">
            <v>0</v>
          </cell>
          <cell r="R110">
            <v>2.355</v>
          </cell>
          <cell r="S110">
            <v>1</v>
          </cell>
        </row>
        <row r="111">
          <cell r="A111" t="str">
            <v>Mercy Bechtold</v>
          </cell>
          <cell r="B111" t="str">
            <v>Bechtold</v>
          </cell>
          <cell r="C111" t="str">
            <v>19) Increased Cathepsin S activity associated with decreased protease inhibitory capacity contributes to altered tear proteins in Sjögren's Syndrome patients.</v>
          </cell>
          <cell r="D111">
            <v>43304</v>
          </cell>
          <cell r="E111" t="str">
            <v>Scientific reports</v>
          </cell>
          <cell r="F111" t="str">
            <v>Edman</v>
          </cell>
          <cell r="G111" t="str">
            <v>Maria C</v>
          </cell>
          <cell r="H111" t="str">
            <v>Hamm-Alvarez</v>
          </cell>
          <cell r="I111" t="str">
            <v>Sarah F</v>
          </cell>
          <cell r="J111" t="b">
            <v>0</v>
          </cell>
          <cell r="K111" t="b">
            <v>0</v>
          </cell>
          <cell r="L111" t="str">
            <v>Keck School of Medicine, University of Southern California, Los Angeles, CA, USA.</v>
          </cell>
          <cell r="M111">
            <v>0</v>
          </cell>
          <cell r="N111">
            <v>0</v>
          </cell>
          <cell r="O111">
            <v>0</v>
          </cell>
          <cell r="P111">
            <v>0</v>
          </cell>
          <cell r="Q111">
            <v>0</v>
          </cell>
          <cell r="R111">
            <v>3.9980000000000002</v>
          </cell>
          <cell r="S111">
            <v>1</v>
          </cell>
        </row>
        <row r="112">
          <cell r="A112" t="str">
            <v>Chih-Chiun Chang</v>
          </cell>
          <cell r="B112" t="str">
            <v>Chang</v>
          </cell>
          <cell r="C112" t="str">
            <v>4) Intravenous Catheter Employed in Peritrochlear Injection of Triamcinolone in the Treatment of Trochleitis.</v>
          </cell>
          <cell r="D112">
            <v>44317</v>
          </cell>
          <cell r="E112" t="str">
            <v>Ophthalmic plastic and reconstructive surgery</v>
          </cell>
          <cell r="F112" t="str">
            <v>Rubenstein</v>
          </cell>
          <cell r="G112" t="str">
            <v>Jordan A</v>
          </cell>
          <cell r="H112" t="str">
            <v>Winn</v>
          </cell>
          <cell r="I112" t="str">
            <v>Bryan J</v>
          </cell>
          <cell r="J112" t="b">
            <v>1</v>
          </cell>
          <cell r="K112" t="b">
            <v>0</v>
          </cell>
          <cell r="L112" t="str">
            <v>Department of Ophthalmology, University of California San Francisco, San Francisco, California.</v>
          </cell>
          <cell r="M112">
            <v>1</v>
          </cell>
          <cell r="N112">
            <v>0</v>
          </cell>
          <cell r="O112">
            <v>0</v>
          </cell>
          <cell r="P112">
            <v>0</v>
          </cell>
          <cell r="Q112">
            <v>0</v>
          </cell>
          <cell r="R112">
            <v>1.331</v>
          </cell>
          <cell r="S112">
            <v>0</v>
          </cell>
        </row>
        <row r="113">
          <cell r="A113" t="str">
            <v>Chih-Chiun Chang</v>
          </cell>
          <cell r="B113" t="str">
            <v>Chang</v>
          </cell>
          <cell r="C113" t="str">
            <v>3) Mitochondrial-Nuclear Epistasis Impacts Fitness and Mitochondrial Physiology of Interpopulation Caenorhabditis briggsae Hybrids.</v>
          </cell>
          <cell r="D113">
            <v>42327</v>
          </cell>
          <cell r="E113" t="str">
            <v>G3 (Bethesda, Md.)</v>
          </cell>
          <cell r="F113" t="str">
            <v>Chang</v>
          </cell>
          <cell r="G113" t="str">
            <v>Chih-Chiun</v>
          </cell>
          <cell r="H113" t="str">
            <v>Ross</v>
          </cell>
          <cell r="I113" t="str">
            <v>Joseph</v>
          </cell>
          <cell r="J113" t="b">
            <v>0</v>
          </cell>
          <cell r="K113" t="b">
            <v>0</v>
          </cell>
          <cell r="L113" t="str">
            <v>Department of Biology, California State University, Fresno, California, 93740.</v>
          </cell>
          <cell r="M113">
            <v>0</v>
          </cell>
          <cell r="N113">
            <v>1</v>
          </cell>
          <cell r="O113">
            <v>0</v>
          </cell>
          <cell r="P113">
            <v>0</v>
          </cell>
          <cell r="Q113">
            <v>0</v>
          </cell>
          <cell r="R113">
            <v>2.7970000000000002</v>
          </cell>
          <cell r="S113">
            <v>1</v>
          </cell>
        </row>
        <row r="114">
          <cell r="A114" t="str">
            <v>Anthony Fam</v>
          </cell>
          <cell r="B114" t="str">
            <v>Fam</v>
          </cell>
          <cell r="C114" t="str">
            <v>4) Doppelgänger dilemma: Leiomyoma versus uveal melanoma.</v>
          </cell>
          <cell r="D114">
            <v>44261</v>
          </cell>
          <cell r="E114" t="str">
            <v>American journal of ophthalmology case reports</v>
          </cell>
          <cell r="F114" t="str">
            <v>Tomar</v>
          </cell>
          <cell r="G114" t="str">
            <v>Ankit Singh</v>
          </cell>
          <cell r="H114" t="str">
            <v>Iacob</v>
          </cell>
          <cell r="I114" t="str">
            <v>Codrin E</v>
          </cell>
          <cell r="J114" t="b">
            <v>1</v>
          </cell>
          <cell r="K114" t="b">
            <v>0</v>
          </cell>
          <cell r="L114" t="str">
            <v>Department of Ocular Tumor and Orbital Disease, The New York Eye Cancer Center, New York, NY, USA.</v>
          </cell>
          <cell r="M114">
            <v>1</v>
          </cell>
          <cell r="N114">
            <v>0</v>
          </cell>
          <cell r="O114">
            <v>0</v>
          </cell>
          <cell r="P114">
            <v>0</v>
          </cell>
          <cell r="Q114">
            <v>0</v>
          </cell>
          <cell r="R114">
            <v>0.86899999999999999</v>
          </cell>
          <cell r="S114">
            <v>0</v>
          </cell>
        </row>
        <row r="115">
          <cell r="A115" t="str">
            <v>Anthony Fam</v>
          </cell>
          <cell r="B115" t="str">
            <v>Fam</v>
          </cell>
          <cell r="C115" t="str">
            <v>2) Cutaneous Cell-Mediated Delayed Hypersensitivity to Intravitreal Bevacizumab.</v>
          </cell>
          <cell r="D115">
            <v>44134</v>
          </cell>
          <cell r="E115" t="str">
            <v>Middle East African journal of ophthalmology</v>
          </cell>
          <cell r="F115" t="str">
            <v>Fam</v>
          </cell>
          <cell r="G115" t="str">
            <v>Anthony</v>
          </cell>
          <cell r="H115" t="str">
            <v>Finger</v>
          </cell>
          <cell r="I115" t="str">
            <v>Paul T</v>
          </cell>
          <cell r="J115" t="b">
            <v>1</v>
          </cell>
          <cell r="K115" t="b">
            <v>0</v>
          </cell>
          <cell r="L115" t="str">
            <v>Department of Ocular Tumor, Orbital Disease and Ophthalmic Radiation Therapy., The New York Eye Cancer Center, New York, NY, USA.</v>
          </cell>
          <cell r="M115">
            <v>1</v>
          </cell>
          <cell r="N115">
            <v>1</v>
          </cell>
          <cell r="O115">
            <v>1</v>
          </cell>
          <cell r="P115">
            <v>0</v>
          </cell>
          <cell r="Q115">
            <v>0</v>
          </cell>
          <cell r="R115">
            <v>0.79</v>
          </cell>
          <cell r="S115">
            <v>0</v>
          </cell>
        </row>
        <row r="116">
          <cell r="A116" t="str">
            <v>Anthony Fam</v>
          </cell>
          <cell r="B116" t="str">
            <v>Fam</v>
          </cell>
          <cell r="C116" t="str">
            <v>5) COVID-19 prophylaxis in ophthalmology.</v>
          </cell>
          <cell r="D116">
            <v>44105</v>
          </cell>
          <cell r="E116" t="str">
            <v>Indian journal of ophthalmology</v>
          </cell>
          <cell r="F116" t="str">
            <v>Finger</v>
          </cell>
          <cell r="G116" t="str">
            <v>Paul T</v>
          </cell>
          <cell r="H116" t="str">
            <v>Chin</v>
          </cell>
          <cell r="I116" t="str">
            <v>Kimberly J</v>
          </cell>
          <cell r="J116" t="b">
            <v>1</v>
          </cell>
          <cell r="K116" t="b">
            <v>1</v>
          </cell>
          <cell r="L116" t="str">
            <v>The New York Eye Cancer Center, New York City, New York, USA.</v>
          </cell>
          <cell r="M116">
            <v>1</v>
          </cell>
          <cell r="N116">
            <v>0</v>
          </cell>
          <cell r="O116">
            <v>0</v>
          </cell>
          <cell r="P116">
            <v>0</v>
          </cell>
          <cell r="Q116">
            <v>0</v>
          </cell>
          <cell r="R116">
            <v>1.25</v>
          </cell>
          <cell r="S116">
            <v>0</v>
          </cell>
        </row>
        <row r="117">
          <cell r="A117" t="str">
            <v>Anthony Fam</v>
          </cell>
          <cell r="B117" t="str">
            <v>Fam</v>
          </cell>
          <cell r="C117" t="str">
            <v>5) Hypochlorous acid antiseptic washout improves patient comfort after intravitreal injection: A patient reported outcomes study.</v>
          </cell>
          <cell r="D117">
            <v>44136</v>
          </cell>
          <cell r="E117" t="str">
            <v>Indian journal of ophthalmology</v>
          </cell>
          <cell r="F117" t="str">
            <v>Fam</v>
          </cell>
          <cell r="G117" t="str">
            <v>Anthony</v>
          </cell>
          <cell r="H117" t="str">
            <v>Chin</v>
          </cell>
          <cell r="I117" t="str">
            <v>Kimberly J</v>
          </cell>
          <cell r="J117" t="b">
            <v>1</v>
          </cell>
          <cell r="K117" t="b">
            <v>0</v>
          </cell>
          <cell r="L117" t="str">
            <v>The New York Eye Cancer Center, New York, New York, USA.</v>
          </cell>
          <cell r="M117">
            <v>1</v>
          </cell>
          <cell r="N117">
            <v>1</v>
          </cell>
          <cell r="O117">
            <v>1</v>
          </cell>
          <cell r="P117">
            <v>0</v>
          </cell>
          <cell r="Q117">
            <v>0</v>
          </cell>
          <cell r="R117">
            <v>1.25</v>
          </cell>
          <cell r="S117">
            <v>0</v>
          </cell>
        </row>
        <row r="118">
          <cell r="A118" t="str">
            <v>Ha Min Kim</v>
          </cell>
          <cell r="B118" t="str">
            <v>Kim</v>
          </cell>
          <cell r="C118" t="str">
            <v>4) Netarsudil-related Eyelid Wound Dehiscence.</v>
          </cell>
          <cell r="D118">
            <v>44228</v>
          </cell>
          <cell r="E118" t="str">
            <v>Journal of glaucoma</v>
          </cell>
          <cell r="F118" t="str">
            <v>Kim</v>
          </cell>
          <cell r="G118" t="str">
            <v>Ha Min</v>
          </cell>
          <cell r="H118" t="str">
            <v>Dagi Glass</v>
          </cell>
          <cell r="I118" t="str">
            <v>Lora R</v>
          </cell>
          <cell r="J118" t="b">
            <v>1</v>
          </cell>
          <cell r="K118" t="b">
            <v>1</v>
          </cell>
          <cell r="L118" t="str">
            <v>Department of Ophthalmology, Columbia University Vagelos College of Physicians and Surgeons.</v>
          </cell>
          <cell r="M118">
            <v>1</v>
          </cell>
          <cell r="N118">
            <v>1</v>
          </cell>
          <cell r="O118">
            <v>1</v>
          </cell>
          <cell r="P118">
            <v>0</v>
          </cell>
          <cell r="Q118">
            <v>0</v>
          </cell>
          <cell r="R118">
            <v>1.992</v>
          </cell>
          <cell r="S118">
            <v>0</v>
          </cell>
        </row>
        <row r="119">
          <cell r="A119" t="str">
            <v>Ha Min Kim</v>
          </cell>
          <cell r="B119" t="str">
            <v>Kim</v>
          </cell>
          <cell r="C119" t="str">
            <v>9) Local Glaucomatous Defects of the Circumpapillary Retinal Nerve Fiber Layer Show a Variety of Patterns of Progression.</v>
          </cell>
          <cell r="D119">
            <v>44105</v>
          </cell>
          <cell r="E119" t="str">
            <v>Journal of glaucoma</v>
          </cell>
          <cell r="F119" t="str">
            <v>Kim</v>
          </cell>
          <cell r="G119" t="str">
            <v>Ha Min</v>
          </cell>
          <cell r="H119" t="str">
            <v>Hood</v>
          </cell>
          <cell r="I119" t="str">
            <v>Donald C</v>
          </cell>
          <cell r="J119" t="b">
            <v>1</v>
          </cell>
          <cell r="K119" t="b">
            <v>1</v>
          </cell>
          <cell r="L119" t="str">
            <v>Bernard and Shirlee Brown Glaucoma Research Laboratory, Department of Ophthalmology, Edward S. Harkness Eye Institute, Columbia University Irving Medical Center.</v>
          </cell>
          <cell r="M119">
            <v>1</v>
          </cell>
          <cell r="N119">
            <v>1</v>
          </cell>
          <cell r="O119">
            <v>1</v>
          </cell>
          <cell r="P119">
            <v>0</v>
          </cell>
          <cell r="Q119">
            <v>0</v>
          </cell>
          <cell r="R119">
            <v>1.992</v>
          </cell>
          <cell r="S119">
            <v>0</v>
          </cell>
        </row>
        <row r="120">
          <cell r="A120" t="str">
            <v>Jing Sasha Jia</v>
          </cell>
          <cell r="B120" t="str">
            <v>Jia</v>
          </cell>
          <cell r="C120" t="str">
            <v>16) Gender Compensation Gap for Ophthalmologists in the First Year of Clinical Practice.</v>
          </cell>
          <cell r="D120">
            <v>44161</v>
          </cell>
          <cell r="E120" t="str">
            <v>Ophthalmology</v>
          </cell>
          <cell r="F120" t="str">
            <v>Jia</v>
          </cell>
          <cell r="G120" t="str">
            <v>Jing Sasha</v>
          </cell>
          <cell r="H120" t="str">
            <v>Al-Aswad</v>
          </cell>
          <cell r="I120" t="str">
            <v>Lama A</v>
          </cell>
          <cell r="J120" t="b">
            <v>1</v>
          </cell>
          <cell r="K120" t="b">
            <v>0</v>
          </cell>
          <cell r="L120" t="str">
            <v>Lewis Katz School of Medicine at Temple University, Philadelphia, Pennsylvania.</v>
          </cell>
          <cell r="M120">
            <v>1</v>
          </cell>
          <cell r="N120">
            <v>1</v>
          </cell>
          <cell r="O120">
            <v>1</v>
          </cell>
          <cell r="P120">
            <v>0</v>
          </cell>
          <cell r="Q120">
            <v>0</v>
          </cell>
          <cell r="R120">
            <v>8.4700000000000006</v>
          </cell>
          <cell r="S120">
            <v>0</v>
          </cell>
        </row>
        <row r="121">
          <cell r="A121" t="str">
            <v>Jing Sasha Jia</v>
          </cell>
          <cell r="B121" t="str">
            <v>Jia</v>
          </cell>
          <cell r="C121" t="str">
            <v>7) Marijuana and Glaucoma: A Social Media Content Analysis.</v>
          </cell>
          <cell r="D121">
            <v>44159</v>
          </cell>
          <cell r="E121" t="str">
            <v>Ophthalmology. Glaucoma</v>
          </cell>
          <cell r="F121" t="str">
            <v>Jia</v>
          </cell>
          <cell r="G121" t="str">
            <v>Jing Sasha</v>
          </cell>
          <cell r="H121" t="str">
            <v>Kolomeyer</v>
          </cell>
          <cell r="I121" t="str">
            <v>Natasha Nayak</v>
          </cell>
          <cell r="J121" t="b">
            <v>1</v>
          </cell>
          <cell r="K121" t="b">
            <v>1</v>
          </cell>
          <cell r="L121" t="str">
            <v>Wills Eye Hospital, Glaucoma Research Center, Philadelphia, Pennsylvania; Lewis Katz School of Medicine at Temple, Philadelphia, Pennsylvania.</v>
          </cell>
          <cell r="M121">
            <v>1</v>
          </cell>
          <cell r="N121">
            <v>1</v>
          </cell>
          <cell r="O121">
            <v>1</v>
          </cell>
          <cell r="P121">
            <v>0</v>
          </cell>
          <cell r="Q121">
            <v>0</v>
          </cell>
          <cell r="R121">
            <v>2.1579999999999999</v>
          </cell>
          <cell r="S121">
            <v>0</v>
          </cell>
        </row>
        <row r="122">
          <cell r="A122" t="str">
            <v>Margot Gardin</v>
          </cell>
          <cell r="B122" t="str">
            <v>Gardin</v>
          </cell>
          <cell r="C122" t="str">
            <v>5) Plateau iris syndrome and angle-closure glaucoma in a patient with nail-patella syndrome.</v>
          </cell>
          <cell r="D122">
            <v>44063</v>
          </cell>
          <cell r="E122" t="str">
            <v>American journal of ophthalmology case reports</v>
          </cell>
          <cell r="F122" t="str">
            <v>Gardin</v>
          </cell>
          <cell r="G122" t="str">
            <v>Margot A</v>
          </cell>
          <cell r="H122" t="str">
            <v>Ritch</v>
          </cell>
          <cell r="I122" t="str">
            <v>Robert</v>
          </cell>
          <cell r="J122" t="b">
            <v>1</v>
          </cell>
          <cell r="K122" t="b">
            <v>1</v>
          </cell>
          <cell r="L122" t="str">
            <v>Einhorn Clinical Research Center, New York Eye and Ear Infirmary of Mount Sinai, 310 E 14th St, New York, NY, 10003, USA.</v>
          </cell>
          <cell r="M122">
            <v>1</v>
          </cell>
          <cell r="N122">
            <v>1</v>
          </cell>
          <cell r="O122">
            <v>1</v>
          </cell>
          <cell r="P122">
            <v>0</v>
          </cell>
          <cell r="Q122">
            <v>0</v>
          </cell>
          <cell r="R122">
            <v>0.86899999999999999</v>
          </cell>
          <cell r="S122">
            <v>1</v>
          </cell>
        </row>
        <row r="123">
          <cell r="A123" t="str">
            <v>Jeffrey Sims</v>
          </cell>
          <cell r="B123" t="str">
            <v>Sims</v>
          </cell>
          <cell r="C123" t="str">
            <v>11) Role of Structural, Metabolic, and Functional MRI in Monitoring Visual System Impairment and Recovery.</v>
          </cell>
          <cell r="D123">
            <v>44106</v>
          </cell>
          <cell r="E123" t="str">
            <v>Journal of magnetic resonance imaging : JMRI</v>
          </cell>
          <cell r="F123" t="str">
            <v>Sims</v>
          </cell>
          <cell r="G123" t="str">
            <v>Jeffrey R</v>
          </cell>
          <cell r="H123" t="str">
            <v>Chan</v>
          </cell>
          <cell r="I123" t="str">
            <v>Kevin C</v>
          </cell>
          <cell r="J123" t="b">
            <v>0</v>
          </cell>
          <cell r="K123" t="b">
            <v>0</v>
          </cell>
          <cell r="L123" t="str">
            <v>Department of Ophthalmology, NYU Grossman School of Medicine, NYU Langone Health, New York University, New York, New York, USA.</v>
          </cell>
          <cell r="M123">
            <v>0</v>
          </cell>
          <cell r="N123">
            <v>1</v>
          </cell>
          <cell r="O123">
            <v>0</v>
          </cell>
          <cell r="P123">
            <v>0</v>
          </cell>
          <cell r="Q123">
            <v>0</v>
          </cell>
          <cell r="R123">
            <v>2.6240000000000001</v>
          </cell>
          <cell r="S123">
            <v>0</v>
          </cell>
        </row>
        <row r="124">
          <cell r="A124" t="str">
            <v>Jeffrey Sims</v>
          </cell>
          <cell r="B124" t="str">
            <v>Sims</v>
          </cell>
          <cell r="C124" t="str">
            <v>8) Quantitative imaging of the clearance systems in the eye and the brain.</v>
          </cell>
          <cell r="D124">
            <v>43831</v>
          </cell>
          <cell r="E124" t="str">
            <v>Quantitative imaging in medicine and surgery</v>
          </cell>
          <cell r="F124" t="str">
            <v>Deng</v>
          </cell>
          <cell r="G124" t="str">
            <v>Wenyu</v>
          </cell>
          <cell r="H124" t="str">
            <v>Chan</v>
          </cell>
          <cell r="I124" t="str">
            <v>Kevin C</v>
          </cell>
          <cell r="J124" t="b">
            <v>0</v>
          </cell>
          <cell r="K124" t="b">
            <v>1</v>
          </cell>
          <cell r="L124" t="str">
            <v>Department of Ophthalmology, New York University (NYU) School of Medicine, NYU Langone Health, New York, NY, USA.</v>
          </cell>
          <cell r="M124">
            <v>1</v>
          </cell>
          <cell r="N124">
            <v>0</v>
          </cell>
          <cell r="O124">
            <v>0</v>
          </cell>
          <cell r="P124">
            <v>0</v>
          </cell>
          <cell r="Q124">
            <v>0</v>
          </cell>
          <cell r="R124">
            <v>3.226</v>
          </cell>
          <cell r="S124">
            <v>1</v>
          </cell>
        </row>
        <row r="125">
          <cell r="A125" t="str">
            <v>Jeffrey Sims</v>
          </cell>
          <cell r="B125" t="str">
            <v>Sims</v>
          </cell>
          <cell r="C125" t="str">
            <v>12) Citicoline Modulates Glaucomatous Neurodegeneration Through Intraocular Pressure-Independent Control.</v>
          </cell>
          <cell r="D125">
            <v>44299</v>
          </cell>
          <cell r="E125" t="str">
            <v>Neurotherapeutics : the journal of the American Society for Experimental NeuroTherapeutics</v>
          </cell>
          <cell r="F125" t="str">
            <v>van der Merwe</v>
          </cell>
          <cell r="G125" t="str">
            <v>Yolandi</v>
          </cell>
          <cell r="H125" t="str">
            <v>Chan</v>
          </cell>
          <cell r="I125" t="str">
            <v>Kevin C</v>
          </cell>
          <cell r="J125" t="b">
            <v>0</v>
          </cell>
          <cell r="K125" t="b">
            <v>1</v>
          </cell>
          <cell r="L125" t="str">
            <v>Department of Ophthalmology, NYU Grossman School of Medicine, NYU Langone Health, New York University, New York, NY, USA.</v>
          </cell>
          <cell r="M125">
            <v>1</v>
          </cell>
          <cell r="N125">
            <v>0</v>
          </cell>
          <cell r="O125">
            <v>0</v>
          </cell>
          <cell r="P125">
            <v>0</v>
          </cell>
          <cell r="Q125">
            <v>0</v>
          </cell>
          <cell r="R125">
            <v>6.0350000000000001</v>
          </cell>
          <cell r="S125">
            <v>0</v>
          </cell>
        </row>
        <row r="126">
          <cell r="A126" t="str">
            <v>Jeffrey Sims</v>
          </cell>
          <cell r="B126" t="str">
            <v>Sims</v>
          </cell>
          <cell r="C126" t="str">
            <v>9) Age-related Changes in Eye, Brain and Visuomotor Behavior in the DBA/2J Mouse Model of Chronic Glaucoma.</v>
          </cell>
          <cell r="D126">
            <v>43174</v>
          </cell>
          <cell r="E126" t="str">
            <v>Scientific reports</v>
          </cell>
          <cell r="F126" t="str">
            <v>Yang</v>
          </cell>
          <cell r="G126" t="str">
            <v>Xiao-Ling</v>
          </cell>
          <cell r="H126" t="str">
            <v>Chan</v>
          </cell>
          <cell r="I126" t="str">
            <v>Kevin C</v>
          </cell>
          <cell r="J126" t="b">
            <v>0</v>
          </cell>
          <cell r="K126" t="b">
            <v>1</v>
          </cell>
          <cell r="L126" t="str">
            <v>NYU Langone Eye Center, Department of Ophthalmology, NYU School of Medicine, NYU Langone Health, New York University, New York, New York, United States.</v>
          </cell>
          <cell r="M126">
            <v>1</v>
          </cell>
          <cell r="N126">
            <v>0</v>
          </cell>
          <cell r="O126">
            <v>0</v>
          </cell>
          <cell r="P126">
            <v>0</v>
          </cell>
          <cell r="Q126">
            <v>0</v>
          </cell>
          <cell r="R126">
            <v>3.9980000000000002</v>
          </cell>
          <cell r="S126">
            <v>1</v>
          </cell>
        </row>
        <row r="127">
          <cell r="A127" t="str">
            <v>Derrick Wang</v>
          </cell>
          <cell r="B127" t="str">
            <v>Wang</v>
          </cell>
          <cell r="C127" t="str">
            <v>8) Identification and Characterization of Epivascular Glia using En Face OCT.</v>
          </cell>
          <cell r="D127">
            <v>44279</v>
          </cell>
          <cell r="E127" t="str">
            <v>American journal of ophthalmology</v>
          </cell>
          <cell r="F127" t="str">
            <v>Grondin</v>
          </cell>
          <cell r="G127" t="str">
            <v>Christelle</v>
          </cell>
          <cell r="H127" t="str">
            <v>Sarraf</v>
          </cell>
          <cell r="I127" t="str">
            <v>David</v>
          </cell>
          <cell r="J127" t="b">
            <v>1</v>
          </cell>
          <cell r="K127" t="b">
            <v>0</v>
          </cell>
          <cell r="L127" t="str">
            <v>Retinal Disorders and Ophthalmic Genetics, Stein Eye Institute, University of California, Los Angeles, Los Angeles, CA.</v>
          </cell>
          <cell r="M127">
            <v>1</v>
          </cell>
          <cell r="N127">
            <v>0</v>
          </cell>
          <cell r="O127">
            <v>0</v>
          </cell>
          <cell r="P127">
            <v>0</v>
          </cell>
          <cell r="Q127">
            <v>0</v>
          </cell>
          <cell r="R127">
            <v>4.0129999999999999</v>
          </cell>
          <cell r="S127">
            <v>0</v>
          </cell>
        </row>
        <row r="128">
          <cell r="A128" t="str">
            <v>Derrick Wang</v>
          </cell>
          <cell r="B128" t="str">
            <v>Wang</v>
          </cell>
          <cell r="C128" t="str">
            <v>13) Pentosan Polysulfate Maculopathy: Prevalence, Spectrum of Disease, and Choroidal Imaging Analysis Based on Prospective Screening.</v>
          </cell>
          <cell r="D128">
            <v>44254</v>
          </cell>
          <cell r="E128" t="str">
            <v>American journal of ophthalmology</v>
          </cell>
          <cell r="F128" t="str">
            <v>Wang</v>
          </cell>
          <cell r="G128" t="str">
            <v>Derrick</v>
          </cell>
          <cell r="H128" t="str">
            <v>Sarraf</v>
          </cell>
          <cell r="I128" t="str">
            <v>David</v>
          </cell>
          <cell r="J128" t="b">
            <v>1</v>
          </cell>
          <cell r="K128" t="b">
            <v>0</v>
          </cell>
          <cell r="L128" t="str">
            <v>Retinal Disorders and Ophthalmic Genetics, Stein Eye Institute, University of California Los Angeles (D.W., C.G., A.A., F.G., J.Y.J., D.S.), Los Angeles, California, USA.</v>
          </cell>
          <cell r="M128">
            <v>1</v>
          </cell>
          <cell r="N128">
            <v>1</v>
          </cell>
          <cell r="O128">
            <v>1</v>
          </cell>
          <cell r="P128">
            <v>0</v>
          </cell>
          <cell r="Q128">
            <v>0</v>
          </cell>
          <cell r="R128">
            <v>4.0129999999999999</v>
          </cell>
          <cell r="S128">
            <v>0</v>
          </cell>
        </row>
        <row r="129">
          <cell r="A129" t="str">
            <v>Derrick Wang</v>
          </cell>
          <cell r="B129" t="str">
            <v>Wang</v>
          </cell>
          <cell r="C129" t="str">
            <v>5) Inner choroidal ischaemia and CNV due to handheld laser-induced maculopathy: a case report and review.</v>
          </cell>
          <cell r="D129">
            <v>43909</v>
          </cell>
          <cell r="E129" t="str">
            <v>Eye (London, England)</v>
          </cell>
          <cell r="F129" t="str">
            <v>Tran</v>
          </cell>
          <cell r="G129" t="str">
            <v>Khoi</v>
          </cell>
          <cell r="H129" t="str">
            <v>Sarraf</v>
          </cell>
          <cell r="I129" t="str">
            <v>David</v>
          </cell>
          <cell r="J129" t="b">
            <v>1</v>
          </cell>
          <cell r="K129" t="b">
            <v>0</v>
          </cell>
          <cell r="L129" t="str">
            <v>Department of Ophthalmology, Stein Eye Institute, University of California Los Angeles, Los Angeles, CA, USA.</v>
          </cell>
          <cell r="M129">
            <v>1</v>
          </cell>
          <cell r="N129">
            <v>0</v>
          </cell>
          <cell r="O129">
            <v>0</v>
          </cell>
          <cell r="P129">
            <v>0</v>
          </cell>
          <cell r="Q129">
            <v>0</v>
          </cell>
          <cell r="R129">
            <v>2.4550000000000001</v>
          </cell>
          <cell r="S129">
            <v>1</v>
          </cell>
        </row>
        <row r="130">
          <cell r="A130" t="str">
            <v>Derrick Wang</v>
          </cell>
          <cell r="B130" t="str">
            <v>Wang</v>
          </cell>
          <cell r="C130" t="str">
            <v>4) PAMM and the ischemic cascade associated with radiation retinopathy.</v>
          </cell>
          <cell r="D130">
            <v>44082</v>
          </cell>
          <cell r="E130" t="str">
            <v>American journal of ophthalmology case reports</v>
          </cell>
          <cell r="F130" t="str">
            <v>Wang</v>
          </cell>
          <cell r="G130" t="str">
            <v>Derrick</v>
          </cell>
          <cell r="H130" t="str">
            <v>Sarraf</v>
          </cell>
          <cell r="I130" t="str">
            <v>David</v>
          </cell>
          <cell r="J130" t="b">
            <v>1</v>
          </cell>
          <cell r="K130" t="b">
            <v>0</v>
          </cell>
          <cell r="L130" t="str">
            <v>Stein Eye Institute, Department of Ophthalmology, University of California, David Geffen School of Medicine, Los Angeles (UCLA), CA, USA.</v>
          </cell>
          <cell r="M130">
            <v>1</v>
          </cell>
          <cell r="N130">
            <v>1</v>
          </cell>
          <cell r="O130">
            <v>1</v>
          </cell>
          <cell r="P130">
            <v>0</v>
          </cell>
          <cell r="Q130">
            <v>0</v>
          </cell>
          <cell r="R130">
            <v>0.86899999999999999</v>
          </cell>
          <cell r="S130">
            <v>1</v>
          </cell>
        </row>
        <row r="131">
          <cell r="A131" t="str">
            <v>Derrick Wang</v>
          </cell>
          <cell r="B131" t="str">
            <v>Wang</v>
          </cell>
          <cell r="C131" t="str">
            <v>8) Choriocapillaris Flow Deficits and Treatment-Naïve Macular Neovascularization Secondary to Age-Related Macular Degeneration.</v>
          </cell>
          <cell r="D131">
            <v>44075</v>
          </cell>
          <cell r="E131" t="str">
            <v>Investigative ophthalmology &amp; visual science</v>
          </cell>
          <cell r="F131" t="str">
            <v>Scharf</v>
          </cell>
          <cell r="G131" t="str">
            <v>Jackson M</v>
          </cell>
          <cell r="H131" t="str">
            <v>Sarraf</v>
          </cell>
          <cell r="I131" t="str">
            <v>David</v>
          </cell>
          <cell r="J131" t="b">
            <v>1</v>
          </cell>
          <cell r="K131" t="b">
            <v>0</v>
          </cell>
          <cell r="L131" t="str">
            <v>Retina Disorders and Ophthalmic Genetics, Stein Eye Institute, University of California-Los Angeles, Los Angeles, California, United States.</v>
          </cell>
          <cell r="M131">
            <v>1</v>
          </cell>
          <cell r="N131">
            <v>0</v>
          </cell>
          <cell r="O131">
            <v>0</v>
          </cell>
          <cell r="P131">
            <v>0</v>
          </cell>
          <cell r="Q131">
            <v>0</v>
          </cell>
          <cell r="R131">
            <v>3.4580000000000002</v>
          </cell>
          <cell r="S131">
            <v>1</v>
          </cell>
        </row>
        <row r="132">
          <cell r="A132" t="str">
            <v>Derrick Wang</v>
          </cell>
          <cell r="B132" t="str">
            <v>Wang</v>
          </cell>
          <cell r="C132" t="str">
            <v>9) Pentosan-associated maculopathy: prevalence, screening guidelines, and spectrum of findings based on prospective multimodal analysis.</v>
          </cell>
          <cell r="D132">
            <v>43850</v>
          </cell>
          <cell r="E132" t="str">
            <v>Canadian journal of ophthalmology. Journal canadien d'ophtalmologie</v>
          </cell>
          <cell r="F132" t="str">
            <v>Wang</v>
          </cell>
          <cell r="G132" t="str">
            <v>Derrick</v>
          </cell>
          <cell r="H132" t="str">
            <v>Sarraf</v>
          </cell>
          <cell r="I132" t="str">
            <v>David</v>
          </cell>
          <cell r="J132" t="b">
            <v>1</v>
          </cell>
          <cell r="K132" t="b">
            <v>0</v>
          </cell>
          <cell r="L132" t="str">
            <v>Retinal Disorders and Ophthalmic Genetics, Stein Eye Institute, University of California, Los Angeles, Los Angeles, CA.</v>
          </cell>
          <cell r="M132">
            <v>1</v>
          </cell>
          <cell r="N132">
            <v>1</v>
          </cell>
          <cell r="O132">
            <v>1</v>
          </cell>
          <cell r="P132">
            <v>0</v>
          </cell>
          <cell r="Q132">
            <v>0</v>
          </cell>
          <cell r="R132">
            <v>1.369</v>
          </cell>
          <cell r="S132">
            <v>1</v>
          </cell>
        </row>
        <row r="133">
          <cell r="A133" t="str">
            <v>Aaron Warning</v>
          </cell>
          <cell r="B133" t="str">
            <v>Warning</v>
          </cell>
          <cell r="C133" t="str">
            <v>2) Patient preferences regarding immediate sequential bilateral cataract surgery at a Veterans Administration hospital.</v>
          </cell>
          <cell r="D133">
            <v>44075</v>
          </cell>
          <cell r="E133" t="str">
            <v>Journal of cataract and refractive surgery</v>
          </cell>
          <cell r="F133" t="str">
            <v>Hesemann</v>
          </cell>
          <cell r="G133" t="str">
            <v>Nathan P</v>
          </cell>
          <cell r="H133" t="str">
            <v>Warning</v>
          </cell>
          <cell r="I133" t="str">
            <v>Aaron</v>
          </cell>
          <cell r="J133" t="b">
            <v>1</v>
          </cell>
          <cell r="K133" t="b">
            <v>1</v>
          </cell>
          <cell r="L133" t="str">
            <v>Error</v>
          </cell>
          <cell r="M133">
            <v>1</v>
          </cell>
          <cell r="N133">
            <v>0</v>
          </cell>
          <cell r="O133">
            <v>0</v>
          </cell>
          <cell r="P133">
            <v>1</v>
          </cell>
          <cell r="Q133">
            <v>1</v>
          </cell>
          <cell r="R133">
            <v>2.9809999999999999</v>
          </cell>
          <cell r="S133">
            <v>1</v>
          </cell>
        </row>
        <row r="134">
          <cell r="A134" t="str">
            <v>Donald Hubbard</v>
          </cell>
          <cell r="B134" t="str">
            <v>Hubbard</v>
          </cell>
          <cell r="C134" t="str">
            <v>5) Dry Nonproductive Cough as the Presenting Symptom of Giant Cell Arteritis.</v>
          </cell>
          <cell r="D134">
            <v>44200</v>
          </cell>
          <cell r="E134" t="str">
            <v>Journal of neuro-ophthalmology : the official journal of the North American Neuro-Ophthalmology Society</v>
          </cell>
          <cell r="F134" t="str">
            <v>Hubbard</v>
          </cell>
          <cell r="G134" t="str">
            <v>Donald</v>
          </cell>
          <cell r="H134" t="str">
            <v>Lee</v>
          </cell>
          <cell r="I134" t="str">
            <v>Andrew G</v>
          </cell>
          <cell r="J134" t="b">
            <v>1</v>
          </cell>
          <cell r="K134" t="b">
            <v>0</v>
          </cell>
          <cell r="L134" t="str">
            <v>Texas A&amp;M College of Medicine (DH), Bryan, Texas; Department of Ophthalmology (SHB, NB, AGL), Blanton Eye Institute, Houston Methodist Hospital, Houston, Texas; Weill Cornell Medical College (MD), Department of Pathology and Genomic Medicine, Houston Methodist Hospital, Houston, Texas; The Houston Methodist Research Institute (AGL), Houston Methodist Hospital, Houston, Texas; Departments of Ophthalmology (AGL), Neurology, and Neurosurgery, Weill Cornell Medicine, New York, New York; Department of Ophthalmology (AGL), University of Texas Medical Branch, Galveston, Texas; University of Texas, MD Anderson Cancer Center (AGL), Houston, Texas; Texas A and M College of Medicine (AGL), Bryan, Texas; and Department of Ophthalmology (AGL), The University of Iowa Hospitals and Clinics, Iowa City, Iowa.</v>
          </cell>
          <cell r="M134">
            <v>1</v>
          </cell>
          <cell r="N134">
            <v>1</v>
          </cell>
          <cell r="O134">
            <v>1</v>
          </cell>
          <cell r="P134">
            <v>0</v>
          </cell>
          <cell r="Q134">
            <v>0</v>
          </cell>
          <cell r="R134">
            <v>2.5129999999999999</v>
          </cell>
          <cell r="S134">
            <v>0</v>
          </cell>
        </row>
        <row r="135">
          <cell r="A135" t="str">
            <v>Ana Roldan</v>
          </cell>
          <cell r="B135" t="str">
            <v>Roldan</v>
          </cell>
          <cell r="C135" t="str">
            <v>4) When gold standards change: time to move on from Goldmann tonometry?</v>
          </cell>
          <cell r="D135">
            <v>44098</v>
          </cell>
          <cell r="E135" t="str">
            <v>The British journal of ophthalmology</v>
          </cell>
          <cell r="F135" t="str">
            <v>Gazzard</v>
          </cell>
          <cell r="G135" t="str">
            <v>Gus</v>
          </cell>
          <cell r="H135" t="str">
            <v>Friedman</v>
          </cell>
          <cell r="I135" t="str">
            <v>David S</v>
          </cell>
          <cell r="J135" t="b">
            <v>1</v>
          </cell>
          <cell r="K135" t="b">
            <v>0</v>
          </cell>
          <cell r="L135" t="str">
            <v>Glaucoma Service, Massachusetts Eye and Ear Infirmary, Boston, Massachusetts, USA.</v>
          </cell>
          <cell r="M135">
            <v>1</v>
          </cell>
          <cell r="N135">
            <v>0</v>
          </cell>
          <cell r="O135">
            <v>0</v>
          </cell>
          <cell r="P135">
            <v>0</v>
          </cell>
          <cell r="Q135">
            <v>0</v>
          </cell>
          <cell r="R135">
            <v>3.6110000000000002</v>
          </cell>
          <cell r="S135">
            <v>0</v>
          </cell>
        </row>
        <row r="136">
          <cell r="A136" t="str">
            <v>Nicholas K Baugnon</v>
          </cell>
          <cell r="B136" t="str">
            <v>Baugnon</v>
          </cell>
          <cell r="C136" t="str">
            <v>6) CD28 Costimulation Is Required for Development of Herpetic Stromal Keratitis but Does Not Prevent Establishment of Latency.</v>
          </cell>
          <cell r="D136">
            <v>43676</v>
          </cell>
          <cell r="E136" t="str">
            <v>Journal of virology</v>
          </cell>
          <cell r="F136" t="str">
            <v>Yin</v>
          </cell>
          <cell r="G136" t="str">
            <v>Xiao-Tang</v>
          </cell>
          <cell r="H136" t="str">
            <v>Stuart</v>
          </cell>
          <cell r="I136" t="str">
            <v>Patrick M</v>
          </cell>
          <cell r="J136" t="b">
            <v>0</v>
          </cell>
          <cell r="K136" t="b">
            <v>0</v>
          </cell>
          <cell r="L136" t="str">
            <v>Department of Ophthalmology, Saint Louis University School of Medicine, St. Louis, Missouri, USA.</v>
          </cell>
          <cell r="M136">
            <v>0</v>
          </cell>
          <cell r="N136">
            <v>0</v>
          </cell>
          <cell r="O136">
            <v>0</v>
          </cell>
          <cell r="P136">
            <v>0</v>
          </cell>
          <cell r="Q136">
            <v>0</v>
          </cell>
          <cell r="R136">
            <v>4.5010000000000003</v>
          </cell>
          <cell r="S136">
            <v>1</v>
          </cell>
        </row>
        <row r="137">
          <cell r="A137" t="str">
            <v>Cameron McGlone</v>
          </cell>
          <cell r="B137" t="str">
            <v>McGlone</v>
          </cell>
          <cell r="C137" t="str">
            <v>23) Keratinocyte-derived microvesicle particles mediate ultraviolet B radiation-induced systemic immunosuppression.</v>
          </cell>
          <cell r="D137">
            <v>44333</v>
          </cell>
          <cell r="E137" t="str">
            <v>The Journal of clinical investigation</v>
          </cell>
          <cell r="F137" t="str">
            <v>Liu</v>
          </cell>
          <cell r="G137" t="str">
            <v>Langni</v>
          </cell>
          <cell r="H137" t="str">
            <v>Travers</v>
          </cell>
          <cell r="I137" t="str">
            <v>Jeffrey B</v>
          </cell>
          <cell r="J137" t="b">
            <v>0</v>
          </cell>
          <cell r="K137" t="b">
            <v>0</v>
          </cell>
          <cell r="L137" t="str">
            <v>Department of Pharmacology and Toxicology.</v>
          </cell>
          <cell r="M137">
            <v>0</v>
          </cell>
          <cell r="N137">
            <v>0</v>
          </cell>
          <cell r="O137">
            <v>0</v>
          </cell>
          <cell r="P137">
            <v>0</v>
          </cell>
          <cell r="Q137">
            <v>0</v>
          </cell>
          <cell r="R137">
            <v>11.864000000000001</v>
          </cell>
          <cell r="S137">
            <v>0</v>
          </cell>
        </row>
        <row r="138">
          <cell r="A138" t="str">
            <v>Cameron McGlone</v>
          </cell>
          <cell r="B138" t="str">
            <v>McGlone</v>
          </cell>
          <cell r="C138" t="str">
            <v>6) Lack of associations of substance use and mental health with self-reported pain scores among emergency department patients.</v>
          </cell>
          <cell r="D138">
            <v>43514</v>
          </cell>
          <cell r="E138" t="str">
            <v>The American journal of emergency medicine</v>
          </cell>
          <cell r="F138" t="str">
            <v>Marco</v>
          </cell>
          <cell r="G138" t="str">
            <v>Catherine A</v>
          </cell>
          <cell r="H138" t="str">
            <v>McGlone</v>
          </cell>
          <cell r="I138" t="str">
            <v>Cameron</v>
          </cell>
          <cell r="J138" t="b">
            <v>0</v>
          </cell>
          <cell r="K138" t="b">
            <v>0</v>
          </cell>
          <cell r="L138" t="str">
            <v>Wright State University Boonshoft School of Medicine, Dayton, OH, United States of America.</v>
          </cell>
          <cell r="M138">
            <v>0</v>
          </cell>
          <cell r="N138">
            <v>0</v>
          </cell>
          <cell r="O138">
            <v>0</v>
          </cell>
          <cell r="P138">
            <v>1</v>
          </cell>
          <cell r="Q138">
            <v>0</v>
          </cell>
          <cell r="R138">
            <v>1.911</v>
          </cell>
          <cell r="S138">
            <v>1</v>
          </cell>
        </row>
        <row r="139">
          <cell r="A139" t="str">
            <v>Matthew Bange</v>
          </cell>
          <cell r="B139" t="str">
            <v>Bange</v>
          </cell>
          <cell r="C139" t="str">
            <v>5) Readability of Patient Education Materials From RadiologyInfo.org: Has There Been Progress Over the Past 5 Years?</v>
          </cell>
          <cell r="D139">
            <v>43683</v>
          </cell>
          <cell r="E139" t="str">
            <v>AJR. American journal of roentgenology</v>
          </cell>
          <cell r="F139" t="str">
            <v>Bange</v>
          </cell>
          <cell r="G139" t="str">
            <v>Matthew</v>
          </cell>
          <cell r="H139" t="str">
            <v>Yi</v>
          </cell>
          <cell r="I139" t="str">
            <v>Paul H</v>
          </cell>
          <cell r="J139" t="b">
            <v>0</v>
          </cell>
          <cell r="K139" t="b">
            <v>0</v>
          </cell>
          <cell r="L139" t="str">
            <v>University of Wisconsin School of Medicine and Public Health, 750 Highland Ave, Madison, WI 53726.</v>
          </cell>
          <cell r="M139">
            <v>0</v>
          </cell>
          <cell r="N139">
            <v>1</v>
          </cell>
          <cell r="O139">
            <v>0</v>
          </cell>
          <cell r="P139">
            <v>0</v>
          </cell>
          <cell r="Q139">
            <v>0</v>
          </cell>
          <cell r="R139">
            <v>3.0129999999999999</v>
          </cell>
          <cell r="S139">
            <v>1</v>
          </cell>
        </row>
        <row r="140">
          <cell r="A140" t="str">
            <v>Matthew Bange</v>
          </cell>
          <cell r="B140" t="str">
            <v>Bange</v>
          </cell>
          <cell r="C140" t="str">
            <v>5) Readability of Spanish-Language Patient Education Materials From RadiologyInfo.org.</v>
          </cell>
          <cell r="D140">
            <v>43560</v>
          </cell>
          <cell r="E140" t="str">
            <v>Journal of the American College of Radiology : JACR</v>
          </cell>
          <cell r="F140" t="str">
            <v>Novin</v>
          </cell>
          <cell r="G140" t="str">
            <v>Sherwin A</v>
          </cell>
          <cell r="H140" t="str">
            <v>Yi</v>
          </cell>
          <cell r="I140" t="str">
            <v>Paul H</v>
          </cell>
          <cell r="J140" t="b">
            <v>0</v>
          </cell>
          <cell r="K140" t="b">
            <v>0</v>
          </cell>
          <cell r="L140" t="str">
            <v>University of Wisconsin School of Medicine and Public Health, Madison, Wisconsin.</v>
          </cell>
          <cell r="M140">
            <v>0</v>
          </cell>
          <cell r="N140">
            <v>0</v>
          </cell>
          <cell r="O140">
            <v>0</v>
          </cell>
          <cell r="P140">
            <v>0</v>
          </cell>
          <cell r="Q140">
            <v>0</v>
          </cell>
          <cell r="R140">
            <v>4.2679999999999998</v>
          </cell>
          <cell r="S140">
            <v>1</v>
          </cell>
        </row>
        <row r="141">
          <cell r="A141" t="str">
            <v>Matthew Bange</v>
          </cell>
          <cell r="B141" t="str">
            <v>Bange</v>
          </cell>
          <cell r="C141" t="str">
            <v>2) Reply to "Progress in Improving Readability of RadiologyInfo.org".</v>
          </cell>
          <cell r="D141">
            <v>43952</v>
          </cell>
          <cell r="E141" t="str">
            <v>AJR. American journal of roentgenology</v>
          </cell>
          <cell r="F141" t="str">
            <v>Yi</v>
          </cell>
          <cell r="G141" t="str">
            <v>Paul H</v>
          </cell>
          <cell r="H141" t="str">
            <v>Bange</v>
          </cell>
          <cell r="I141" t="str">
            <v>Matthew</v>
          </cell>
          <cell r="J141" t="b">
            <v>0</v>
          </cell>
          <cell r="K141" t="b">
            <v>0</v>
          </cell>
          <cell r="L141" t="str">
            <v>University of Wisconsin School of Medicine and Public Health, Madison, WI.</v>
          </cell>
          <cell r="M141">
            <v>0</v>
          </cell>
          <cell r="N141">
            <v>0</v>
          </cell>
          <cell r="O141">
            <v>0</v>
          </cell>
          <cell r="P141">
            <v>1</v>
          </cell>
          <cell r="Q141">
            <v>0</v>
          </cell>
          <cell r="R141">
            <v>3.0129999999999999</v>
          </cell>
          <cell r="S141">
            <v>1</v>
          </cell>
        </row>
        <row r="142">
          <cell r="A142" t="str">
            <v>Israel Ojalvo</v>
          </cell>
          <cell r="B142" t="str">
            <v>Ojalvo</v>
          </cell>
          <cell r="C142" t="str">
            <v>6) Surgical Cancellations in Glaucoma Practice: Causes, Delays, and Effect on Patient Care and Revenue.</v>
          </cell>
          <cell r="D142">
            <v>44181</v>
          </cell>
          <cell r="E142" t="str">
            <v>Ophthalmology. Glaucoma</v>
          </cell>
          <cell r="F142" t="str">
            <v>Mehran</v>
          </cell>
          <cell r="G142" t="str">
            <v>Nikki</v>
          </cell>
          <cell r="H142" t="str">
            <v>Kolomeyer</v>
          </cell>
          <cell r="I142" t="str">
            <v>Natasha Nayak</v>
          </cell>
          <cell r="J142" t="b">
            <v>1</v>
          </cell>
          <cell r="K142" t="b">
            <v>1</v>
          </cell>
          <cell r="L142" t="str">
            <v>Glaucoma Service, Wills Eye Hospital, Philadelphia, Pennsylvania; Thomas Jefferson University, Philadelphia, Pennsylvania.</v>
          </cell>
          <cell r="M142">
            <v>1</v>
          </cell>
          <cell r="N142">
            <v>0</v>
          </cell>
          <cell r="O142">
            <v>0</v>
          </cell>
          <cell r="P142">
            <v>0</v>
          </cell>
          <cell r="Q142">
            <v>0</v>
          </cell>
          <cell r="R142">
            <v>2.1579999999999999</v>
          </cell>
          <cell r="S142">
            <v>0</v>
          </cell>
        </row>
        <row r="143">
          <cell r="A143" t="str">
            <v>Israel Ojalvo</v>
          </cell>
          <cell r="B143" t="str">
            <v>Ojalvo</v>
          </cell>
          <cell r="C143" t="str">
            <v>3) Isolated Penile Edema After Diagnostic Paracentesis.</v>
          </cell>
          <cell r="D143">
            <v>43909</v>
          </cell>
          <cell r="E143" t="str">
            <v>Cureus</v>
          </cell>
          <cell r="F143" t="str">
            <v>Ojalvo</v>
          </cell>
          <cell r="G143" t="str">
            <v>Israel</v>
          </cell>
          <cell r="H143" t="str">
            <v>Rodriguez</v>
          </cell>
          <cell r="I143" t="str">
            <v>Carlos</v>
          </cell>
          <cell r="J143" t="b">
            <v>0</v>
          </cell>
          <cell r="K143" t="b">
            <v>0</v>
          </cell>
          <cell r="L143" t="str">
            <v>Medicine, Sidney Kimmel Medical College, Thomas Jefferson University Hospital, Philadelphia, USA.</v>
          </cell>
          <cell r="M143">
            <v>0</v>
          </cell>
          <cell r="N143">
            <v>1</v>
          </cell>
          <cell r="O143">
            <v>0</v>
          </cell>
          <cell r="P143">
            <v>0</v>
          </cell>
          <cell r="Q143">
            <v>0</v>
          </cell>
          <cell r="R143">
            <v>0</v>
          </cell>
          <cell r="S143">
            <v>1</v>
          </cell>
        </row>
        <row r="144">
          <cell r="A144" t="str">
            <v>Anapatricia Maldonado Cerda</v>
          </cell>
          <cell r="B144" t="str">
            <v>Cerda</v>
          </cell>
          <cell r="C144" t="str">
            <v xml:space="preserve">Characteristics Upon Presentation of Ocular Mucous Membrane Pemphigoid Patients in Puerto Rico. </v>
          </cell>
          <cell r="D144">
            <v>43891</v>
          </cell>
          <cell r="E144" t="str">
            <v>P R Health Sciences Journal</v>
          </cell>
          <cell r="F144" t="str">
            <v>Mendez-Bermudex</v>
          </cell>
          <cell r="G144" t="str">
            <v>Israel</v>
          </cell>
          <cell r="H144" t="str">
            <v>Oliver-Cruz</v>
          </cell>
          <cell r="I144" t="str">
            <v>Armando</v>
          </cell>
          <cell r="J144" t="b">
            <v>0</v>
          </cell>
          <cell r="K144" t="b">
            <v>0</v>
          </cell>
          <cell r="L144" t="str">
            <v>School of Medicine, University of Puerto Rico Medical Sciences Campus, San Juan, PR.</v>
          </cell>
          <cell r="M144">
            <v>0</v>
          </cell>
          <cell r="N144">
            <v>0</v>
          </cell>
          <cell r="O144">
            <v>0</v>
          </cell>
          <cell r="P144">
            <v>0</v>
          </cell>
          <cell r="Q144">
            <v>0</v>
          </cell>
          <cell r="R144">
            <v>0.52200000000000002</v>
          </cell>
          <cell r="S144">
            <v>1</v>
          </cell>
        </row>
        <row r="145">
          <cell r="A145" t="str">
            <v>Anapatricia Maldonado Cerda</v>
          </cell>
          <cell r="B145" t="str">
            <v>Cerda</v>
          </cell>
          <cell r="C145" t="str">
            <v xml:space="preserve">We Are Still Here: Life and Medical School Post Hurricane María. </v>
          </cell>
          <cell r="D145">
            <v>43497</v>
          </cell>
          <cell r="E145" t="str">
            <v>Academic medicine : journal of the Association of American Medical Colleges</v>
          </cell>
          <cell r="F145" t="str">
            <v>Cerda</v>
          </cell>
          <cell r="G145" t="str">
            <v>Anapatricia</v>
          </cell>
          <cell r="H145" t="str">
            <v>Cerda</v>
          </cell>
          <cell r="I145" t="str">
            <v>Anapatricia</v>
          </cell>
          <cell r="J145" t="b">
            <v>0</v>
          </cell>
          <cell r="K145" t="b">
            <v>0</v>
          </cell>
          <cell r="L145" t="str">
            <v>School of Medicine, University of Puerto Rico Medical Sciences Campus, San Juan, PR.</v>
          </cell>
          <cell r="M145">
            <v>0</v>
          </cell>
          <cell r="N145">
            <v>1</v>
          </cell>
          <cell r="O145">
            <v>0</v>
          </cell>
          <cell r="P145">
            <v>1</v>
          </cell>
          <cell r="Q145">
            <v>0</v>
          </cell>
          <cell r="R145">
            <v>5.3540000000000001</v>
          </cell>
          <cell r="S145">
            <v>1</v>
          </cell>
        </row>
        <row r="146">
          <cell r="A146" t="str">
            <v>Anapatricia Maldonado Cerda</v>
          </cell>
          <cell r="B146" t="str">
            <v>Cerda</v>
          </cell>
          <cell r="C146" t="str">
            <v xml:space="preserve">Widefield Fundus Fluorescein Angiography Features of Uveitis Associated with Juvenile Idiopathic Arthritis. </v>
          </cell>
          <cell r="D146">
            <v>44167</v>
          </cell>
          <cell r="E146" t="str">
            <v>Ocular immunology and inflammation</v>
          </cell>
          <cell r="F146" t="str">
            <v>Tripathy</v>
          </cell>
          <cell r="G146" t="str">
            <v>Koushik</v>
          </cell>
          <cell r="H146" t="str">
            <v>Foster</v>
          </cell>
          <cell r="I146" t="str">
            <v>Charles</v>
          </cell>
          <cell r="J146" t="b">
            <v>0</v>
          </cell>
          <cell r="K146" t="b">
            <v>0</v>
          </cell>
          <cell r="L146" t="str">
            <v>The Ocular Immunology and Uveitis Foundation, Waltham, Massachusetts, USA.</v>
          </cell>
          <cell r="M146">
            <v>0</v>
          </cell>
          <cell r="N146">
            <v>0</v>
          </cell>
          <cell r="O146">
            <v>0</v>
          </cell>
          <cell r="P146">
            <v>0</v>
          </cell>
          <cell r="Q146">
            <v>0</v>
          </cell>
          <cell r="R146">
            <v>2.1120000000000001</v>
          </cell>
          <cell r="S146">
            <v>0</v>
          </cell>
        </row>
        <row r="147">
          <cell r="A147" t="str">
            <v>Anapatricia Maldonado Cerda</v>
          </cell>
          <cell r="B147" t="str">
            <v>Cerda</v>
          </cell>
          <cell r="C147" t="str">
            <v xml:space="preserve">Chlorambucil combination therapy in refractory serpiginous choroiditis: A cure? </v>
          </cell>
          <cell r="D147">
            <v>44226</v>
          </cell>
          <cell r="E147" t="str">
            <v>American journal of ophthalmology case reports</v>
          </cell>
          <cell r="F147" t="str">
            <v>Maleki</v>
          </cell>
          <cell r="G147" t="str">
            <v>Arash</v>
          </cell>
          <cell r="H147" t="str">
            <v>Foster</v>
          </cell>
          <cell r="I147" t="str">
            <v>Charles</v>
          </cell>
          <cell r="J147" t="b">
            <v>1</v>
          </cell>
          <cell r="K147" t="b">
            <v>0</v>
          </cell>
          <cell r="L147" t="str">
            <v>The Ocular Immunology and Uveitis Foundation, Waltham, Massachusetts, USA.</v>
          </cell>
          <cell r="M147">
            <v>1</v>
          </cell>
          <cell r="N147">
            <v>0</v>
          </cell>
          <cell r="O147">
            <v>0</v>
          </cell>
          <cell r="P147">
            <v>0</v>
          </cell>
          <cell r="Q147">
            <v>0</v>
          </cell>
          <cell r="R147">
            <v>0.86899999999999999</v>
          </cell>
          <cell r="S147">
            <v>0</v>
          </cell>
        </row>
        <row r="148">
          <cell r="A148" t="str">
            <v xml:space="preserve">Christopher Schiefer </v>
          </cell>
          <cell r="B148" t="str">
            <v xml:space="preserve">Schiefer </v>
          </cell>
          <cell r="C148" t="str">
            <v xml:space="preserve">Drp1 Mitochondrial Fission in D1 Neurons Mediates Behavioral and Cellular Plasticity during Early Cocaine Abstinence. </v>
          </cell>
          <cell r="D148">
            <v>43089</v>
          </cell>
          <cell r="E148" t="str">
            <v>Neuron</v>
          </cell>
          <cell r="F148" t="str">
            <v>Chandra</v>
          </cell>
          <cell r="G148" t="str">
            <v>Ramesh</v>
          </cell>
          <cell r="H148" t="str">
            <v>Lobo</v>
          </cell>
          <cell r="I148" t="str">
            <v>Mary</v>
          </cell>
          <cell r="J148" t="b">
            <v>0</v>
          </cell>
          <cell r="K148" t="b">
            <v>0</v>
          </cell>
          <cell r="L148" t="str">
            <v>Department of Anatomy and Neurobiology, University of Maryland School of Medicine, Baltimore, MD, USA.</v>
          </cell>
          <cell r="M148">
            <v>0</v>
          </cell>
          <cell r="N148">
            <v>0</v>
          </cell>
          <cell r="O148">
            <v>0</v>
          </cell>
          <cell r="P148">
            <v>0</v>
          </cell>
          <cell r="Q148">
            <v>0</v>
          </cell>
          <cell r="R148">
            <v>14.414999999999999</v>
          </cell>
          <cell r="S148">
            <v>1</v>
          </cell>
        </row>
        <row r="149">
          <cell r="A149" t="str">
            <v xml:space="preserve">Christopher Schiefer </v>
          </cell>
          <cell r="B149" t="str">
            <v xml:space="preserve">Schiefer </v>
          </cell>
          <cell r="C149" t="str">
            <v xml:space="preserve">Corneal Endotheliitis Associated with a Methicillin Resistant Pyogenic Liver Abscess. </v>
          </cell>
          <cell r="D149">
            <v>43964</v>
          </cell>
          <cell r="E149" t="str">
            <v>J Clin Exp Immunology</v>
          </cell>
          <cell r="F149" t="str">
            <v>Schiefer</v>
          </cell>
          <cell r="G149" t="str">
            <v>Christopher J</v>
          </cell>
          <cell r="H149" t="str">
            <v>Saeedi</v>
          </cell>
          <cell r="I149" t="str">
            <v>Osamah</v>
          </cell>
          <cell r="J149" t="b">
            <v>0</v>
          </cell>
          <cell r="K149" t="b">
            <v>1</v>
          </cell>
          <cell r="L149" t="str">
            <v>Department of Ophthalmology and Visual Sciences, University of Maryland School of Medicine, Baltimore, MD.</v>
          </cell>
          <cell r="M149">
            <v>1</v>
          </cell>
          <cell r="N149">
            <v>0</v>
          </cell>
          <cell r="O149">
            <v>0</v>
          </cell>
          <cell r="P149">
            <v>0</v>
          </cell>
          <cell r="Q149">
            <v>0</v>
          </cell>
          <cell r="R149">
            <v>0.749</v>
          </cell>
          <cell r="S149">
            <v>1</v>
          </cell>
        </row>
        <row r="150">
          <cell r="A150" t="str">
            <v xml:space="preserve">Christopher Schiefer </v>
          </cell>
          <cell r="B150" t="str">
            <v xml:space="preserve">Schiefer </v>
          </cell>
          <cell r="C150" t="str">
            <v xml:space="preserve">Nonmyocyte ERK1/2 signaling contributes to load-induced cardiomyopathy in Marfan mice. </v>
          </cell>
          <cell r="D150">
            <v>42950</v>
          </cell>
          <cell r="E150" t="str">
            <v>JCI insight</v>
          </cell>
          <cell r="F150" t="str">
            <v>Rouf</v>
          </cell>
          <cell r="G150" t="str">
            <v>Rosanne</v>
          </cell>
          <cell r="H150" t="str">
            <v>Dietz</v>
          </cell>
          <cell r="I150" t="str">
            <v>Harry</v>
          </cell>
          <cell r="J150" t="b">
            <v>0</v>
          </cell>
          <cell r="K150" t="b">
            <v>0</v>
          </cell>
          <cell r="L150" t="str">
            <v>Division of Cardiology, Department of Medicine, Johns Hopkins</v>
          </cell>
          <cell r="M150">
            <v>0</v>
          </cell>
          <cell r="N150">
            <v>0</v>
          </cell>
          <cell r="O150">
            <v>0</v>
          </cell>
          <cell r="P150">
            <v>0</v>
          </cell>
          <cell r="Q150">
            <v>0</v>
          </cell>
          <cell r="R150">
            <v>6.2050000000000001</v>
          </cell>
          <cell r="S150">
            <v>1</v>
          </cell>
        </row>
        <row r="151">
          <cell r="A151" t="str">
            <v xml:space="preserve">Christopher Schiefer </v>
          </cell>
          <cell r="B151" t="str">
            <v xml:space="preserve">Schiefer </v>
          </cell>
          <cell r="C151" t="str">
            <v xml:space="preserve">Time-dependent decreases in nucleus accumbens AMPA/NMDA ratio and incubation of sucrose craving in adolescent and adult rats. </v>
          </cell>
          <cell r="D151">
            <v>41730</v>
          </cell>
          <cell r="E151" t="str">
            <v>Psychopharmacology</v>
          </cell>
          <cell r="F151" t="str">
            <v>Counotte</v>
          </cell>
          <cell r="G151" t="str">
            <v>Danielle</v>
          </cell>
          <cell r="H151" t="str">
            <v>O'Donnell</v>
          </cell>
          <cell r="I151" t="str">
            <v>Patricio</v>
          </cell>
          <cell r="J151" t="b">
            <v>0</v>
          </cell>
          <cell r="K151" t="b">
            <v>0</v>
          </cell>
          <cell r="L151" t="str">
            <v>Department of Anatomy and Neurobiology, University of Maryland School of Medicine, 20 Penn St, Rm S-251, Baltimore, MD, 21201, USA, d.s.counotte@gmail.com.</v>
          </cell>
          <cell r="M151">
            <v>0</v>
          </cell>
          <cell r="N151">
            <v>0</v>
          </cell>
          <cell r="O151">
            <v>0</v>
          </cell>
          <cell r="P151">
            <v>0</v>
          </cell>
          <cell r="Q151">
            <v>0</v>
          </cell>
          <cell r="R151">
            <v>3.13</v>
          </cell>
          <cell r="S151">
            <v>1</v>
          </cell>
        </row>
        <row r="152">
          <cell r="A152" t="str">
            <v xml:space="preserve">Christopher Schiefer </v>
          </cell>
          <cell r="B152" t="str">
            <v xml:space="preserve">Schiefer </v>
          </cell>
          <cell r="C152" t="str">
            <v xml:space="preserve">Characteristics of Glaucoma Patients Attending a Vision Rehabilitation Service. </v>
          </cell>
          <cell r="D152">
            <v>44268</v>
          </cell>
          <cell r="E152" t="str">
            <v>Ophthalmology Glaucoma</v>
          </cell>
          <cell r="F152" t="str">
            <v>Kaleem</v>
          </cell>
          <cell r="G152" t="str">
            <v>Mona</v>
          </cell>
          <cell r="H152" t="str">
            <v>Sunness</v>
          </cell>
          <cell r="I152" t="str">
            <v xml:space="preserve">Janet </v>
          </cell>
          <cell r="J152" t="b">
            <v>1</v>
          </cell>
          <cell r="K152" t="b">
            <v>1</v>
          </cell>
          <cell r="L152" t="str">
            <v>University of Maryland School of Medicine, Baltimore, Maryland.</v>
          </cell>
          <cell r="M152">
            <v>1</v>
          </cell>
          <cell r="N152">
            <v>0</v>
          </cell>
          <cell r="O152">
            <v>0</v>
          </cell>
          <cell r="P152">
            <v>0</v>
          </cell>
          <cell r="Q152">
            <v>0</v>
          </cell>
          <cell r="R152">
            <v>0</v>
          </cell>
          <cell r="S152">
            <v>0</v>
          </cell>
        </row>
        <row r="153">
          <cell r="A153" t="str">
            <v xml:space="preserve">Christopher Schiefer </v>
          </cell>
          <cell r="B153" t="str">
            <v xml:space="preserve">Schiefer </v>
          </cell>
          <cell r="C153" t="str">
            <v>Lens capsule rupture in a nonaccidental trauma</v>
          </cell>
          <cell r="D153">
            <v>44219</v>
          </cell>
          <cell r="E153" t="str">
            <v>Canadian journal of ophthalmology. Journal canadien d'ophtalmologie</v>
          </cell>
          <cell r="F153" t="str">
            <v>Malik</v>
          </cell>
          <cell r="G153" t="str">
            <v>Kunal</v>
          </cell>
          <cell r="H153" t="str">
            <v>Potter</v>
          </cell>
          <cell r="I153" t="str">
            <v xml:space="preserve">Heather </v>
          </cell>
          <cell r="J153" t="b">
            <v>1</v>
          </cell>
          <cell r="K153" t="b">
            <v>0</v>
          </cell>
          <cell r="L153" t="str">
            <v>Eye Pathology Laboratory, University of Wisconsin, School of Medicine and Public Health, Madison, Wisc.</v>
          </cell>
          <cell r="M153">
            <v>1</v>
          </cell>
          <cell r="N153">
            <v>0</v>
          </cell>
          <cell r="O153">
            <v>0</v>
          </cell>
          <cell r="P153">
            <v>0</v>
          </cell>
          <cell r="Q153">
            <v>0</v>
          </cell>
          <cell r="R153">
            <v>1.369</v>
          </cell>
          <cell r="S153">
            <v>0</v>
          </cell>
        </row>
        <row r="154">
          <cell r="A154" t="str">
            <v>Gwendolyn Schultz</v>
          </cell>
          <cell r="B154" t="str">
            <v>Schultz</v>
          </cell>
          <cell r="C154" t="str">
            <v>10) Corneal nonmyelinating Schwann cells illuminated by single-cell transcriptomics and visualized by protein biomarkers.</v>
          </cell>
          <cell r="D154">
            <v>44151</v>
          </cell>
          <cell r="E154" t="str">
            <v>Journal of neuroscience research</v>
          </cell>
          <cell r="F154" t="str">
            <v>Bargagna-Mohan</v>
          </cell>
          <cell r="G154" t="str">
            <v>Paola</v>
          </cell>
          <cell r="H154" t="str">
            <v>Mohan</v>
          </cell>
          <cell r="I154" t="str">
            <v>Royce</v>
          </cell>
          <cell r="J154" t="b">
            <v>0</v>
          </cell>
          <cell r="K154" t="b">
            <v>1</v>
          </cell>
          <cell r="L154" t="str">
            <v>Department of Neuroscience, University of Connecticut Health Center, Farmington, CT, USA.</v>
          </cell>
          <cell r="M154">
            <v>1</v>
          </cell>
          <cell r="N154">
            <v>0</v>
          </cell>
          <cell r="O154">
            <v>0</v>
          </cell>
          <cell r="P154">
            <v>0</v>
          </cell>
          <cell r="Q154">
            <v>0</v>
          </cell>
          <cell r="R154">
            <v>4.6989999999999998</v>
          </cell>
          <cell r="S154">
            <v>0</v>
          </cell>
        </row>
        <row r="155">
          <cell r="A155" t="str">
            <v>William W Binotti</v>
          </cell>
          <cell r="B155" t="str">
            <v>Binotti</v>
          </cell>
          <cell r="C155" t="str">
            <v>5) Novel Parameters to Assess the Severity of Corneal Neovascularization Using Anterior Segment Optical Coherence Tomography Angiography.</v>
          </cell>
          <cell r="D155">
            <v>44061</v>
          </cell>
          <cell r="E155" t="str">
            <v>American journal of ophthalmology</v>
          </cell>
          <cell r="F155" t="str">
            <v>Binotti</v>
          </cell>
          <cell r="G155" t="str">
            <v>William W</v>
          </cell>
          <cell r="H155" t="str">
            <v>Hamrah</v>
          </cell>
          <cell r="I155" t="str">
            <v>Pedram</v>
          </cell>
          <cell r="J155" t="b">
            <v>1</v>
          </cell>
          <cell r="K155" t="b">
            <v>1</v>
          </cell>
          <cell r="L155" t="str">
            <v>Center for Translational Ocular Immunology, Department of Ophthalmology, Tufts Medical Center, Tufts University School of Medicine, Boston, Massachusetts, USA; Tufts Medical Center, Tufts University School of Medicine, and Cornea Service, New England Eye Center, Department of Ophthalmology, Tufts Medical Center, Tufts University School of Medicine, Boston, Massachusetts, USA.</v>
          </cell>
          <cell r="M155">
            <v>1</v>
          </cell>
          <cell r="N155">
            <v>1</v>
          </cell>
          <cell r="O155">
            <v>1</v>
          </cell>
          <cell r="P155">
            <v>0</v>
          </cell>
          <cell r="Q155">
            <v>0</v>
          </cell>
          <cell r="R155">
            <v>4.0129999999999999</v>
          </cell>
          <cell r="S155">
            <v>1</v>
          </cell>
        </row>
        <row r="156">
          <cell r="A156" t="str">
            <v>William W Binotti</v>
          </cell>
          <cell r="B156" t="str">
            <v>Binotti</v>
          </cell>
          <cell r="C156" t="str">
            <v>6) The utility of anterior segment optical coherence tomography angiography for the assessment of limbal stem cell deficiency.</v>
          </cell>
          <cell r="D156">
            <v>43944</v>
          </cell>
          <cell r="E156" t="str">
            <v>The ocular surface</v>
          </cell>
          <cell r="F156" t="str">
            <v>Binotti</v>
          </cell>
          <cell r="G156" t="str">
            <v>William W</v>
          </cell>
          <cell r="H156" t="str">
            <v>Hamrah</v>
          </cell>
          <cell r="I156" t="str">
            <v>Pedram</v>
          </cell>
          <cell r="J156" t="b">
            <v>0</v>
          </cell>
          <cell r="K156" t="b">
            <v>0</v>
          </cell>
          <cell r="L156" t="str">
            <v>Center for Translational Ocular Immunology, Tufts Medical Center, Department of Ophthalmology, Tufts University School of Medicine, Boston, MA, USA; Cornea Service, New England Eye Center, Tufts Medical Center, Department of Ophthalmology, Tufts University School of Medicine, Boston, MA, USA.</v>
          </cell>
          <cell r="M156">
            <v>0</v>
          </cell>
          <cell r="N156">
            <v>1</v>
          </cell>
          <cell r="O156">
            <v>0</v>
          </cell>
          <cell r="P156">
            <v>0</v>
          </cell>
          <cell r="Q156">
            <v>0</v>
          </cell>
          <cell r="R156">
            <v>12.336</v>
          </cell>
          <cell r="S156">
            <v>1</v>
          </cell>
        </row>
        <row r="157">
          <cell r="A157" t="str">
            <v>William W Binotti</v>
          </cell>
          <cell r="B157" t="str">
            <v>Binotti</v>
          </cell>
          <cell r="C157" t="str">
            <v>5) A Review of Imaging Biomarkers of the Ocular Surface.</v>
          </cell>
          <cell r="D157">
            <v>43891</v>
          </cell>
          <cell r="E157" t="str">
            <v>Eye &amp; contact lens</v>
          </cell>
          <cell r="F157" t="str">
            <v>Binotti</v>
          </cell>
          <cell r="G157" t="str">
            <v>William W</v>
          </cell>
          <cell r="H157" t="str">
            <v>Hamrah</v>
          </cell>
          <cell r="I157" t="str">
            <v>Pedram</v>
          </cell>
          <cell r="J157" t="b">
            <v>1</v>
          </cell>
          <cell r="K157" t="b">
            <v>0</v>
          </cell>
          <cell r="L157" t="str">
            <v>Department of Ophthalmology (W.W.B., B.B., M.C.O., S.M.C., P.H.), Center for Translational Ocular Immunology, Tufts Medical Center, Tufts University School of Medicine, Boston, MA; and Cornea Service (W.W.B., B.B., M.C.O., S.M.C., P.H.), New England Eye Center, Tufts Medical Center, Tufts University School of Medicine, Boston, MA.</v>
          </cell>
          <cell r="M157">
            <v>1</v>
          </cell>
          <cell r="N157">
            <v>1</v>
          </cell>
          <cell r="O157">
            <v>1</v>
          </cell>
          <cell r="P157">
            <v>0</v>
          </cell>
          <cell r="Q157">
            <v>0</v>
          </cell>
          <cell r="R157">
            <v>1.5209999999999999</v>
          </cell>
          <cell r="S157">
            <v>1</v>
          </cell>
        </row>
        <row r="158">
          <cell r="A158" t="str">
            <v>William W Binotti</v>
          </cell>
          <cell r="B158" t="str">
            <v>Binotti</v>
          </cell>
          <cell r="C158" t="str">
            <v>2) Projection-Resolved Optical Coherence Tomography Angiography Parameters to Determine Severity in Diabetic Retinopathy.</v>
          </cell>
          <cell r="D158">
            <v>43556</v>
          </cell>
          <cell r="E158" t="str">
            <v>Investigative ophthalmology &amp; visual science</v>
          </cell>
          <cell r="F158" t="str">
            <v>Binotti</v>
          </cell>
          <cell r="G158" t="str">
            <v>William W</v>
          </cell>
          <cell r="H158" t="str">
            <v>Romano</v>
          </cell>
          <cell r="I158" t="str">
            <v>Andre C</v>
          </cell>
          <cell r="J158" t="b">
            <v>1</v>
          </cell>
          <cell r="K158" t="b">
            <v>0</v>
          </cell>
          <cell r="L158" t="str">
            <v>Neovista Eye Center, Americana, São Paulo, Brazil.</v>
          </cell>
          <cell r="M158">
            <v>1</v>
          </cell>
          <cell r="N158">
            <v>1</v>
          </cell>
          <cell r="O158">
            <v>1</v>
          </cell>
          <cell r="P158">
            <v>0</v>
          </cell>
          <cell r="Q158">
            <v>0</v>
          </cell>
          <cell r="R158">
            <v>3.4580000000000002</v>
          </cell>
          <cell r="S158">
            <v>1</v>
          </cell>
        </row>
        <row r="159">
          <cell r="A159" t="str">
            <v>Micaela Koci</v>
          </cell>
          <cell r="B159" t="str">
            <v>Koci</v>
          </cell>
          <cell r="C159" t="str">
            <v>6) Five-year outcomes of intravitreal drug therapy for neovascular age-related macular degeneration in eyes with baseline vision 20/60 or better.</v>
          </cell>
          <cell r="D159">
            <v>43509</v>
          </cell>
          <cell r="E159" t="str">
            <v>Clinical ophthalmology (Auckland, N.Z.)</v>
          </cell>
          <cell r="F159" t="str">
            <v>Khanani</v>
          </cell>
          <cell r="G159" t="str">
            <v>Arshad M</v>
          </cell>
          <cell r="H159" t="str">
            <v>Hill</v>
          </cell>
          <cell r="I159" t="str">
            <v>Lauren F</v>
          </cell>
          <cell r="J159" t="b">
            <v>1</v>
          </cell>
          <cell r="K159" t="b">
            <v>1</v>
          </cell>
          <cell r="L159" t="str">
            <v>School of Medicine, University of Nevada, Reno, NV, USA.</v>
          </cell>
          <cell r="M159">
            <v>1</v>
          </cell>
          <cell r="N159">
            <v>0</v>
          </cell>
          <cell r="O159">
            <v>0</v>
          </cell>
          <cell r="P159">
            <v>0</v>
          </cell>
          <cell r="Q159">
            <v>0</v>
          </cell>
          <cell r="R159">
            <v>2.04</v>
          </cell>
          <cell r="S159">
            <v>1</v>
          </cell>
        </row>
        <row r="160">
          <cell r="A160" t="str">
            <v>Micaela Koci</v>
          </cell>
          <cell r="B160" t="str">
            <v>Koci</v>
          </cell>
          <cell r="C160" t="str">
            <v>4) Persistent Left Superior Vena Cava (PLSVC) with a Connection to the Azygos System: Case Report and Clinical Implications.</v>
          </cell>
          <cell r="D160">
            <v>43682</v>
          </cell>
          <cell r="E160" t="str">
            <v>Case reports in anesthesiology</v>
          </cell>
          <cell r="F160" t="str">
            <v>Moody</v>
          </cell>
          <cell r="G160" t="str">
            <v>Alastair E</v>
          </cell>
          <cell r="H160" t="str">
            <v>Koci</v>
          </cell>
          <cell r="I160" t="str">
            <v>Micaela M</v>
          </cell>
          <cell r="J160" t="b">
            <v>0</v>
          </cell>
          <cell r="K160" t="b">
            <v>0</v>
          </cell>
          <cell r="L160" t="str">
            <v>University of Nevada, Reno School of Medicine, 1664 N. Virginia St., Reno, NV 89557, USA.</v>
          </cell>
          <cell r="M160">
            <v>0</v>
          </cell>
          <cell r="N160">
            <v>0</v>
          </cell>
          <cell r="O160">
            <v>0</v>
          </cell>
          <cell r="P160">
            <v>1</v>
          </cell>
          <cell r="Q160">
            <v>0</v>
          </cell>
          <cell r="R160">
            <v>0</v>
          </cell>
          <cell r="S160">
            <v>1</v>
          </cell>
        </row>
        <row r="161">
          <cell r="A161" t="str">
            <v>Alexander Haueisen</v>
          </cell>
          <cell r="B161" t="str">
            <v>Haueisen</v>
          </cell>
          <cell r="C161" t="str">
            <v>11) Visual outcomes following cataract surgery in age-related macular degeneration patients.</v>
          </cell>
          <cell r="D161">
            <v>44244</v>
          </cell>
          <cell r="E161" t="str">
            <v>Canadian journal of ophthalmology. Journal canadien d'ophtalmologie</v>
          </cell>
          <cell r="F161" t="str">
            <v>Chen</v>
          </cell>
          <cell r="G161" t="str">
            <v>Andrew X</v>
          </cell>
          <cell r="H161" t="str">
            <v>Talcott</v>
          </cell>
          <cell r="I161" t="str">
            <v>Katherine E</v>
          </cell>
          <cell r="J161" t="b">
            <v>1</v>
          </cell>
          <cell r="K161" t="b">
            <v>1</v>
          </cell>
          <cell r="L161" t="str">
            <v>Case Western Reserve University School of Medicine, Cleveland, Ohio.</v>
          </cell>
          <cell r="M161">
            <v>1</v>
          </cell>
          <cell r="N161">
            <v>0</v>
          </cell>
          <cell r="O161">
            <v>0</v>
          </cell>
          <cell r="P161">
            <v>0</v>
          </cell>
          <cell r="Q161">
            <v>0</v>
          </cell>
          <cell r="R161">
            <v>1.369</v>
          </cell>
          <cell r="S161">
            <v>0</v>
          </cell>
        </row>
        <row r="162">
          <cell r="A162" t="str">
            <v>Alexander Svoronos</v>
          </cell>
          <cell r="B162" t="str">
            <v>Svoronos</v>
          </cell>
          <cell r="C162" t="str">
            <v>2) Pharmacokinetic modeling reveals parameters that govern tumor targeting and delivery by a pH-Low Insertion Peptide (pHLIP).</v>
          </cell>
          <cell r="D162">
            <v>44186</v>
          </cell>
          <cell r="E162" t="str">
            <v>Proceedings of the National Academy of Sciences of the United States of America</v>
          </cell>
          <cell r="F162" t="str">
            <v>Svoronos</v>
          </cell>
          <cell r="G162" t="str">
            <v>Alexander A</v>
          </cell>
          <cell r="H162" t="str">
            <v>Engelman</v>
          </cell>
          <cell r="I162" t="str">
            <v>Donald M</v>
          </cell>
          <cell r="J162" t="b">
            <v>0</v>
          </cell>
          <cell r="K162" t="b">
            <v>0</v>
          </cell>
          <cell r="L162" t="str">
            <v>Department of Biomedical Engineering, Yale University, New Haven, CT 06511.</v>
          </cell>
          <cell r="M162">
            <v>0</v>
          </cell>
          <cell r="N162">
            <v>1</v>
          </cell>
          <cell r="O162">
            <v>0</v>
          </cell>
          <cell r="P162">
            <v>0</v>
          </cell>
          <cell r="Q162">
            <v>0</v>
          </cell>
          <cell r="R162">
            <v>9.4120000000000008</v>
          </cell>
          <cell r="S162">
            <v>0</v>
          </cell>
        </row>
        <row r="163">
          <cell r="A163" t="str">
            <v>Alexander Svoronos</v>
          </cell>
          <cell r="B163" t="str">
            <v>Svoronos</v>
          </cell>
          <cell r="C163" t="str">
            <v>3) OncomiR or Tumor Suppressor? The Duplicity of MicroRNAs in Cancer.</v>
          </cell>
          <cell r="D163">
            <v>42541</v>
          </cell>
          <cell r="E163" t="str">
            <v>Cancer research</v>
          </cell>
          <cell r="F163" t="str">
            <v>Svoronos</v>
          </cell>
          <cell r="G163" t="str">
            <v>Alexander A</v>
          </cell>
          <cell r="H163" t="str">
            <v>Slack</v>
          </cell>
          <cell r="I163" t="str">
            <v>Frank J</v>
          </cell>
          <cell r="J163" t="b">
            <v>0</v>
          </cell>
          <cell r="K163" t="b">
            <v>0</v>
          </cell>
          <cell r="L163" t="str">
            <v>Department of Molecular Biophysics and Biochemistry, Yale University, New Haven, Connecticut.</v>
          </cell>
          <cell r="M163">
            <v>0</v>
          </cell>
          <cell r="N163">
            <v>1</v>
          </cell>
          <cell r="O163">
            <v>0</v>
          </cell>
          <cell r="P163">
            <v>0</v>
          </cell>
          <cell r="Q163">
            <v>0</v>
          </cell>
          <cell r="R163">
            <v>9.7270000000000003</v>
          </cell>
          <cell r="S163">
            <v>1</v>
          </cell>
        </row>
        <row r="164">
          <cell r="A164" t="str">
            <v>Alexander Svoronos</v>
          </cell>
          <cell r="B164" t="str">
            <v>Svoronos</v>
          </cell>
          <cell r="C164" t="str">
            <v>12) MicroRNA silencing for cancer therapy targeted to the tumour microenvironment.</v>
          </cell>
          <cell r="D164">
            <v>41960</v>
          </cell>
          <cell r="E164" t="str">
            <v>Nature</v>
          </cell>
          <cell r="F164" t="str">
            <v>Cheng</v>
          </cell>
          <cell r="G164" t="str">
            <v>Christopher J</v>
          </cell>
          <cell r="H164" t="str">
            <v>Slack</v>
          </cell>
          <cell r="I164" t="str">
            <v>Frank J</v>
          </cell>
          <cell r="J164" t="b">
            <v>0</v>
          </cell>
          <cell r="K164" t="b">
            <v>0</v>
          </cell>
          <cell r="L164" t="str">
            <v>Department of Molecular Biophysics and Biochemistry, Yale University, New Haven, Connecticut 06511, USA.</v>
          </cell>
          <cell r="M164">
            <v>0</v>
          </cell>
          <cell r="N164">
            <v>0</v>
          </cell>
          <cell r="O164">
            <v>0</v>
          </cell>
          <cell r="P164">
            <v>0</v>
          </cell>
          <cell r="Q164">
            <v>0</v>
          </cell>
          <cell r="R164">
            <v>42.777999999999999</v>
          </cell>
          <cell r="S164">
            <v>1</v>
          </cell>
        </row>
        <row r="165">
          <cell r="A165" t="str">
            <v>Yaqoob Qaseem</v>
          </cell>
          <cell r="B165" t="str">
            <v>Qaseem</v>
          </cell>
          <cell r="C165" t="str">
            <v>4) The Role of Optical Coherence Tomography Angiography (OCTA) in Detecting Choroidal Neovascularization in Different Stages of Best Macular Dystrophy: A Case Series.</v>
          </cell>
          <cell r="D165">
            <v>44254</v>
          </cell>
          <cell r="E165" t="str">
            <v>Medicina (Kaunas, Lithuania)</v>
          </cell>
          <cell r="F165" t="str">
            <v>Qaseem</v>
          </cell>
          <cell r="G165" t="str">
            <v>Yaqoob</v>
          </cell>
          <cell r="H165" t="str">
            <v>Mirza</v>
          </cell>
          <cell r="I165" t="str">
            <v>Rukhsana G</v>
          </cell>
          <cell r="J165" t="b">
            <v>0</v>
          </cell>
          <cell r="K165" t="b">
            <v>0</v>
          </cell>
          <cell r="L165" t="str">
            <v>Department of Ophthalmology, Feinberg School of Medicine, Northwestern University, Chicago, IL 60208, USA.</v>
          </cell>
          <cell r="M165">
            <v>0</v>
          </cell>
          <cell r="N165">
            <v>1</v>
          </cell>
          <cell r="O165">
            <v>0</v>
          </cell>
          <cell r="P165">
            <v>0</v>
          </cell>
          <cell r="Q165">
            <v>0</v>
          </cell>
          <cell r="R165">
            <v>1.2050000000000001</v>
          </cell>
          <cell r="S165">
            <v>0</v>
          </cell>
        </row>
        <row r="166">
          <cell r="A166" t="str">
            <v>Yaqoob Qaseem</v>
          </cell>
          <cell r="B166" t="str">
            <v>Qaseem</v>
          </cell>
          <cell r="C166" t="str">
            <v>5) Self-Reported Awareness of Retinopathy Severity in Diabetic Patients.</v>
          </cell>
          <cell r="D166">
            <v>44099</v>
          </cell>
          <cell r="E166" t="str">
            <v>Clinical ophthalmology (Auckland, N.Z.)</v>
          </cell>
          <cell r="F166" t="str">
            <v>Qaseem</v>
          </cell>
          <cell r="G166" t="str">
            <v>Yaqoob</v>
          </cell>
          <cell r="H166" t="str">
            <v>Gill</v>
          </cell>
          <cell r="I166" t="str">
            <v>Manjot K</v>
          </cell>
          <cell r="J166" t="b">
            <v>1</v>
          </cell>
          <cell r="K166" t="b">
            <v>0</v>
          </cell>
          <cell r="L166" t="str">
            <v>Department of Ophthalmology, Feinberg School of Medicine, Northwestern University, Chicago, IL, USA.</v>
          </cell>
          <cell r="M166">
            <v>1</v>
          </cell>
          <cell r="N166">
            <v>1</v>
          </cell>
          <cell r="O166">
            <v>1</v>
          </cell>
          <cell r="P166">
            <v>0</v>
          </cell>
          <cell r="Q166">
            <v>0</v>
          </cell>
          <cell r="R166">
            <v>2.04</v>
          </cell>
          <cell r="S166">
            <v>0</v>
          </cell>
        </row>
        <row r="167">
          <cell r="A167" t="str">
            <v>Yaqoob Qaseem</v>
          </cell>
          <cell r="B167" t="str">
            <v>Qaseem</v>
          </cell>
          <cell r="C167" t="str">
            <v>29) Core Outcome Set for Actinic Keratosis Clinical Trials.</v>
          </cell>
          <cell r="D167">
            <v>43891</v>
          </cell>
          <cell r="E167" t="str">
            <v>JAMA dermatology</v>
          </cell>
          <cell r="F167" t="str">
            <v>Reynolds</v>
          </cell>
          <cell r="G167" t="str">
            <v>Kelly A</v>
          </cell>
          <cell r="H167" t="str">
            <v>Alam</v>
          </cell>
          <cell r="I167" t="str">
            <v>Murad</v>
          </cell>
          <cell r="J167" t="b">
            <v>0</v>
          </cell>
          <cell r="K167" t="b">
            <v>0</v>
          </cell>
          <cell r="L167" t="str">
            <v>Department of Dermatology, Feinberg School of Medicine, Northwestern University, Chicago, Illinois.</v>
          </cell>
          <cell r="M167">
            <v>0</v>
          </cell>
          <cell r="N167">
            <v>0</v>
          </cell>
          <cell r="O167">
            <v>0</v>
          </cell>
          <cell r="P167">
            <v>0</v>
          </cell>
          <cell r="Q167">
            <v>0</v>
          </cell>
          <cell r="R167">
            <v>7.7380000000000004</v>
          </cell>
          <cell r="S167">
            <v>1</v>
          </cell>
        </row>
        <row r="168">
          <cell r="A168" t="str">
            <v>Yaqoob Qaseem</v>
          </cell>
          <cell r="B168" t="str">
            <v>Qaseem</v>
          </cell>
          <cell r="C168" t="str">
            <v>2) Observing Durable Responses and a Prolonged Survival Tail in Advanced Hepatocellular Carcinoma with Portal Vein Invasion Treated with Y90 Radioembolization.</v>
          </cell>
          <cell r="D168">
            <v>43985</v>
          </cell>
          <cell r="E168" t="str">
            <v>Cardiovascular and interventional radiology</v>
          </cell>
          <cell r="F168" t="str">
            <v>Qaseem</v>
          </cell>
          <cell r="G168" t="str">
            <v>Yaqoob</v>
          </cell>
          <cell r="H168" t="str">
            <v>Salem</v>
          </cell>
          <cell r="I168" t="str">
            <v>Riad</v>
          </cell>
          <cell r="J168" t="b">
            <v>0</v>
          </cell>
          <cell r="K168" t="b">
            <v>0</v>
          </cell>
          <cell r="L168" t="str">
            <v>Section of Interventional Radiology, Department of Radiology, Northwestern University, 676 N St Clair Suite 800, Chicago, IL, 60611, USA.</v>
          </cell>
          <cell r="M168">
            <v>0</v>
          </cell>
          <cell r="N168">
            <v>1</v>
          </cell>
          <cell r="O168">
            <v>0</v>
          </cell>
          <cell r="P168">
            <v>0</v>
          </cell>
          <cell r="Q168">
            <v>0</v>
          </cell>
          <cell r="R168">
            <v>2.21</v>
          </cell>
          <cell r="S168">
            <v>1</v>
          </cell>
        </row>
        <row r="169">
          <cell r="A169" t="str">
            <v>Liangbo L Shen</v>
          </cell>
          <cell r="B169" t="str">
            <v>Shen</v>
          </cell>
          <cell r="C169" t="str">
            <v>7) Geographic atrophy severity and mortality in age-related macular degeneration.</v>
          </cell>
          <cell r="D169">
            <v>44274</v>
          </cell>
          <cell r="E169" t="str">
            <v>Graefe's archive for clinical and experimental ophthalmology = Albrecht von Graefes Archiv fur klinische und experimentelle Ophthalmologie</v>
          </cell>
          <cell r="F169" t="str">
            <v>Ahluwalia</v>
          </cell>
          <cell r="G169" t="str">
            <v>Aneesha</v>
          </cell>
          <cell r="H169" t="str">
            <v>Del Priore</v>
          </cell>
          <cell r="I169" t="str">
            <v>Lucian V</v>
          </cell>
          <cell r="J169" t="b">
            <v>1</v>
          </cell>
          <cell r="K169" t="b">
            <v>0</v>
          </cell>
          <cell r="L169" t="str">
            <v>Department of Ophthalmology and Visual Science, Yale School of Medicine, 40 Temple Street, Suite 1B, New Haven, CT, 06510, USA.</v>
          </cell>
          <cell r="M169">
            <v>1</v>
          </cell>
          <cell r="N169">
            <v>0</v>
          </cell>
          <cell r="O169">
            <v>0</v>
          </cell>
          <cell r="P169">
            <v>0</v>
          </cell>
          <cell r="Q169">
            <v>0</v>
          </cell>
          <cell r="R169">
            <v>2.8109999999999999</v>
          </cell>
          <cell r="S169">
            <v>0</v>
          </cell>
        </row>
        <row r="170">
          <cell r="A170" t="str">
            <v>Liangbo L Shen</v>
          </cell>
          <cell r="B170" t="str">
            <v>Shen</v>
          </cell>
          <cell r="C170" t="str">
            <v>10) Birth Weight Is a Significant Predictor of Retinal Nerve Fiber Layer Thickness at 36 Weeks Postmenstrual Age in Preterm Infants.</v>
          </cell>
          <cell r="D170">
            <v>44078</v>
          </cell>
          <cell r="E170" t="str">
            <v>American journal of ophthalmology</v>
          </cell>
          <cell r="F170" t="str">
            <v>Shen</v>
          </cell>
          <cell r="G170" t="str">
            <v>Liangbo L</v>
          </cell>
          <cell r="H170" t="str">
            <v>None</v>
          </cell>
          <cell r="I170" t="str">
            <v>None</v>
          </cell>
          <cell r="J170" t="b">
            <v>1</v>
          </cell>
          <cell r="K170" t="b">
            <v>1</v>
          </cell>
          <cell r="L170" t="str">
            <v>Department of Ophthalmology and Visual Science, Yale University School of Medicine, New Haven, Connecticut, USA.</v>
          </cell>
          <cell r="M170">
            <v>1</v>
          </cell>
          <cell r="N170">
            <v>1</v>
          </cell>
          <cell r="O170">
            <v>1</v>
          </cell>
          <cell r="P170">
            <v>0</v>
          </cell>
          <cell r="Q170">
            <v>0</v>
          </cell>
          <cell r="R170">
            <v>4.0129999999999999</v>
          </cell>
          <cell r="S170">
            <v>1</v>
          </cell>
        </row>
        <row r="171">
          <cell r="A171" t="str">
            <v>Liangbo L Shen</v>
          </cell>
          <cell r="B171" t="str">
            <v>Shen</v>
          </cell>
          <cell r="C171" t="str">
            <v>6) Long-term natural history of visual acuity in eyes with choroideremia: a systematic review and meta-analysis of data from 1004 individual eyes.</v>
          </cell>
          <cell r="D171">
            <v>43980</v>
          </cell>
          <cell r="E171" t="str">
            <v>The British journal of ophthalmology</v>
          </cell>
          <cell r="F171" t="str">
            <v>Shen</v>
          </cell>
          <cell r="G171" t="str">
            <v>Liangbo L</v>
          </cell>
          <cell r="H171" t="str">
            <v>Del Priore</v>
          </cell>
          <cell r="I171" t="str">
            <v>Lucian V</v>
          </cell>
          <cell r="J171" t="b">
            <v>1</v>
          </cell>
          <cell r="K171" t="b">
            <v>1</v>
          </cell>
          <cell r="L171" t="str">
            <v>Department of Ophthalmology and Visual Science, Yale University School of Medicine, New Haven, Connecticut, USA.</v>
          </cell>
          <cell r="M171">
            <v>1</v>
          </cell>
          <cell r="N171">
            <v>1</v>
          </cell>
          <cell r="O171">
            <v>1</v>
          </cell>
          <cell r="P171">
            <v>0</v>
          </cell>
          <cell r="Q171">
            <v>0</v>
          </cell>
          <cell r="R171">
            <v>3.6110000000000002</v>
          </cell>
          <cell r="S171">
            <v>1</v>
          </cell>
        </row>
        <row r="172">
          <cell r="A172" t="str">
            <v>Liangbo L Shen</v>
          </cell>
          <cell r="B172" t="str">
            <v>Shen</v>
          </cell>
          <cell r="C172" t="str">
            <v>6) Geographic Atrophy Growth Is Strongly Related to Lesion Perimeter: Unifying Effects of Lesion Area, Number, and Circularity on Growth.</v>
          </cell>
          <cell r="D172">
            <v>44174</v>
          </cell>
          <cell r="E172" t="str">
            <v>Ophthalmology. Retina</v>
          </cell>
          <cell r="F172" t="str">
            <v>Shen</v>
          </cell>
          <cell r="G172" t="str">
            <v>Liangbo L</v>
          </cell>
          <cell r="H172" t="str">
            <v>Del Priore</v>
          </cell>
          <cell r="I172" t="str">
            <v>Lucian V</v>
          </cell>
          <cell r="J172" t="b">
            <v>1</v>
          </cell>
          <cell r="K172" t="b">
            <v>0</v>
          </cell>
          <cell r="L172" t="str">
            <v>Department of Ophthalmology and Visual Science, Yale University School of Medicine, New Haven, Connecticut.</v>
          </cell>
          <cell r="M172">
            <v>1</v>
          </cell>
          <cell r="N172">
            <v>1</v>
          </cell>
          <cell r="O172">
            <v>1</v>
          </cell>
          <cell r="P172">
            <v>0</v>
          </cell>
          <cell r="Q172">
            <v>0</v>
          </cell>
          <cell r="R172">
            <v>1.6890000000000001</v>
          </cell>
          <cell r="S172">
            <v>0</v>
          </cell>
        </row>
        <row r="173">
          <cell r="A173" t="str">
            <v>Liangbo L Shen</v>
          </cell>
          <cell r="B173" t="str">
            <v>Shen</v>
          </cell>
          <cell r="C173" t="str">
            <v>3) Central geographic atrophy vs. neovascular age-related macular degeneration: differences in longitudinal vision-related quality of life.</v>
          </cell>
          <cell r="D173">
            <v>44062</v>
          </cell>
          <cell r="E173" t="str">
            <v>Graefe's archive for clinical and experimental ophthalmology = Albrecht von Graefes Archiv fur klinische und experimentelle Ophthalmologie</v>
          </cell>
          <cell r="F173" t="str">
            <v>Ahluwalia</v>
          </cell>
          <cell r="G173" t="str">
            <v>Aneesha</v>
          </cell>
          <cell r="H173" t="str">
            <v>Del Priore</v>
          </cell>
          <cell r="I173" t="str">
            <v>Lucian V</v>
          </cell>
          <cell r="J173" t="b">
            <v>1</v>
          </cell>
          <cell r="K173" t="b">
            <v>0</v>
          </cell>
          <cell r="L173" t="str">
            <v>Department of Ophthalmology and Visual Science, Yale University School of Medicine, 40 Temple Street, Suite 1B, New Haven, CT, 06510, USA.</v>
          </cell>
          <cell r="M173">
            <v>1</v>
          </cell>
          <cell r="N173">
            <v>0</v>
          </cell>
          <cell r="O173">
            <v>0</v>
          </cell>
          <cell r="P173">
            <v>0</v>
          </cell>
          <cell r="Q173">
            <v>0</v>
          </cell>
          <cell r="R173">
            <v>2.8109999999999999</v>
          </cell>
          <cell r="S173">
            <v>1</v>
          </cell>
        </row>
        <row r="174">
          <cell r="A174" t="str">
            <v>Liangbo L Shen</v>
          </cell>
          <cell r="B174" t="str">
            <v>Shen</v>
          </cell>
          <cell r="C174" t="str">
            <v>4) Progression of Unifocal versus Multifocal Geographic Atrophy in Age-Related Macular Degeneration: A Systematic Review and Meta-analysis.</v>
          </cell>
          <cell r="D174">
            <v>43925</v>
          </cell>
          <cell r="E174" t="str">
            <v>Ophthalmology. Retina</v>
          </cell>
          <cell r="F174" t="str">
            <v>Shen</v>
          </cell>
          <cell r="G174" t="str">
            <v>Liangbo L</v>
          </cell>
          <cell r="H174" t="str">
            <v>Del Priore</v>
          </cell>
          <cell r="I174" t="str">
            <v>Lucian V</v>
          </cell>
          <cell r="J174" t="b">
            <v>1</v>
          </cell>
          <cell r="K174" t="b">
            <v>0</v>
          </cell>
          <cell r="L174" t="str">
            <v>Department of Ophthalmology and Visual Science, Yale University School of Medicine, New Haven, Connecticut.</v>
          </cell>
          <cell r="M174">
            <v>1</v>
          </cell>
          <cell r="N174">
            <v>1</v>
          </cell>
          <cell r="O174">
            <v>1</v>
          </cell>
          <cell r="P174">
            <v>0</v>
          </cell>
          <cell r="Q174">
            <v>0</v>
          </cell>
          <cell r="R174">
            <v>1.6890000000000001</v>
          </cell>
          <cell r="S174">
            <v>1</v>
          </cell>
        </row>
        <row r="175">
          <cell r="A175" t="str">
            <v>Liangbo L Shen</v>
          </cell>
          <cell r="B175" t="str">
            <v>Shen</v>
          </cell>
          <cell r="C175" t="str">
            <v>8) Natural history of central sparing in geographic atrophy secondary to non-exudative age-related macular degeneration.</v>
          </cell>
          <cell r="D175">
            <v>44188</v>
          </cell>
          <cell r="E175" t="str">
            <v>The British journal of ophthalmology</v>
          </cell>
          <cell r="F175" t="str">
            <v>Shen</v>
          </cell>
          <cell r="G175" t="str">
            <v>Liangbo L</v>
          </cell>
          <cell r="H175" t="str">
            <v>Del Priore</v>
          </cell>
          <cell r="I175" t="str">
            <v>Lucian V</v>
          </cell>
          <cell r="J175" t="b">
            <v>1</v>
          </cell>
          <cell r="K175" t="b">
            <v>0</v>
          </cell>
          <cell r="L175" t="str">
            <v>Department of Ophthalmology and Visual Science, Yale University School of Medicine, New Haven, Connecticut, USA.</v>
          </cell>
          <cell r="M175">
            <v>1</v>
          </cell>
          <cell r="N175">
            <v>1</v>
          </cell>
          <cell r="O175">
            <v>1</v>
          </cell>
          <cell r="P175">
            <v>0</v>
          </cell>
          <cell r="Q175">
            <v>0</v>
          </cell>
          <cell r="R175">
            <v>3.6110000000000002</v>
          </cell>
          <cell r="S175">
            <v>0</v>
          </cell>
        </row>
        <row r="176">
          <cell r="A176" t="str">
            <v>Liangbo L Shen</v>
          </cell>
          <cell r="B176" t="str">
            <v>Shen</v>
          </cell>
          <cell r="C176" t="str">
            <v>8) Relationship of Topographic Distribution of Geographic Atrophy to Visual Acuity in Nonexudative Age-Related Macular Degeneration.</v>
          </cell>
          <cell r="D176">
            <v>44152</v>
          </cell>
          <cell r="E176" t="str">
            <v>Ophthalmology. Retina</v>
          </cell>
          <cell r="F176" t="str">
            <v>Shen</v>
          </cell>
          <cell r="G176" t="str">
            <v>Liangbo L</v>
          </cell>
          <cell r="H176" t="str">
            <v>Del Priore</v>
          </cell>
          <cell r="I176" t="str">
            <v>Lucian V</v>
          </cell>
          <cell r="J176" t="b">
            <v>1</v>
          </cell>
          <cell r="K176" t="b">
            <v>0</v>
          </cell>
          <cell r="L176" t="str">
            <v>Department of Ophthalmology and Visual Science, Yale University School of Medicine, New Haven, Connecticut.</v>
          </cell>
          <cell r="M176">
            <v>1</v>
          </cell>
          <cell r="N176">
            <v>1</v>
          </cell>
          <cell r="O176">
            <v>1</v>
          </cell>
          <cell r="P176">
            <v>0</v>
          </cell>
          <cell r="Q176">
            <v>0</v>
          </cell>
          <cell r="R176">
            <v>1.6890000000000001</v>
          </cell>
          <cell r="S176">
            <v>0</v>
          </cell>
        </row>
        <row r="177">
          <cell r="A177" t="str">
            <v>Liangbo L Shen</v>
          </cell>
          <cell r="B177" t="str">
            <v>Shen</v>
          </cell>
          <cell r="C177" t="str">
            <v>6) Long-term Natural History of Atrophy in Eyes with Choroideremia-A Systematic Review and Meta-analysis of Individual-Level Data.</v>
          </cell>
          <cell r="D177">
            <v>43904</v>
          </cell>
          <cell r="E177" t="str">
            <v>Ophthalmology. Retina</v>
          </cell>
          <cell r="F177" t="str">
            <v>Shen</v>
          </cell>
          <cell r="G177" t="str">
            <v>Liangbo L</v>
          </cell>
          <cell r="H177" t="str">
            <v>Del Priore</v>
          </cell>
          <cell r="I177" t="str">
            <v>Lucian V</v>
          </cell>
          <cell r="J177" t="b">
            <v>1</v>
          </cell>
          <cell r="K177" t="b">
            <v>1</v>
          </cell>
          <cell r="L177" t="str">
            <v>Department of Ophthalmology and Visual Science, Yale University School of Medicine, New Haven, Connecticut.</v>
          </cell>
          <cell r="M177">
            <v>1</v>
          </cell>
          <cell r="N177">
            <v>1</v>
          </cell>
          <cell r="O177">
            <v>1</v>
          </cell>
          <cell r="P177">
            <v>0</v>
          </cell>
          <cell r="Q177">
            <v>0</v>
          </cell>
          <cell r="R177">
            <v>1.6890000000000001</v>
          </cell>
          <cell r="S177">
            <v>1</v>
          </cell>
        </row>
        <row r="178">
          <cell r="A178" t="str">
            <v>Liangbo L Shen</v>
          </cell>
          <cell r="B178" t="str">
            <v>Shen</v>
          </cell>
          <cell r="C178" t="str">
            <v>2) Reply.</v>
          </cell>
          <cell r="D178">
            <v>43952</v>
          </cell>
          <cell r="E178" t="str">
            <v>Ophthalmology</v>
          </cell>
          <cell r="F178" t="str">
            <v>Shen</v>
          </cell>
          <cell r="G178" t="str">
            <v>Liangbo L</v>
          </cell>
          <cell r="H178" t="str">
            <v>Del Priore</v>
          </cell>
          <cell r="I178" t="str">
            <v>Lucian V</v>
          </cell>
          <cell r="J178" t="b">
            <v>1</v>
          </cell>
          <cell r="K178" t="b">
            <v>0</v>
          </cell>
          <cell r="L178" t="str">
            <v>Department of Ophthalmology and Visual Science, Yale University School of Medicine, New Haven, Connecticut.</v>
          </cell>
          <cell r="M178">
            <v>1</v>
          </cell>
          <cell r="N178">
            <v>1</v>
          </cell>
          <cell r="O178">
            <v>1</v>
          </cell>
          <cell r="P178">
            <v>0</v>
          </cell>
          <cell r="Q178">
            <v>0</v>
          </cell>
          <cell r="R178">
            <v>8.4700000000000006</v>
          </cell>
          <cell r="S178">
            <v>1</v>
          </cell>
        </row>
        <row r="179">
          <cell r="A179" t="str">
            <v>Liangbo L Shen</v>
          </cell>
          <cell r="B179" t="str">
            <v>Shen</v>
          </cell>
          <cell r="C179" t="str">
            <v>4) RECLASSIFICATION OF FUNDUS AUTOFLUORESCENCE PATTERNS SURROUNDING GEOGRAPHIC ATROPHY BASED ON PROGRESSION RATE: A Systematic Review and Meta-Analysis.</v>
          </cell>
          <cell r="D179">
            <v>43739</v>
          </cell>
          <cell r="E179" t="str">
            <v>Retina (Philadelphia, Pa.)</v>
          </cell>
          <cell r="F179" t="str">
            <v>Shen</v>
          </cell>
          <cell r="G179" t="str">
            <v>Liangbo L</v>
          </cell>
          <cell r="H179" t="str">
            <v>Del Priore</v>
          </cell>
          <cell r="I179" t="str">
            <v>Lucian V</v>
          </cell>
          <cell r="J179" t="b">
            <v>1</v>
          </cell>
          <cell r="K179" t="b">
            <v>0</v>
          </cell>
          <cell r="L179" t="str">
            <v>Department of Ophthalmology and Visual Science, Yale University School of Medicine, New Haven, Connecticut.</v>
          </cell>
          <cell r="M179">
            <v>1</v>
          </cell>
          <cell r="N179">
            <v>1</v>
          </cell>
          <cell r="O179">
            <v>1</v>
          </cell>
          <cell r="P179">
            <v>0</v>
          </cell>
          <cell r="Q179">
            <v>0</v>
          </cell>
          <cell r="R179">
            <v>3.649</v>
          </cell>
          <cell r="S179">
            <v>1</v>
          </cell>
        </row>
        <row r="180">
          <cell r="A180" t="str">
            <v>Liangbo L Shen</v>
          </cell>
          <cell r="B180" t="str">
            <v>Shen</v>
          </cell>
          <cell r="C180" t="str">
            <v>5) Topographic Variation of the Growth Rate of Geographic Atrophy in Nonexudative Age-Related Macular Degeneration: A Systematic Review and Meta-analysis.</v>
          </cell>
          <cell r="D180">
            <v>43831</v>
          </cell>
          <cell r="E180" t="str">
            <v>Investigative ophthalmology &amp; visual science</v>
          </cell>
          <cell r="F180" t="str">
            <v>Shen</v>
          </cell>
          <cell r="G180" t="str">
            <v>Liangbo L</v>
          </cell>
          <cell r="H180" t="str">
            <v>Del Priore</v>
          </cell>
          <cell r="I180" t="str">
            <v>Lucian V</v>
          </cell>
          <cell r="J180" t="b">
            <v>1</v>
          </cell>
          <cell r="K180" t="b">
            <v>0</v>
          </cell>
          <cell r="L180" t="str">
            <v>.</v>
          </cell>
          <cell r="M180">
            <v>1</v>
          </cell>
          <cell r="N180">
            <v>1</v>
          </cell>
          <cell r="O180">
            <v>1</v>
          </cell>
          <cell r="P180">
            <v>0</v>
          </cell>
          <cell r="Q180">
            <v>0</v>
          </cell>
          <cell r="R180">
            <v>3.4580000000000002</v>
          </cell>
          <cell r="S180">
            <v>1</v>
          </cell>
        </row>
        <row r="181">
          <cell r="A181" t="str">
            <v>Liangbo L Shen</v>
          </cell>
          <cell r="B181" t="str">
            <v>Shen</v>
          </cell>
          <cell r="C181" t="str">
            <v>4) Natural History of Autosomal Recessive Stargardt Disease in Untreated Eyes: A Systematic Review and Meta-analysis of Study- and Individual-Level Data.</v>
          </cell>
          <cell r="D181">
            <v>43602</v>
          </cell>
          <cell r="E181" t="str">
            <v>Ophthalmology</v>
          </cell>
          <cell r="F181" t="str">
            <v>Shen</v>
          </cell>
          <cell r="G181" t="str">
            <v>Liangbo L</v>
          </cell>
          <cell r="H181" t="str">
            <v>Del Priore</v>
          </cell>
          <cell r="I181" t="str">
            <v>Lucian V</v>
          </cell>
          <cell r="J181" t="b">
            <v>1</v>
          </cell>
          <cell r="K181" t="b">
            <v>1</v>
          </cell>
          <cell r="L181" t="str">
            <v>Department of Ophthalmology and Visual Science, Yale University School of Medicine, New Haven, Connecticut.</v>
          </cell>
          <cell r="M181">
            <v>1</v>
          </cell>
          <cell r="N181">
            <v>1</v>
          </cell>
          <cell r="O181">
            <v>1</v>
          </cell>
          <cell r="P181">
            <v>0</v>
          </cell>
          <cell r="Q181">
            <v>0</v>
          </cell>
          <cell r="R181">
            <v>8.4700000000000006</v>
          </cell>
          <cell r="S181">
            <v>1</v>
          </cell>
        </row>
        <row r="182">
          <cell r="A182" t="str">
            <v>Liangbo L Shen</v>
          </cell>
          <cell r="B182" t="str">
            <v>Shen</v>
          </cell>
          <cell r="C182" t="str">
            <v>5) Acute renal and splenic infarctions as the initial manifestations of atrial fibrillation.</v>
          </cell>
          <cell r="D182">
            <v>43589</v>
          </cell>
          <cell r="E182" t="str">
            <v>Lancet (London, England)</v>
          </cell>
          <cell r="F182" t="str">
            <v>Shen</v>
          </cell>
          <cell r="G182" t="str">
            <v>Liangbo L</v>
          </cell>
          <cell r="H182" t="str">
            <v>Merchant</v>
          </cell>
          <cell r="I182" t="str">
            <v>Naseema B</v>
          </cell>
          <cell r="J182" t="b">
            <v>0</v>
          </cell>
          <cell r="K182" t="b">
            <v>0</v>
          </cell>
          <cell r="L182" t="str">
            <v>Department of Internal Medicine, Yale University School of Medicine, New Haven, CT, USA. Electronic address: linus.l.shen@gmail.com.</v>
          </cell>
          <cell r="M182">
            <v>0</v>
          </cell>
          <cell r="N182">
            <v>1</v>
          </cell>
          <cell r="O182">
            <v>0</v>
          </cell>
          <cell r="P182">
            <v>0</v>
          </cell>
          <cell r="Q182">
            <v>0</v>
          </cell>
          <cell r="R182">
            <v>60.392000000000003</v>
          </cell>
          <cell r="S182">
            <v>1</v>
          </cell>
        </row>
        <row r="183">
          <cell r="A183" t="str">
            <v>Liangbo L Shen</v>
          </cell>
          <cell r="B183" t="str">
            <v>Shen</v>
          </cell>
          <cell r="C183" t="str">
            <v>4) Fellow Eye Status Is a Biomarker for the Progression Rate of Geographic Atrophy: A Systematic Review and Meta-analysis.</v>
          </cell>
          <cell r="D183">
            <v>43441</v>
          </cell>
          <cell r="E183" t="str">
            <v>Ophthalmology. Retina</v>
          </cell>
          <cell r="F183" t="str">
            <v>Shen</v>
          </cell>
          <cell r="G183" t="str">
            <v>Liangbo L</v>
          </cell>
          <cell r="H183" t="str">
            <v>Del Priore</v>
          </cell>
          <cell r="I183" t="str">
            <v>Lucian V</v>
          </cell>
          <cell r="J183" t="b">
            <v>1</v>
          </cell>
          <cell r="K183" t="b">
            <v>1</v>
          </cell>
          <cell r="L183" t="str">
            <v>Department of Ophthalmology and Visual Science, Yale University School of Medicine, New Haven, Connecticut.</v>
          </cell>
          <cell r="M183">
            <v>1</v>
          </cell>
          <cell r="N183">
            <v>1</v>
          </cell>
          <cell r="O183">
            <v>1</v>
          </cell>
          <cell r="P183">
            <v>0</v>
          </cell>
          <cell r="Q183">
            <v>0</v>
          </cell>
          <cell r="R183">
            <v>1.6890000000000001</v>
          </cell>
          <cell r="S183">
            <v>1</v>
          </cell>
        </row>
        <row r="184">
          <cell r="A184" t="str">
            <v xml:space="preserve">Allison T Harmel </v>
          </cell>
          <cell r="B184" t="str">
            <v>Harmel</v>
          </cell>
          <cell r="C184" t="str">
            <v>15) Post-stroke angiotensin II type 2 receptor activation provides long-term neuroprotection in aged rats.</v>
          </cell>
          <cell r="D184">
            <v>42919</v>
          </cell>
          <cell r="E184" t="str">
            <v>PloS one</v>
          </cell>
          <cell r="F184" t="str">
            <v>Bennion</v>
          </cell>
          <cell r="G184" t="str">
            <v>Douglas M</v>
          </cell>
          <cell r="H184" t="str">
            <v>Sumners</v>
          </cell>
          <cell r="I184" t="str">
            <v>Colin</v>
          </cell>
          <cell r="J184" t="b">
            <v>0</v>
          </cell>
          <cell r="K184" t="b">
            <v>0</v>
          </cell>
          <cell r="L184" t="str">
            <v>Department of Physiology and Functional Genomics and McKnight Brain Institute, College of Medicine, University of Florida, Gainesville, Florida, United States of America.</v>
          </cell>
          <cell r="M184">
            <v>0</v>
          </cell>
          <cell r="N184">
            <v>0</v>
          </cell>
          <cell r="O184">
            <v>0</v>
          </cell>
          <cell r="P184">
            <v>0</v>
          </cell>
          <cell r="Q184">
            <v>0</v>
          </cell>
          <cell r="R184">
            <v>2.74</v>
          </cell>
          <cell r="S184">
            <v>1</v>
          </cell>
        </row>
        <row r="185">
          <cell r="A185" t="str">
            <v>Poojitha Balakrishnan</v>
          </cell>
          <cell r="B185" t="str">
            <v>Balakrishnan</v>
          </cell>
          <cell r="C185" t="str">
            <v>15) Genetic analysis of hsCRP in American Indians: The Strong Heart Family Study.</v>
          </cell>
          <cell r="D185">
            <v>43755</v>
          </cell>
          <cell r="E185" t="str">
            <v>PloS one</v>
          </cell>
          <cell r="F185" t="str">
            <v>Best</v>
          </cell>
          <cell r="G185" t="str">
            <v>Lyle G</v>
          </cell>
          <cell r="H185" t="str">
            <v>Voruganti</v>
          </cell>
          <cell r="I185" t="str">
            <v>V Saroja</v>
          </cell>
          <cell r="J185" t="b">
            <v>0</v>
          </cell>
          <cell r="K185" t="b">
            <v>0</v>
          </cell>
          <cell r="L185" t="str">
            <v>School of Medicine, University of Alabama at Birmingham, Birmingham, AL, United States of America.</v>
          </cell>
          <cell r="M185">
            <v>0</v>
          </cell>
          <cell r="N185">
            <v>0</v>
          </cell>
          <cell r="O185">
            <v>0</v>
          </cell>
          <cell r="P185">
            <v>0</v>
          </cell>
          <cell r="Q185">
            <v>0</v>
          </cell>
          <cell r="R185">
            <v>2.74</v>
          </cell>
          <cell r="S185">
            <v>1</v>
          </cell>
        </row>
        <row r="186">
          <cell r="A186" t="str">
            <v>Poojitha Balakrishnan</v>
          </cell>
          <cell r="B186" t="str">
            <v>Balakrishnan</v>
          </cell>
          <cell r="C186" t="str">
            <v>10) Genetic variation and urine cadmium levels: ABCC1 effects in the Strong Heart Family Study.</v>
          </cell>
          <cell r="D186">
            <v>44238</v>
          </cell>
          <cell r="E186" t="str">
            <v>Environmental pollution (Barking, Essex : 1987)</v>
          </cell>
          <cell r="F186" t="str">
            <v>Grau-Perez</v>
          </cell>
          <cell r="G186" t="str">
            <v>Maria</v>
          </cell>
          <cell r="H186" t="str">
            <v>Tellez-Plaza</v>
          </cell>
          <cell r="I186" t="str">
            <v>Maria</v>
          </cell>
          <cell r="J186" t="b">
            <v>0</v>
          </cell>
          <cell r="K186" t="b">
            <v>0</v>
          </cell>
          <cell r="L186" t="str">
            <v>School of Medicine, University of Alabama at Birmingham, Birmingham, AL, USA.</v>
          </cell>
          <cell r="M186">
            <v>0</v>
          </cell>
          <cell r="N186">
            <v>0</v>
          </cell>
          <cell r="O186">
            <v>0</v>
          </cell>
          <cell r="P186">
            <v>0</v>
          </cell>
          <cell r="Q186">
            <v>0</v>
          </cell>
          <cell r="R186">
            <v>6.7919999999999998</v>
          </cell>
          <cell r="S186">
            <v>0</v>
          </cell>
        </row>
        <row r="187">
          <cell r="A187" t="str">
            <v>Poojitha Balakrishnan</v>
          </cell>
          <cell r="B187" t="str">
            <v>Balakrishnan</v>
          </cell>
          <cell r="C187" t="str">
            <v>15) Genetic Variants Related to Cardiometabolic Traits Are Associated to B Cell Function, Insulin Resistance, and Diabetes Among AmeriCan Indians: The Strong Heart Family Study.</v>
          </cell>
          <cell r="D187">
            <v>43385</v>
          </cell>
          <cell r="E187" t="str">
            <v>Frontiers in genetics</v>
          </cell>
          <cell r="F187" t="str">
            <v>Balakrishnan</v>
          </cell>
          <cell r="G187" t="str">
            <v>Poojitha</v>
          </cell>
          <cell r="H187" t="str">
            <v>Franceschini</v>
          </cell>
          <cell r="I187" t="str">
            <v>Nora</v>
          </cell>
          <cell r="J187" t="b">
            <v>0</v>
          </cell>
          <cell r="K187" t="b">
            <v>0</v>
          </cell>
          <cell r="L187" t="str">
            <v>Department of Environmental Health Sciences, Columbia University Mailman School of Public Health, New York, NY, United States.</v>
          </cell>
          <cell r="M187">
            <v>0</v>
          </cell>
          <cell r="N187">
            <v>1</v>
          </cell>
          <cell r="O187">
            <v>0</v>
          </cell>
          <cell r="P187">
            <v>0</v>
          </cell>
          <cell r="Q187">
            <v>0</v>
          </cell>
          <cell r="R187">
            <v>3.258</v>
          </cell>
          <cell r="S187">
            <v>1</v>
          </cell>
        </row>
        <row r="188">
          <cell r="A188" t="str">
            <v>Poojitha Balakrishnan</v>
          </cell>
          <cell r="B188" t="str">
            <v>Balakrishnan</v>
          </cell>
          <cell r="C188" t="str">
            <v>13) Arsenic-gene interactions and beta-cell function in the Strong Heart Family Study.</v>
          </cell>
          <cell r="D188">
            <v>43193</v>
          </cell>
          <cell r="E188" t="str">
            <v>Toxicology and applied pharmacology</v>
          </cell>
          <cell r="F188" t="str">
            <v>Balakrishnan</v>
          </cell>
          <cell r="G188" t="str">
            <v>Poojitha</v>
          </cell>
          <cell r="H188" t="str">
            <v>Gribble</v>
          </cell>
          <cell r="I188" t="str">
            <v>Matthew O</v>
          </cell>
          <cell r="J188" t="b">
            <v>0</v>
          </cell>
          <cell r="K188" t="b">
            <v>0</v>
          </cell>
          <cell r="L188" t="str">
            <v>Department of Environmental Health Sciences, Columbia University Mailman School of Public Health, New York, NY, United States.</v>
          </cell>
          <cell r="M188">
            <v>0</v>
          </cell>
          <cell r="N188">
            <v>1</v>
          </cell>
          <cell r="O188">
            <v>0</v>
          </cell>
          <cell r="P188">
            <v>0</v>
          </cell>
          <cell r="Q188">
            <v>0</v>
          </cell>
          <cell r="R188">
            <v>3.347</v>
          </cell>
          <cell r="S188">
            <v>1</v>
          </cell>
        </row>
        <row r="189">
          <cell r="A189" t="str">
            <v>Poojitha Balakrishnan</v>
          </cell>
          <cell r="B189" t="str">
            <v>Balakrishnan</v>
          </cell>
          <cell r="C189" t="str">
            <v>18) Fine mapping and identification of serum urate loci in American Indians: The Strong Heart Family Study.</v>
          </cell>
          <cell r="D189">
            <v>43798</v>
          </cell>
          <cell r="E189" t="str">
            <v>Scientific reports</v>
          </cell>
          <cell r="F189" t="str">
            <v>Chittoor</v>
          </cell>
          <cell r="G189" t="str">
            <v>Geetha</v>
          </cell>
          <cell r="H189" t="str">
            <v>Voruganti</v>
          </cell>
          <cell r="I189" t="str">
            <v>V S</v>
          </cell>
          <cell r="J189" t="b">
            <v>0</v>
          </cell>
          <cell r="K189" t="b">
            <v>0</v>
          </cell>
          <cell r="L189" t="str">
            <v>Department of Environmental Health Sciences, Columbia University Mailman School of Public Health, New York, New York, USA.</v>
          </cell>
          <cell r="M189">
            <v>0</v>
          </cell>
          <cell r="N189">
            <v>0</v>
          </cell>
          <cell r="O189">
            <v>0</v>
          </cell>
          <cell r="P189">
            <v>0</v>
          </cell>
          <cell r="Q189">
            <v>0</v>
          </cell>
          <cell r="R189">
            <v>3.9980000000000002</v>
          </cell>
          <cell r="S189">
            <v>1</v>
          </cell>
        </row>
        <row r="190">
          <cell r="A190" t="str">
            <v>Poojitha Balakrishnan</v>
          </cell>
          <cell r="B190" t="str">
            <v>Balakrishnan</v>
          </cell>
          <cell r="C190" t="str">
            <v>16) Association of Low-Moderate Arsenic Exposure and Arsenic Metabolism with Incident Diabetes and Insulin Resistance in the Strong Heart Family Study.</v>
          </cell>
          <cell r="D190">
            <v>43089</v>
          </cell>
          <cell r="E190" t="str">
            <v>Environmental health perspectives</v>
          </cell>
          <cell r="F190" t="str">
            <v>Grau-Perez</v>
          </cell>
          <cell r="G190" t="str">
            <v>Maria</v>
          </cell>
          <cell r="H190" t="str">
            <v>Navas-Acien</v>
          </cell>
          <cell r="I190" t="str">
            <v>Ana</v>
          </cell>
          <cell r="J190" t="b">
            <v>0</v>
          </cell>
          <cell r="K190" t="b">
            <v>0</v>
          </cell>
          <cell r="L190" t="str">
            <v>Department of Environmental Health and Engineering, Johns Hopkins Bloomberg School of Public Health, Baltimore, Maryland, USA</v>
          </cell>
          <cell r="M190">
            <v>0</v>
          </cell>
          <cell r="N190">
            <v>0</v>
          </cell>
          <cell r="O190">
            <v>0</v>
          </cell>
          <cell r="P190">
            <v>0</v>
          </cell>
          <cell r="Q190">
            <v>0</v>
          </cell>
          <cell r="R190">
            <v>8.3819999999999997</v>
          </cell>
          <cell r="S190">
            <v>1</v>
          </cell>
        </row>
        <row r="191">
          <cell r="A191" t="str">
            <v>Poojitha Balakrishnan</v>
          </cell>
          <cell r="B191" t="str">
            <v>Balakrishnan</v>
          </cell>
          <cell r="C191" t="str">
            <v>12) Arsenic, one carbon metabolism and diabetes-related outcomes in the Strong Heart Family Study.</v>
          </cell>
          <cell r="D191">
            <v>43385</v>
          </cell>
          <cell r="E191" t="str">
            <v>Environment international</v>
          </cell>
          <cell r="F191" t="str">
            <v>Spratlen</v>
          </cell>
          <cell r="G191" t="str">
            <v>Miranda J</v>
          </cell>
          <cell r="H191" t="str">
            <v>Navas-Acien</v>
          </cell>
          <cell r="I191" t="str">
            <v>Ana</v>
          </cell>
          <cell r="J191" t="b">
            <v>0</v>
          </cell>
          <cell r="K191" t="b">
            <v>0</v>
          </cell>
          <cell r="L191" t="str">
            <v>Department of Environmental Health Sciences, Columbia University Mailman School of Public Health, NY, New York, United States of America.</v>
          </cell>
          <cell r="M191">
            <v>0</v>
          </cell>
          <cell r="N191">
            <v>0</v>
          </cell>
          <cell r="O191">
            <v>0</v>
          </cell>
          <cell r="P191">
            <v>0</v>
          </cell>
          <cell r="Q191">
            <v>0</v>
          </cell>
          <cell r="R191">
            <v>7.577</v>
          </cell>
          <cell r="S191">
            <v>1</v>
          </cell>
        </row>
        <row r="192">
          <cell r="A192" t="str">
            <v>Poojitha Balakrishnan</v>
          </cell>
          <cell r="B192" t="str">
            <v>Balakrishnan</v>
          </cell>
          <cell r="C192" t="str">
            <v>14) The Association of Arsenic Exposure and Arsenic Metabolism With the Metabolic Syndrome and Its Individual Components: Prospective Evidence From the Strong Heart Family Study.</v>
          </cell>
          <cell r="D192">
            <v>43313</v>
          </cell>
          <cell r="E192" t="str">
            <v>American journal of epidemiology</v>
          </cell>
          <cell r="F192" t="str">
            <v>Spratlen</v>
          </cell>
          <cell r="G192" t="str">
            <v>Miranda J</v>
          </cell>
          <cell r="H192" t="str">
            <v>Navas-Acien</v>
          </cell>
          <cell r="I192" t="str">
            <v>Ana</v>
          </cell>
          <cell r="J192" t="b">
            <v>0</v>
          </cell>
          <cell r="K192" t="b">
            <v>0</v>
          </cell>
          <cell r="L192" t="str">
            <v>Department of Environmental Health Sciences, Mailman School of Public Health, Columbia University, New York, New York.</v>
          </cell>
          <cell r="M192">
            <v>0</v>
          </cell>
          <cell r="N192">
            <v>0</v>
          </cell>
          <cell r="O192">
            <v>0</v>
          </cell>
          <cell r="P192">
            <v>0</v>
          </cell>
          <cell r="Q192">
            <v>0</v>
          </cell>
          <cell r="R192">
            <v>4.5259999999999998</v>
          </cell>
          <cell r="S192">
            <v>1</v>
          </cell>
        </row>
        <row r="193">
          <cell r="A193" t="str">
            <v>Poojitha Balakrishnan</v>
          </cell>
          <cell r="B193" t="str">
            <v>Balakrishnan</v>
          </cell>
          <cell r="C193" t="str">
            <v>11) Ethnic, Geographic, and Genetic Differences in Arsenic Metabolism at Low Arsenic Exposure: A Preliminary Analysis in the Multi-Ethnic Study of Atherosclerosis (MESA).</v>
          </cell>
          <cell r="D193">
            <v>43256</v>
          </cell>
          <cell r="E193" t="str">
            <v>International journal of environmental research and public health</v>
          </cell>
          <cell r="F193" t="str">
            <v>Balakrishnan</v>
          </cell>
          <cell r="G193" t="str">
            <v>Poojitha</v>
          </cell>
          <cell r="H193" t="str">
            <v>Navas-Acien</v>
          </cell>
          <cell r="I193" t="str">
            <v>Ana</v>
          </cell>
          <cell r="J193" t="b">
            <v>0</v>
          </cell>
          <cell r="K193" t="b">
            <v>0</v>
          </cell>
          <cell r="L193" t="str">
            <v>Department of Environmental Health Sciences, Columbia Mailman School of Public Health, New York, NY 10032, USA. pbalakr2@jhu.edu.</v>
          </cell>
          <cell r="M193">
            <v>0</v>
          </cell>
          <cell r="N193">
            <v>1</v>
          </cell>
          <cell r="O193">
            <v>0</v>
          </cell>
          <cell r="P193">
            <v>0</v>
          </cell>
          <cell r="Q193">
            <v>0</v>
          </cell>
          <cell r="R193">
            <v>2.8490000000000002</v>
          </cell>
          <cell r="S193">
            <v>1</v>
          </cell>
        </row>
        <row r="194">
          <cell r="A194" t="str">
            <v>Poojitha Balakrishnan</v>
          </cell>
          <cell r="B194" t="str">
            <v>Balakrishnan</v>
          </cell>
          <cell r="C194" t="str">
            <v>15) Nationwide Trends in Hospital Outcomes and Utilization After Lower Limb Revascularization in Patients on Hemodialysis.</v>
          </cell>
          <cell r="D194">
            <v>43031</v>
          </cell>
          <cell r="E194" t="str">
            <v>JACC. Cardiovascular interventions</v>
          </cell>
          <cell r="F194" t="str">
            <v>Garimella</v>
          </cell>
          <cell r="G194" t="str">
            <v>Pranav S</v>
          </cell>
          <cell r="H194" t="str">
            <v>Nadkarni</v>
          </cell>
          <cell r="I194" t="str">
            <v>Girish N</v>
          </cell>
          <cell r="J194" t="b">
            <v>0</v>
          </cell>
          <cell r="K194" t="b">
            <v>0</v>
          </cell>
          <cell r="L194" t="str">
            <v>Department of Environmental Health Sciences, Johns Hopkins Bloomberg School of Public Health, Baltimore, Maryland.</v>
          </cell>
          <cell r="M194">
            <v>0</v>
          </cell>
          <cell r="N194">
            <v>0</v>
          </cell>
          <cell r="O194">
            <v>0</v>
          </cell>
          <cell r="P194">
            <v>0</v>
          </cell>
          <cell r="Q194">
            <v>0</v>
          </cell>
          <cell r="R194">
            <v>9.5440000000000005</v>
          </cell>
          <cell r="S194">
            <v>1</v>
          </cell>
        </row>
        <row r="195">
          <cell r="A195" t="str">
            <v>Poojitha Balakrishnan</v>
          </cell>
          <cell r="B195" t="str">
            <v>Balakrishnan</v>
          </cell>
          <cell r="C195" t="str">
            <v>5) Methods to estimate underlying blood pressure: The Atherosclerosis Risk in Communities (ARIC) Study.</v>
          </cell>
          <cell r="D195">
            <v>42927</v>
          </cell>
          <cell r="E195" t="str">
            <v>PloS one</v>
          </cell>
          <cell r="F195" t="str">
            <v>Balakrishnan</v>
          </cell>
          <cell r="G195" t="str">
            <v>Poojitha</v>
          </cell>
          <cell r="H195" t="str">
            <v>Matsushita</v>
          </cell>
          <cell r="I195" t="str">
            <v>Kunihiro</v>
          </cell>
          <cell r="J195" t="b">
            <v>0</v>
          </cell>
          <cell r="K195" t="b">
            <v>0</v>
          </cell>
          <cell r="L195" t="str">
            <v>Department of Environmental Health Sciences, Columbia University School of Public Health, New York, New York, United States of America.</v>
          </cell>
          <cell r="M195">
            <v>0</v>
          </cell>
          <cell r="N195">
            <v>1</v>
          </cell>
          <cell r="O195">
            <v>0</v>
          </cell>
          <cell r="P195">
            <v>0</v>
          </cell>
          <cell r="Q195">
            <v>0</v>
          </cell>
          <cell r="R195">
            <v>2.74</v>
          </cell>
          <cell r="S195">
            <v>1</v>
          </cell>
        </row>
        <row r="196">
          <cell r="A196" t="str">
            <v>Poojitha Balakrishnan</v>
          </cell>
          <cell r="B196" t="str">
            <v>Balakrishnan</v>
          </cell>
          <cell r="C196" t="str">
            <v>18) Association of Cardiometabolic Genes with Arsenic Metabolism Biomarkers in American Indian Communities: The Strong Heart Family Study (SHFS).</v>
          </cell>
          <cell r="D196">
            <v>42549</v>
          </cell>
          <cell r="E196" t="str">
            <v>Environmental health perspectives</v>
          </cell>
          <cell r="F196" t="str">
            <v>Balakrishnan</v>
          </cell>
          <cell r="G196" t="str">
            <v>Poojitha</v>
          </cell>
          <cell r="H196" t="str">
            <v>Navas-Acien</v>
          </cell>
          <cell r="I196" t="str">
            <v>Ana</v>
          </cell>
          <cell r="J196" t="b">
            <v>0</v>
          </cell>
          <cell r="K196" t="b">
            <v>0</v>
          </cell>
          <cell r="L196" t="str">
            <v>Department of Environmental Health Sciences, Johns Hopkins University Bloomberg School of Public Health, Baltimore, Maryland, USA.</v>
          </cell>
          <cell r="M196">
            <v>0</v>
          </cell>
          <cell r="N196">
            <v>1</v>
          </cell>
          <cell r="O196">
            <v>0</v>
          </cell>
          <cell r="P196">
            <v>0</v>
          </cell>
          <cell r="Q196">
            <v>0</v>
          </cell>
          <cell r="R196">
            <v>8.3819999999999997</v>
          </cell>
          <cell r="S196">
            <v>1</v>
          </cell>
        </row>
        <row r="197">
          <cell r="A197" t="str">
            <v>Poojitha Balakrishnan</v>
          </cell>
          <cell r="B197" t="str">
            <v>Balakrishnan</v>
          </cell>
          <cell r="C197" t="str">
            <v>8) Impact of dialysis requirement on outcomes in tumor lysis syndrome.</v>
          </cell>
          <cell r="D197">
            <v>42736</v>
          </cell>
          <cell r="E197" t="str">
            <v>Nephrology (Carlton, Vic.)</v>
          </cell>
          <cell r="F197" t="str">
            <v>Garimella</v>
          </cell>
          <cell r="G197" t="str">
            <v>Pranav S</v>
          </cell>
          <cell r="H197" t="str">
            <v>Nadkarni</v>
          </cell>
          <cell r="I197" t="str">
            <v>Girish N</v>
          </cell>
          <cell r="J197" t="b">
            <v>0</v>
          </cell>
          <cell r="K197" t="b">
            <v>0</v>
          </cell>
          <cell r="L197" t="str">
            <v>Department of Environmental Health Sciences, Bloomberg School of Public Health, Johns Hopkins University, Baltimore, MD.</v>
          </cell>
          <cell r="M197">
            <v>0</v>
          </cell>
          <cell r="N197">
            <v>0</v>
          </cell>
          <cell r="O197">
            <v>0</v>
          </cell>
          <cell r="P197">
            <v>0</v>
          </cell>
          <cell r="Q197">
            <v>0</v>
          </cell>
          <cell r="R197">
            <v>2.9289999999999998</v>
          </cell>
          <cell r="S197">
            <v>1</v>
          </cell>
        </row>
        <row r="198">
          <cell r="A198" t="str">
            <v>Poojitha Balakrishnan</v>
          </cell>
          <cell r="B198" t="str">
            <v>Balakrishnan</v>
          </cell>
          <cell r="C198" t="str">
            <v>9) Epidemiology of inpatient stay in Parkinson's disease in the United States: Insights from the Nationwide Inpatient Sample.</v>
          </cell>
          <cell r="D198">
            <v>42517</v>
          </cell>
          <cell r="E198" t="str">
            <v>Journal of clinical neuroscience : official journal of the Neurosurgical Society of Australasia</v>
          </cell>
          <cell r="F198" t="str">
            <v>Mahajan</v>
          </cell>
          <cell r="G198" t="str">
            <v>Abhimanyu</v>
          </cell>
          <cell r="H198" t="str">
            <v>Sidiropoulos</v>
          </cell>
          <cell r="I198" t="str">
            <v>Christos</v>
          </cell>
          <cell r="J198" t="b">
            <v>0</v>
          </cell>
          <cell r="K198" t="b">
            <v>0</v>
          </cell>
          <cell r="L198" t="str">
            <v>Bloomberg School of Public Health, Johns Hopkins University, Baltimore, MD, USA.</v>
          </cell>
          <cell r="M198">
            <v>0</v>
          </cell>
          <cell r="N198">
            <v>0</v>
          </cell>
          <cell r="O198">
            <v>0</v>
          </cell>
          <cell r="P198">
            <v>0</v>
          </cell>
          <cell r="Q198">
            <v>0</v>
          </cell>
          <cell r="R198">
            <v>1.593</v>
          </cell>
          <cell r="S198">
            <v>1</v>
          </cell>
        </row>
        <row r="199">
          <cell r="A199" t="str">
            <v>Poojitha Balakrishnan</v>
          </cell>
          <cell r="B199" t="str">
            <v>Balakrishnan</v>
          </cell>
          <cell r="C199" t="str">
            <v>15) Linkage Analysis of Urine Arsenic Species Patterns in the Strong Heart Family Study.</v>
          </cell>
          <cell r="D199">
            <v>42208</v>
          </cell>
          <cell r="E199" t="str">
            <v>Toxicological sciences : an official journal of the Society of Toxicology</v>
          </cell>
          <cell r="F199" t="str">
            <v>Gribble</v>
          </cell>
          <cell r="G199" t="str">
            <v>Matthew O</v>
          </cell>
          <cell r="H199" t="str">
            <v>Navas-Acien</v>
          </cell>
          <cell r="I199" t="str">
            <v>Ana</v>
          </cell>
          <cell r="J199" t="b">
            <v>0</v>
          </cell>
          <cell r="K199" t="b">
            <v>0</v>
          </cell>
          <cell r="L199" t="str">
            <v>Department of Environmental Health Sciences, Johns Hopkins University, Baltimore, Maryland; Department of Epidemiology, Johns Hopkins Medical Institutions, Baltimore, Maryland;</v>
          </cell>
          <cell r="M199">
            <v>0</v>
          </cell>
          <cell r="N199">
            <v>0</v>
          </cell>
          <cell r="O199">
            <v>0</v>
          </cell>
          <cell r="P199">
            <v>0</v>
          </cell>
          <cell r="Q199">
            <v>0</v>
          </cell>
          <cell r="R199">
            <v>3.8290000000000002</v>
          </cell>
          <cell r="S199">
            <v>1</v>
          </cell>
        </row>
        <row r="200">
          <cell r="A200" t="str">
            <v>Poojitha Balakrishnan</v>
          </cell>
          <cell r="B200" t="str">
            <v>Balakrishnan</v>
          </cell>
          <cell r="C200" t="str">
            <v>9) The value of losartan suppression test in the confirmatory diagnosis of primary aldosteronism in patients over 50 years old.</v>
          </cell>
          <cell r="D200">
            <v>41836</v>
          </cell>
          <cell r="E200" t="str">
            <v>Journal of the renin-angiotensin-aldosterone system : JRAAS</v>
          </cell>
          <cell r="F200" t="str">
            <v>Kuo</v>
          </cell>
          <cell r="G200" t="str">
            <v>Chin-Chi</v>
          </cell>
          <cell r="H200" t="str">
            <v>None</v>
          </cell>
          <cell r="I200" t="str">
            <v>None</v>
          </cell>
          <cell r="J200" t="b">
            <v>0</v>
          </cell>
          <cell r="K200" t="b">
            <v>0</v>
          </cell>
          <cell r="L200" t="str">
            <v>Department of Epidemiology, Johns Hopkins Bloomberg School of Public Health, USA.</v>
          </cell>
          <cell r="M200">
            <v>0</v>
          </cell>
          <cell r="N200">
            <v>0</v>
          </cell>
          <cell r="O200">
            <v>0</v>
          </cell>
          <cell r="P200">
            <v>0</v>
          </cell>
          <cell r="Q200">
            <v>0</v>
          </cell>
          <cell r="R200">
            <v>1.417</v>
          </cell>
          <cell r="S200">
            <v>1</v>
          </cell>
        </row>
        <row r="201">
          <cell r="A201" t="str">
            <v>Poojitha Balakrishnan</v>
          </cell>
          <cell r="B201" t="str">
            <v>Balakrishnan</v>
          </cell>
          <cell r="C201" t="str">
            <v>10) The pharmacogenetics of type 2 diabetes: a systematic review.</v>
          </cell>
          <cell r="D201">
            <v>41699</v>
          </cell>
          <cell r="E201" t="str">
            <v>Diabetes care</v>
          </cell>
          <cell r="F201" t="str">
            <v>Maruthur</v>
          </cell>
          <cell r="G201" t="str">
            <v>Nisa M</v>
          </cell>
          <cell r="H201" t="str">
            <v>Clark</v>
          </cell>
          <cell r="I201" t="str">
            <v>Jeanne M</v>
          </cell>
          <cell r="J201" t="b">
            <v>0</v>
          </cell>
          <cell r="K201" t="b">
            <v>0</v>
          </cell>
          <cell r="L201" t="str">
            <v>Error</v>
          </cell>
          <cell r="M201">
            <v>0</v>
          </cell>
          <cell r="N201">
            <v>0</v>
          </cell>
          <cell r="O201">
            <v>0</v>
          </cell>
          <cell r="P201">
            <v>0</v>
          </cell>
          <cell r="Q201">
            <v>0</v>
          </cell>
          <cell r="R201">
            <v>16.018999999999998</v>
          </cell>
          <cell r="S201">
            <v>1</v>
          </cell>
        </row>
        <row r="202">
          <cell r="A202" t="str">
            <v>Poojitha Balakrishnan</v>
          </cell>
          <cell r="B202" t="str">
            <v>Balakrishnan</v>
          </cell>
          <cell r="C202" t="str">
            <v>2) The future of health care communication and promotion.</v>
          </cell>
          <cell r="D202">
            <v>41426</v>
          </cell>
          <cell r="E202" t="str">
            <v>Journal of telemedicine and telecare</v>
          </cell>
          <cell r="F202" t="str">
            <v>Kuo</v>
          </cell>
          <cell r="G202" t="str">
            <v>Chin-Chi</v>
          </cell>
          <cell r="H202" t="str">
            <v>Balakrishnan</v>
          </cell>
          <cell r="I202" t="str">
            <v>Poojitha</v>
          </cell>
          <cell r="J202" t="b">
            <v>0</v>
          </cell>
          <cell r="K202" t="b">
            <v>0</v>
          </cell>
          <cell r="L202" t="str">
            <v>Error</v>
          </cell>
          <cell r="M202">
            <v>0</v>
          </cell>
          <cell r="N202">
            <v>0</v>
          </cell>
          <cell r="O202">
            <v>0</v>
          </cell>
          <cell r="P202">
            <v>1</v>
          </cell>
          <cell r="Q202">
            <v>0</v>
          </cell>
          <cell r="R202">
            <v>2.6160000000000001</v>
          </cell>
          <cell r="S202">
            <v>1</v>
          </cell>
        </row>
        <row r="203">
          <cell r="A203" t="str">
            <v>Veena Danthuluri</v>
          </cell>
          <cell r="B203" t="str">
            <v>Danthuluri</v>
          </cell>
          <cell r="C203" t="str">
            <v>2) Update and Recommendations for Ocular Manifestations of COVID-19 in Adults and Children: A Narrative Review.</v>
          </cell>
          <cell r="D203">
            <v>44119</v>
          </cell>
          <cell r="E203" t="str">
            <v>Ophthalmology and therapy</v>
          </cell>
          <cell r="F203" t="str">
            <v>Danthuluri</v>
          </cell>
          <cell r="G203" t="str">
            <v>Veena</v>
          </cell>
          <cell r="H203" t="str">
            <v>Grant</v>
          </cell>
          <cell r="I203" t="str">
            <v>Maria B</v>
          </cell>
          <cell r="J203" t="b">
            <v>1</v>
          </cell>
          <cell r="K203" t="b">
            <v>0</v>
          </cell>
          <cell r="L203" t="str">
            <v>University of Alabama at Birmingham School of Medicine, Birmingham, AL, USA.</v>
          </cell>
          <cell r="M203">
            <v>1</v>
          </cell>
          <cell r="N203">
            <v>1</v>
          </cell>
          <cell r="O203">
            <v>1</v>
          </cell>
          <cell r="P203">
            <v>0</v>
          </cell>
          <cell r="Q203">
            <v>0</v>
          </cell>
          <cell r="R203">
            <v>2.25</v>
          </cell>
          <cell r="S203">
            <v>0</v>
          </cell>
        </row>
        <row r="204">
          <cell r="A204" t="str">
            <v>Veena Danthuluri</v>
          </cell>
          <cell r="B204" t="str">
            <v>Danthuluri</v>
          </cell>
          <cell r="C204" t="str">
            <v>5) Activation of the CRABPII/RAR pathway by curcumin induces retinoic acid mediated apoptosis in retinoic acid resistant breast cancer cells.</v>
          </cell>
          <cell r="D204">
            <v>42802</v>
          </cell>
          <cell r="E204" t="str">
            <v>Oncology reports</v>
          </cell>
          <cell r="F204" t="str">
            <v>Thulasiraman</v>
          </cell>
          <cell r="G204" t="str">
            <v>Padmamalini</v>
          </cell>
          <cell r="H204" t="str">
            <v>Mohiuddin</v>
          </cell>
          <cell r="I204" t="str">
            <v>Imran Q</v>
          </cell>
          <cell r="J204" t="b">
            <v>0</v>
          </cell>
          <cell r="K204" t="b">
            <v>0</v>
          </cell>
          <cell r="L204" t="str">
            <v>Department of Biomedical Sciences, College of Allied Health, University of South Alabama, Mobile, AL 36688, USA.</v>
          </cell>
          <cell r="M204">
            <v>0</v>
          </cell>
          <cell r="N204">
            <v>0</v>
          </cell>
          <cell r="O204">
            <v>0</v>
          </cell>
          <cell r="P204">
            <v>0</v>
          </cell>
          <cell r="Q204">
            <v>0</v>
          </cell>
          <cell r="R204">
            <v>3.4169999999999998</v>
          </cell>
          <cell r="S204">
            <v>1</v>
          </cell>
        </row>
        <row r="205">
          <cell r="A205" t="str">
            <v>Malcolm M Kates</v>
          </cell>
          <cell r="B205" t="str">
            <v>Kates</v>
          </cell>
          <cell r="C205" t="str">
            <v>2) Complications of Contact Lenses.</v>
          </cell>
          <cell r="D205">
            <v>44327</v>
          </cell>
          <cell r="E205" t="str">
            <v>JAMA</v>
          </cell>
          <cell r="F205" t="str">
            <v>Kates</v>
          </cell>
          <cell r="G205" t="str">
            <v>Malcolm M</v>
          </cell>
          <cell r="H205" t="str">
            <v>Tuli</v>
          </cell>
          <cell r="I205" t="str">
            <v>Sonal</v>
          </cell>
          <cell r="J205" t="b">
            <v>0</v>
          </cell>
          <cell r="K205" t="b">
            <v>0</v>
          </cell>
          <cell r="L205" t="str">
            <v>University of Florida College of Medicine, Gainesville.</v>
          </cell>
          <cell r="M205">
            <v>0</v>
          </cell>
          <cell r="N205">
            <v>1</v>
          </cell>
          <cell r="O205">
            <v>0</v>
          </cell>
          <cell r="P205">
            <v>0</v>
          </cell>
          <cell r="Q205">
            <v>0</v>
          </cell>
          <cell r="R205">
            <v>45.5</v>
          </cell>
          <cell r="S205">
            <v>0</v>
          </cell>
        </row>
        <row r="206">
          <cell r="A206" t="str">
            <v>Malcolm M Kates</v>
          </cell>
          <cell r="B206" t="str">
            <v>Kates</v>
          </cell>
          <cell r="C206" t="str">
            <v>2) Amblyopia.</v>
          </cell>
          <cell r="D206">
            <v>44222</v>
          </cell>
          <cell r="E206" t="str">
            <v>JAMA</v>
          </cell>
          <cell r="F206" t="str">
            <v>Kates</v>
          </cell>
          <cell r="G206" t="str">
            <v>Malcolm M</v>
          </cell>
          <cell r="H206" t="str">
            <v>Beal</v>
          </cell>
          <cell r="I206" t="str">
            <v>Casey J</v>
          </cell>
          <cell r="J206" t="b">
            <v>0</v>
          </cell>
          <cell r="K206" t="b">
            <v>0</v>
          </cell>
          <cell r="L206" t="str">
            <v>Department of Ophthalmology, University of Florida, Gainesville.</v>
          </cell>
          <cell r="M206">
            <v>0</v>
          </cell>
          <cell r="N206">
            <v>1</v>
          </cell>
          <cell r="O206">
            <v>0</v>
          </cell>
          <cell r="P206">
            <v>0</v>
          </cell>
          <cell r="Q206">
            <v>0</v>
          </cell>
          <cell r="R206">
            <v>45.5</v>
          </cell>
          <cell r="S206">
            <v>0</v>
          </cell>
        </row>
        <row r="207">
          <cell r="A207" t="str">
            <v>Malcolm M Kates</v>
          </cell>
          <cell r="B207" t="str">
            <v>Kates</v>
          </cell>
          <cell r="C207" t="str">
            <v>1) Trust Is Transparency: Clarify the Clerkship Grading Scale.</v>
          </cell>
          <cell r="D207">
            <v>44197</v>
          </cell>
          <cell r="E207" t="str">
            <v>Academic medicine : journal of the Association of American Medical Colleges</v>
          </cell>
          <cell r="F207" t="str">
            <v>Kates</v>
          </cell>
          <cell r="G207" t="str">
            <v>Malcolm M</v>
          </cell>
          <cell r="H207" t="str">
            <v>Kates</v>
          </cell>
          <cell r="I207" t="str">
            <v>Malcolm M</v>
          </cell>
          <cell r="J207" t="b">
            <v>0</v>
          </cell>
          <cell r="K207" t="b">
            <v>0</v>
          </cell>
          <cell r="L207" t="str">
            <v>Fourth-year medical student, University of Florida College of Medicine, Gainesville, Florida; malcolmkates@ufl.edu; ORCID: https://orcid.org/0000-0002-2912-1872.</v>
          </cell>
          <cell r="M207">
            <v>0</v>
          </cell>
          <cell r="N207">
            <v>1</v>
          </cell>
          <cell r="O207">
            <v>0</v>
          </cell>
          <cell r="P207">
            <v>1</v>
          </cell>
          <cell r="Q207">
            <v>0</v>
          </cell>
          <cell r="R207">
            <v>5.3540000000000001</v>
          </cell>
          <cell r="S207">
            <v>0</v>
          </cell>
        </row>
        <row r="208">
          <cell r="A208" t="str">
            <v>Malcolm M Kates</v>
          </cell>
          <cell r="B208" t="str">
            <v>Kates</v>
          </cell>
          <cell r="C208" t="str">
            <v>3) Hyperpigmented Ocular Lesions in a 13-year-old Girl.</v>
          </cell>
          <cell r="D208">
            <v>44317</v>
          </cell>
          <cell r="E208" t="str">
            <v>Pediatrics in review</v>
          </cell>
          <cell r="F208" t="str">
            <v>Kates</v>
          </cell>
          <cell r="G208" t="str">
            <v>Malcolm M</v>
          </cell>
          <cell r="H208" t="str">
            <v>Posa</v>
          </cell>
          <cell r="I208" t="str">
            <v>Molly</v>
          </cell>
          <cell r="J208" t="b">
            <v>0</v>
          </cell>
          <cell r="K208" t="b">
            <v>0</v>
          </cell>
          <cell r="L208" t="str">
            <v>College of Medicine, University of Florida, Gainesville, FL.</v>
          </cell>
          <cell r="M208">
            <v>0</v>
          </cell>
          <cell r="N208">
            <v>1</v>
          </cell>
          <cell r="O208">
            <v>0</v>
          </cell>
          <cell r="P208">
            <v>0</v>
          </cell>
          <cell r="Q208">
            <v>0</v>
          </cell>
          <cell r="R208">
            <v>0.57099999999999995</v>
          </cell>
          <cell r="S208">
            <v>0</v>
          </cell>
        </row>
        <row r="209">
          <cell r="A209" t="str">
            <v>Malcolm M Kates</v>
          </cell>
          <cell r="B209" t="str">
            <v>Kates</v>
          </cell>
          <cell r="C209" t="str">
            <v>2) What Is LASIK Eye Surgery?</v>
          </cell>
          <cell r="D209">
            <v>44068</v>
          </cell>
          <cell r="E209" t="str">
            <v>JAMA</v>
          </cell>
          <cell r="F209" t="str">
            <v>Kates</v>
          </cell>
          <cell r="G209" t="str">
            <v>Malcolm M</v>
          </cell>
          <cell r="H209" t="str">
            <v>Tuli</v>
          </cell>
          <cell r="I209" t="str">
            <v>Sonal</v>
          </cell>
          <cell r="J209" t="b">
            <v>0</v>
          </cell>
          <cell r="K209" t="b">
            <v>1</v>
          </cell>
          <cell r="L209" t="str">
            <v>Department of Ophthalmology, University of Florida, Gainesville.</v>
          </cell>
          <cell r="M209">
            <v>1</v>
          </cell>
          <cell r="N209">
            <v>1</v>
          </cell>
          <cell r="O209">
            <v>1</v>
          </cell>
          <cell r="P209">
            <v>0</v>
          </cell>
          <cell r="Q209">
            <v>0</v>
          </cell>
          <cell r="R209">
            <v>45.5</v>
          </cell>
          <cell r="S209">
            <v>1</v>
          </cell>
        </row>
        <row r="210">
          <cell r="A210" t="str">
            <v>Malcolm M Kates</v>
          </cell>
          <cell r="B210" t="str">
            <v>Kates</v>
          </cell>
          <cell r="C210" t="str">
            <v>2) Nystagmus.</v>
          </cell>
          <cell r="D210">
            <v>44250</v>
          </cell>
          <cell r="E210" t="str">
            <v>JAMA</v>
          </cell>
          <cell r="F210" t="str">
            <v>Kates</v>
          </cell>
          <cell r="G210" t="str">
            <v>Malcolm M</v>
          </cell>
          <cell r="H210" t="str">
            <v>Beal</v>
          </cell>
          <cell r="I210" t="str">
            <v>Casey J</v>
          </cell>
          <cell r="J210" t="b">
            <v>0</v>
          </cell>
          <cell r="K210" t="b">
            <v>0</v>
          </cell>
          <cell r="L210" t="str">
            <v>Department of Ophthalmology, University of Florida, Gainesville.</v>
          </cell>
          <cell r="M210">
            <v>0</v>
          </cell>
          <cell r="N210">
            <v>1</v>
          </cell>
          <cell r="O210">
            <v>0</v>
          </cell>
          <cell r="P210">
            <v>0</v>
          </cell>
          <cell r="Q210">
            <v>0</v>
          </cell>
          <cell r="R210">
            <v>45.5</v>
          </cell>
          <cell r="S210">
            <v>0</v>
          </cell>
        </row>
        <row r="211">
          <cell r="A211" t="str">
            <v>Malcolm M Kates</v>
          </cell>
          <cell r="B211" t="str">
            <v>Kates</v>
          </cell>
          <cell r="C211" t="str">
            <v>3) Fungating Anal Mass: Extrapulmonary Small Cell Carcinoma Masquerading as a Hemorrhoid.</v>
          </cell>
          <cell r="D211">
            <v>43816</v>
          </cell>
          <cell r="E211" t="str">
            <v>Journal of gastrointestinal surgery : official journal of the Society for Surgery of the Alimentary Tract</v>
          </cell>
          <cell r="F211" t="str">
            <v>Kates</v>
          </cell>
          <cell r="G211" t="str">
            <v>Malcolm M</v>
          </cell>
          <cell r="H211" t="str">
            <v>Thomas</v>
          </cell>
          <cell r="I211" t="str">
            <v>Ryan M</v>
          </cell>
          <cell r="J211" t="b">
            <v>0</v>
          </cell>
          <cell r="K211" t="b">
            <v>0</v>
          </cell>
          <cell r="L211" t="str">
            <v>College of Medicine, University of Florida, Gainesville, FL, 32611, USA.</v>
          </cell>
          <cell r="M211">
            <v>0</v>
          </cell>
          <cell r="N211">
            <v>1</v>
          </cell>
          <cell r="O211">
            <v>0</v>
          </cell>
          <cell r="P211">
            <v>0</v>
          </cell>
          <cell r="Q211">
            <v>0</v>
          </cell>
          <cell r="R211">
            <v>2.4510000000000001</v>
          </cell>
          <cell r="S211">
            <v>1</v>
          </cell>
        </row>
        <row r="212">
          <cell r="A212" t="str">
            <v>Malcolm M Kates</v>
          </cell>
          <cell r="B212" t="str">
            <v>Kates</v>
          </cell>
          <cell r="C212" t="str">
            <v>7) Transcatheter aortic valve replacement 24 years after cardiac transplantation.</v>
          </cell>
          <cell r="D212">
            <v>43853</v>
          </cell>
          <cell r="E212" t="str">
            <v>Journal of cardiac surgery</v>
          </cell>
          <cell r="F212" t="str">
            <v>Wallen</v>
          </cell>
          <cell r="G212" t="str">
            <v>Tyler J</v>
          </cell>
          <cell r="H212" t="str">
            <v>Arnaoutakis</v>
          </cell>
          <cell r="I212" t="str">
            <v>George J</v>
          </cell>
          <cell r="J212" t="b">
            <v>0</v>
          </cell>
          <cell r="K212" t="b">
            <v>0</v>
          </cell>
          <cell r="L212" t="str">
            <v>Division of Thoracic and Cardiovascular Surgery, Department of Surgery, The University of Florida, Gainesville, Florida.</v>
          </cell>
          <cell r="M212">
            <v>0</v>
          </cell>
          <cell r="N212">
            <v>0</v>
          </cell>
          <cell r="O212">
            <v>0</v>
          </cell>
          <cell r="P212">
            <v>0</v>
          </cell>
          <cell r="Q212">
            <v>0</v>
          </cell>
          <cell r="R212">
            <v>1.49</v>
          </cell>
          <cell r="S212">
            <v>1</v>
          </cell>
        </row>
        <row r="213">
          <cell r="A213" t="str">
            <v>Malcolm M Kates</v>
          </cell>
          <cell r="B213" t="str">
            <v>Kates</v>
          </cell>
          <cell r="C213" t="str">
            <v>6) Oxytocin Reduces Ethanol Self-Administration in Mice.</v>
          </cell>
          <cell r="D213">
            <v>42821</v>
          </cell>
          <cell r="E213" t="str">
            <v>Alcoholism, clinical and experimental research</v>
          </cell>
          <cell r="F213" t="str">
            <v>King</v>
          </cell>
          <cell r="G213" t="str">
            <v>Courtney E</v>
          </cell>
          <cell r="H213" t="str">
            <v>Becker</v>
          </cell>
          <cell r="I213" t="str">
            <v>Howard C</v>
          </cell>
          <cell r="J213" t="b">
            <v>0</v>
          </cell>
          <cell r="K213" t="b">
            <v>0</v>
          </cell>
          <cell r="L213" t="str">
            <v>Charleston Alcohol Research Center, Departments of Psychiatry and Neuroscience, Medical University of South Carolina &amp; VAMC, Charleston, South Carolina.</v>
          </cell>
          <cell r="M213">
            <v>0</v>
          </cell>
          <cell r="N213">
            <v>0</v>
          </cell>
          <cell r="O213">
            <v>0</v>
          </cell>
          <cell r="P213">
            <v>0</v>
          </cell>
          <cell r="Q213">
            <v>0</v>
          </cell>
          <cell r="R213">
            <v>3.254</v>
          </cell>
          <cell r="S213">
            <v>1</v>
          </cell>
        </row>
        <row r="214">
          <cell r="A214" t="str">
            <v>Sayena Jabbehdari</v>
          </cell>
          <cell r="B214" t="str">
            <v>Jabbehdari</v>
          </cell>
          <cell r="C214" t="str">
            <v>4) Update on the pathogenesis and management of ocular rosacea: an interdisciplinary review.</v>
          </cell>
          <cell r="D214">
            <v>44007</v>
          </cell>
          <cell r="E214" t="str">
            <v>European journal of ophthalmology</v>
          </cell>
          <cell r="F214" t="str">
            <v>Jabbehdari</v>
          </cell>
          <cell r="G214" t="str">
            <v>Sayena</v>
          </cell>
          <cell r="H214" t="str">
            <v>Djalilian</v>
          </cell>
          <cell r="I214" t="str">
            <v>Ali R</v>
          </cell>
          <cell r="J214" t="b">
            <v>1</v>
          </cell>
          <cell r="K214" t="b">
            <v>0</v>
          </cell>
          <cell r="L214" t="str">
            <v>Department of Ophthalmology, University of Illinois at Chicago, Chicago, IL, USA.</v>
          </cell>
          <cell r="M214">
            <v>1</v>
          </cell>
          <cell r="N214">
            <v>1</v>
          </cell>
          <cell r="O214">
            <v>1</v>
          </cell>
          <cell r="P214">
            <v>0</v>
          </cell>
          <cell r="Q214">
            <v>0</v>
          </cell>
          <cell r="R214">
            <v>1.6419999999999999</v>
          </cell>
          <cell r="S214">
            <v>1</v>
          </cell>
        </row>
        <row r="215">
          <cell r="A215" t="str">
            <v>Sayena Jabbehdari</v>
          </cell>
          <cell r="B215" t="str">
            <v>Jabbehdari</v>
          </cell>
          <cell r="C215" t="str">
            <v>5) Regression of corneal neovascularization: Adiponectin versus bevacizumab eye drops.</v>
          </cell>
          <cell r="D215">
            <v>43723</v>
          </cell>
          <cell r="E215" t="str">
            <v>European journal of ophthalmology</v>
          </cell>
          <cell r="F215" t="str">
            <v>Baradaran-Rafii</v>
          </cell>
          <cell r="G215" t="str">
            <v>Alireza</v>
          </cell>
          <cell r="H215" t="str">
            <v>Baradaran-Rafii</v>
          </cell>
          <cell r="I215" t="str">
            <v>Ghazaleh</v>
          </cell>
          <cell r="J215" t="b">
            <v>1</v>
          </cell>
          <cell r="K215" t="b">
            <v>1</v>
          </cell>
          <cell r="L215" t="str">
            <v>Department of Ophthalmology and Visual Sciences, University of Illinois at Chicago, Chicago, IL, USA.</v>
          </cell>
          <cell r="M215">
            <v>1</v>
          </cell>
          <cell r="N215">
            <v>0</v>
          </cell>
          <cell r="O215">
            <v>0</v>
          </cell>
          <cell r="P215">
            <v>0</v>
          </cell>
          <cell r="Q215">
            <v>0</v>
          </cell>
          <cell r="R215">
            <v>1.6419999999999999</v>
          </cell>
          <cell r="S215">
            <v>1</v>
          </cell>
        </row>
        <row r="216">
          <cell r="A216" t="str">
            <v>Sayena Jabbehdari</v>
          </cell>
          <cell r="B216" t="str">
            <v>Jabbehdari</v>
          </cell>
          <cell r="C216" t="str">
            <v>10) Therapeutic Effects of Lyophilized Conditioned-Medium Derived from Corneal Mesenchymal Stromal Cells on Corneal Epithelial Wound Healing.</v>
          </cell>
          <cell r="D216">
            <v>43965</v>
          </cell>
          <cell r="E216" t="str">
            <v>Current eye research</v>
          </cell>
          <cell r="F216" t="str">
            <v>Jabbehdari</v>
          </cell>
          <cell r="G216" t="str">
            <v>Sayena</v>
          </cell>
          <cell r="H216" t="str">
            <v>Djalilian</v>
          </cell>
          <cell r="I216" t="str">
            <v>Ali R</v>
          </cell>
          <cell r="J216" t="b">
            <v>1</v>
          </cell>
          <cell r="K216" t="b">
            <v>1</v>
          </cell>
          <cell r="L216" t="str">
            <v>Department of Ophthalmology and Visual Sciences, University of Illinois at Chicago , Chicago, Illinois, USA.</v>
          </cell>
          <cell r="M216">
            <v>1</v>
          </cell>
          <cell r="N216">
            <v>1</v>
          </cell>
          <cell r="O216">
            <v>1</v>
          </cell>
          <cell r="P216">
            <v>0</v>
          </cell>
          <cell r="Q216">
            <v>0</v>
          </cell>
          <cell r="R216">
            <v>1.754</v>
          </cell>
          <cell r="S216">
            <v>1</v>
          </cell>
        </row>
        <row r="217">
          <cell r="A217" t="str">
            <v>Sayena Jabbehdari</v>
          </cell>
          <cell r="B217" t="str">
            <v>Jabbehdari</v>
          </cell>
          <cell r="C217" t="str">
            <v>4) Development of Choroidal Neovascularization after Treatment with Photodynamic Therapy in a 5-year old Female with Choroidal Osteoma.</v>
          </cell>
          <cell r="D217">
            <v>44152</v>
          </cell>
          <cell r="E217" t="str">
            <v>Retinal cases &amp; brief reports</v>
          </cell>
          <cell r="F217" t="str">
            <v>Jabbehdari</v>
          </cell>
          <cell r="G217" t="str">
            <v>Sayena</v>
          </cell>
          <cell r="H217" t="str">
            <v>Mieler</v>
          </cell>
          <cell r="I217" t="str">
            <v>William F</v>
          </cell>
          <cell r="J217" t="b">
            <v>1</v>
          </cell>
          <cell r="K217" t="b">
            <v>1</v>
          </cell>
          <cell r="L217" t="str">
            <v>Department of Ophthalmology and Visual Sciences, University of Illinois, Chicago, Illinois, USA.</v>
          </cell>
          <cell r="M217">
            <v>1</v>
          </cell>
          <cell r="N217">
            <v>1</v>
          </cell>
          <cell r="O217">
            <v>1</v>
          </cell>
          <cell r="P217">
            <v>0</v>
          </cell>
          <cell r="Q217">
            <v>0</v>
          </cell>
          <cell r="R217">
            <v>0.85</v>
          </cell>
          <cell r="S217">
            <v>0</v>
          </cell>
        </row>
        <row r="218">
          <cell r="A218" t="str">
            <v>Sayena Jabbehdari</v>
          </cell>
          <cell r="B218" t="str">
            <v>Jabbehdari</v>
          </cell>
          <cell r="C218" t="str">
            <v>9) Dose-dependent therapeutic effects of topical 1,25 OH-vitamin D3 on corneal wound healing.</v>
          </cell>
          <cell r="D218">
            <v>44340</v>
          </cell>
          <cell r="E218" t="str">
            <v>Molecular biology reports</v>
          </cell>
          <cell r="F218" t="str">
            <v>Jabbehdari</v>
          </cell>
          <cell r="G218" t="str">
            <v>Sayena</v>
          </cell>
          <cell r="H218" t="str">
            <v>Kang</v>
          </cell>
          <cell r="I218" t="str">
            <v>Kai B</v>
          </cell>
          <cell r="J218" t="b">
            <v>0</v>
          </cell>
          <cell r="K218" t="b">
            <v>1</v>
          </cell>
          <cell r="L218" t="str">
            <v>Department of Ophthalmology and Visual Sciences, University of Illinois At Chicago, 1905 W. Taylor St. L-213, Chicago, 60612, USA.</v>
          </cell>
          <cell r="M218">
            <v>1</v>
          </cell>
          <cell r="N218">
            <v>1</v>
          </cell>
          <cell r="O218">
            <v>1</v>
          </cell>
          <cell r="P218">
            <v>0</v>
          </cell>
          <cell r="Q218">
            <v>0</v>
          </cell>
          <cell r="R218">
            <v>1.4019999999999999</v>
          </cell>
          <cell r="S218">
            <v>0</v>
          </cell>
        </row>
        <row r="219">
          <cell r="A219" t="str">
            <v>Sayena Jabbehdari</v>
          </cell>
          <cell r="B219" t="str">
            <v>Jabbehdari</v>
          </cell>
          <cell r="C219" t="str">
            <v>2) Oxidative stress as a therapeutic target for the prevention and treatment of early age-related macular degeneration.</v>
          </cell>
          <cell r="D219">
            <v>44093</v>
          </cell>
          <cell r="E219" t="str">
            <v>Survey of ophthalmology</v>
          </cell>
          <cell r="F219" t="str">
            <v>Jabbehdari</v>
          </cell>
          <cell r="G219" t="str">
            <v>Sayena</v>
          </cell>
          <cell r="H219" t="str">
            <v>Handa</v>
          </cell>
          <cell r="I219" t="str">
            <v>James T</v>
          </cell>
          <cell r="J219" t="b">
            <v>1</v>
          </cell>
          <cell r="K219" t="b">
            <v>0</v>
          </cell>
          <cell r="L219" t="str">
            <v>Department of Ophthalmology and Visual Sciences, University of Illinois at Chicago, Chicago, Illinois, USA.</v>
          </cell>
          <cell r="M219">
            <v>1</v>
          </cell>
          <cell r="N219">
            <v>1</v>
          </cell>
          <cell r="O219">
            <v>1</v>
          </cell>
          <cell r="P219">
            <v>0</v>
          </cell>
          <cell r="Q219">
            <v>0</v>
          </cell>
          <cell r="R219">
            <v>4.1950000000000003</v>
          </cell>
          <cell r="S219">
            <v>0</v>
          </cell>
        </row>
        <row r="220">
          <cell r="A220" t="str">
            <v>Sayena Jabbehdari</v>
          </cell>
          <cell r="B220" t="str">
            <v>Jabbehdari</v>
          </cell>
          <cell r="C220" t="str">
            <v>8) Developmental distribution of primary cilia in the retinofugal visual pathway.</v>
          </cell>
          <cell r="D220">
            <v>44102</v>
          </cell>
          <cell r="E220" t="str">
            <v>The Journal of comparative neurology</v>
          </cell>
          <cell r="F220" t="str">
            <v>Alvarado</v>
          </cell>
          <cell r="G220" t="str">
            <v>Jorge A</v>
          </cell>
          <cell r="H220" t="str">
            <v>Sun</v>
          </cell>
          <cell r="I220" t="str">
            <v>Yang</v>
          </cell>
          <cell r="J220" t="b">
            <v>0</v>
          </cell>
          <cell r="K220" t="b">
            <v>0</v>
          </cell>
          <cell r="L220" t="str">
            <v>Department of Ophthalmology, Stanford University School of Medicine, Palo Alto, California, USA.</v>
          </cell>
          <cell r="M220">
            <v>0</v>
          </cell>
          <cell r="N220">
            <v>0</v>
          </cell>
          <cell r="O220">
            <v>0</v>
          </cell>
          <cell r="P220">
            <v>0</v>
          </cell>
          <cell r="Q220">
            <v>0</v>
          </cell>
          <cell r="R220">
            <v>2.8010000000000002</v>
          </cell>
          <cell r="S220">
            <v>0</v>
          </cell>
        </row>
        <row r="221">
          <cell r="A221" t="str">
            <v>Sayena Jabbehdari</v>
          </cell>
          <cell r="B221" t="str">
            <v>Jabbehdari</v>
          </cell>
          <cell r="C221" t="str">
            <v>3) Effect of dietary modification and antioxidant supplementation on intraocular pressure and open-angle glaucoma.</v>
          </cell>
          <cell r="D221">
            <v>44106</v>
          </cell>
          <cell r="E221" t="str">
            <v>European journal of ophthalmology</v>
          </cell>
          <cell r="F221" t="str">
            <v>Jabbehdari</v>
          </cell>
          <cell r="G221" t="str">
            <v>Sayena</v>
          </cell>
          <cell r="H221" t="str">
            <v>Vajaranant</v>
          </cell>
          <cell r="I221" t="str">
            <v>Thasarat Sutabutr</v>
          </cell>
          <cell r="J221" t="b">
            <v>1</v>
          </cell>
          <cell r="K221" t="b">
            <v>1</v>
          </cell>
          <cell r="L221" t="str">
            <v>Department of Ophthalmology and Visual Sciences, University of Illinois at Chicago, Chicago, IL, USA.</v>
          </cell>
          <cell r="M221">
            <v>1</v>
          </cell>
          <cell r="N221">
            <v>1</v>
          </cell>
          <cell r="O221">
            <v>1</v>
          </cell>
          <cell r="P221">
            <v>0</v>
          </cell>
          <cell r="Q221">
            <v>0</v>
          </cell>
          <cell r="R221">
            <v>1.6419999999999999</v>
          </cell>
          <cell r="S221">
            <v>0</v>
          </cell>
        </row>
        <row r="222">
          <cell r="A222" t="str">
            <v>Sayena Jabbehdari</v>
          </cell>
          <cell r="B222" t="str">
            <v>Jabbehdari</v>
          </cell>
          <cell r="C222" t="str">
            <v>10) Higher prevalence of fundus haemorrhages in early-screened (NEST Study) as compared to late-screened (SUNDROP Study) newborn populations.</v>
          </cell>
          <cell r="D222">
            <v>44225</v>
          </cell>
          <cell r="E222" t="str">
            <v>The British journal of ophthalmology</v>
          </cell>
          <cell r="F222" t="str">
            <v>Ludwig</v>
          </cell>
          <cell r="G222" t="str">
            <v>Cassie A</v>
          </cell>
          <cell r="H222" t="str">
            <v>Moshfeghi</v>
          </cell>
          <cell r="I222" t="str">
            <v>Darius M</v>
          </cell>
          <cell r="J222" t="b">
            <v>1</v>
          </cell>
          <cell r="K222" t="b">
            <v>0</v>
          </cell>
          <cell r="L222" t="str">
            <v>Department of Ophthalmology, University of Illinois at Chicago, Chicago, Illinois, USA.</v>
          </cell>
          <cell r="M222">
            <v>1</v>
          </cell>
          <cell r="N222">
            <v>0</v>
          </cell>
          <cell r="O222">
            <v>0</v>
          </cell>
          <cell r="P222">
            <v>0</v>
          </cell>
          <cell r="Q222">
            <v>0</v>
          </cell>
          <cell r="R222">
            <v>3.6110000000000002</v>
          </cell>
          <cell r="S222">
            <v>0</v>
          </cell>
        </row>
        <row r="223">
          <cell r="A223" t="str">
            <v>Sayena Jabbehdari</v>
          </cell>
          <cell r="B223" t="str">
            <v>Jabbehdari</v>
          </cell>
          <cell r="C223" t="str">
            <v>5) Colour change in the newborn iris: 2-year follow-up of the Newborn Eye Screening Test study.</v>
          </cell>
          <cell r="D223">
            <v>43805</v>
          </cell>
          <cell r="E223" t="str">
            <v>Acta ophthalmologica</v>
          </cell>
          <cell r="F223" t="str">
            <v>Jabbehdari</v>
          </cell>
          <cell r="G223" t="str">
            <v>Sayena</v>
          </cell>
          <cell r="H223" t="str">
            <v>Moshfeghi</v>
          </cell>
          <cell r="I223" t="str">
            <v>Darius M</v>
          </cell>
          <cell r="J223" t="b">
            <v>0</v>
          </cell>
          <cell r="K223" t="b">
            <v>1</v>
          </cell>
          <cell r="L223" t="str">
            <v>Department of Ophthalmology and Visual Sciences, University of Illinois at Chicago, Chicago, Illinois, USA.</v>
          </cell>
          <cell r="M223">
            <v>1</v>
          </cell>
          <cell r="N223">
            <v>1</v>
          </cell>
          <cell r="O223">
            <v>1</v>
          </cell>
          <cell r="P223">
            <v>0</v>
          </cell>
          <cell r="Q223">
            <v>0</v>
          </cell>
          <cell r="R223">
            <v>3.3620000000000001</v>
          </cell>
          <cell r="S223">
            <v>1</v>
          </cell>
        </row>
        <row r="224">
          <cell r="A224" t="str">
            <v>Sayena Jabbehdari</v>
          </cell>
          <cell r="B224" t="str">
            <v>Jabbehdari</v>
          </cell>
          <cell r="C224" t="str">
            <v>2) Application of Hemifield Visual Electrophysiology to Diagnose Functional Vision Loss.</v>
          </cell>
          <cell r="D224">
            <v>44166</v>
          </cell>
          <cell r="E224" t="str">
            <v>Journal of neuro-ophthalmology : the official journal of the North American Neuro-Ophthalmology Society</v>
          </cell>
          <cell r="F224" t="str">
            <v>Moss</v>
          </cell>
          <cell r="G224" t="str">
            <v>Heather E</v>
          </cell>
          <cell r="H224" t="str">
            <v>Jabbehdari</v>
          </cell>
          <cell r="I224" t="str">
            <v>Sayena</v>
          </cell>
          <cell r="J224" t="b">
            <v>1</v>
          </cell>
          <cell r="K224" t="b">
            <v>0</v>
          </cell>
          <cell r="L224" t="str">
            <v>Error</v>
          </cell>
          <cell r="M224">
            <v>1</v>
          </cell>
          <cell r="N224">
            <v>0</v>
          </cell>
          <cell r="O224">
            <v>0</v>
          </cell>
          <cell r="P224">
            <v>1</v>
          </cell>
          <cell r="Q224">
            <v>1</v>
          </cell>
          <cell r="R224">
            <v>2.5129999999999999</v>
          </cell>
          <cell r="S224">
            <v>0</v>
          </cell>
        </row>
        <row r="225">
          <cell r="A225" t="str">
            <v>Sayena Jabbehdari</v>
          </cell>
          <cell r="B225" t="str">
            <v>Jabbehdari</v>
          </cell>
          <cell r="C225" t="str">
            <v>7) The Effect of Mesenchymal Stem Cell Secretome on Corneal Endothelial Cell Preservation in an Oxidative Injury Model.</v>
          </cell>
          <cell r="D225">
            <v>44136</v>
          </cell>
          <cell r="E225" t="str">
            <v>Cornea</v>
          </cell>
          <cell r="F225" t="str">
            <v>Rabiee</v>
          </cell>
          <cell r="G225" t="str">
            <v>Behnam</v>
          </cell>
          <cell r="H225" t="str">
            <v>Djalilian</v>
          </cell>
          <cell r="I225" t="str">
            <v>Ali R</v>
          </cell>
          <cell r="J225" t="b">
            <v>1</v>
          </cell>
          <cell r="K225" t="b">
            <v>1</v>
          </cell>
          <cell r="L225" t="str">
            <v>Department of Ophthalmology and Visual Sciences, University of Illinois at Chicago, Chicago, IL; and.</v>
          </cell>
          <cell r="M225">
            <v>1</v>
          </cell>
          <cell r="N225">
            <v>0</v>
          </cell>
          <cell r="O225">
            <v>0</v>
          </cell>
          <cell r="P225">
            <v>0</v>
          </cell>
          <cell r="Q225">
            <v>0</v>
          </cell>
          <cell r="R225">
            <v>2.2149999999999999</v>
          </cell>
          <cell r="S225">
            <v>0</v>
          </cell>
        </row>
        <row r="226">
          <cell r="A226" t="str">
            <v>Sayena Jabbehdari</v>
          </cell>
          <cell r="B226" t="str">
            <v>Jabbehdari</v>
          </cell>
          <cell r="C226" t="str">
            <v>3) Anterior Optic Neuropathy in a Patient With Cyclical Fevers.</v>
          </cell>
          <cell r="D226">
            <v>43891</v>
          </cell>
          <cell r="E226" t="str">
            <v>JAMA ophthalmology</v>
          </cell>
          <cell r="F226" t="str">
            <v>Jabbehdari</v>
          </cell>
          <cell r="G226" t="str">
            <v>Sayena</v>
          </cell>
          <cell r="H226" t="str">
            <v>Moss</v>
          </cell>
          <cell r="I226" t="str">
            <v>Heather E</v>
          </cell>
          <cell r="J226" t="b">
            <v>1</v>
          </cell>
          <cell r="K226" t="b">
            <v>0</v>
          </cell>
          <cell r="L226" t="str">
            <v>Department of Ophthalmology and Visual Sciences, University of Illinois at Chicago, Chicago.</v>
          </cell>
          <cell r="M226">
            <v>1</v>
          </cell>
          <cell r="N226">
            <v>1</v>
          </cell>
          <cell r="O226">
            <v>1</v>
          </cell>
          <cell r="P226">
            <v>0</v>
          </cell>
          <cell r="Q226">
            <v>0</v>
          </cell>
          <cell r="R226">
            <v>6.1980000000000004</v>
          </cell>
          <cell r="S226">
            <v>1</v>
          </cell>
        </row>
        <row r="227">
          <cell r="A227" t="str">
            <v>Sayena Jabbehdari</v>
          </cell>
          <cell r="B227" t="str">
            <v>Jabbehdari</v>
          </cell>
          <cell r="C227" t="str">
            <v>8) Oculocerebrorenal syndrome of Lowe: Survey of ophthalmic presentations and management.</v>
          </cell>
          <cell r="D227">
            <v>43948</v>
          </cell>
          <cell r="E227" t="str">
            <v>European journal of ophthalmology</v>
          </cell>
          <cell r="F227" t="str">
            <v>Ma</v>
          </cell>
          <cell r="G227" t="str">
            <v>Xiaowan</v>
          </cell>
          <cell r="H227" t="str">
            <v>Sun</v>
          </cell>
          <cell r="I227" t="str">
            <v>Yang</v>
          </cell>
          <cell r="J227" t="b">
            <v>1</v>
          </cell>
          <cell r="K227" t="b">
            <v>1</v>
          </cell>
          <cell r="L227" t="str">
            <v>Department of Ophthalmology and Visual Sciences, University of Illinois at Chicago, Chicago, IL, USA.</v>
          </cell>
          <cell r="M227">
            <v>1</v>
          </cell>
          <cell r="N227">
            <v>0</v>
          </cell>
          <cell r="O227">
            <v>0</v>
          </cell>
          <cell r="P227">
            <v>0</v>
          </cell>
          <cell r="Q227">
            <v>0</v>
          </cell>
          <cell r="R227">
            <v>1.6419999999999999</v>
          </cell>
          <cell r="S227">
            <v>1</v>
          </cell>
        </row>
        <row r="228">
          <cell r="A228" t="str">
            <v>Sayena Jabbehdari</v>
          </cell>
          <cell r="B228" t="str">
            <v>Jabbehdari</v>
          </cell>
          <cell r="C228" t="str">
            <v>7) The Role of Multisystem Disease in Composition of Autologous Serum tears and ocular surface symptom improvement.</v>
          </cell>
          <cell r="D228">
            <v>43890</v>
          </cell>
          <cell r="E228" t="str">
            <v>The ocular surface</v>
          </cell>
          <cell r="F228" t="str">
            <v>Ripa</v>
          </cell>
          <cell r="G228" t="str">
            <v>Madeline</v>
          </cell>
          <cell r="H228" t="str">
            <v>Bouchard</v>
          </cell>
          <cell r="I228" t="str">
            <v>Charles</v>
          </cell>
          <cell r="J228" t="b">
            <v>0</v>
          </cell>
          <cell r="K228" t="b">
            <v>0</v>
          </cell>
          <cell r="L228" t="str">
            <v>Ophthalmology, University of Illinois Eye and Ear Infirmary, Chicago, IL, USA.</v>
          </cell>
          <cell r="M228">
            <v>0</v>
          </cell>
          <cell r="N228">
            <v>0</v>
          </cell>
          <cell r="O228">
            <v>0</v>
          </cell>
          <cell r="P228">
            <v>0</v>
          </cell>
          <cell r="Q228">
            <v>0</v>
          </cell>
          <cell r="R228">
            <v>12.336</v>
          </cell>
          <cell r="S228">
            <v>1</v>
          </cell>
        </row>
        <row r="229">
          <cell r="A229" t="str">
            <v>Sayena Jabbehdari</v>
          </cell>
          <cell r="B229" t="str">
            <v>Jabbehdari</v>
          </cell>
          <cell r="C229" t="str">
            <v>4) Bilateral focal choroidal excavations in a patient with Stargardt disease and ocular toxoplasmosis.</v>
          </cell>
          <cell r="D229">
            <v>43985</v>
          </cell>
          <cell r="E229" t="str">
            <v>European journal of ophthalmology</v>
          </cell>
          <cell r="F229" t="str">
            <v>Ji</v>
          </cell>
          <cell r="G229" t="str">
            <v>Marco H</v>
          </cell>
          <cell r="H229" t="str">
            <v>Moshfeghi</v>
          </cell>
          <cell r="I229" t="str">
            <v>Darius M</v>
          </cell>
          <cell r="J229" t="b">
            <v>1</v>
          </cell>
          <cell r="K229" t="b">
            <v>0</v>
          </cell>
          <cell r="L229" t="str">
            <v>Department of Ophthalmology and Visual Sciences, University of Illinois at Chicago, Chicago, IL, USA.</v>
          </cell>
          <cell r="M229">
            <v>1</v>
          </cell>
          <cell r="N229">
            <v>0</v>
          </cell>
          <cell r="O229">
            <v>0</v>
          </cell>
          <cell r="P229">
            <v>0</v>
          </cell>
          <cell r="Q229">
            <v>0</v>
          </cell>
          <cell r="R229">
            <v>1.6419999999999999</v>
          </cell>
          <cell r="S229">
            <v>1</v>
          </cell>
        </row>
        <row r="230">
          <cell r="A230" t="str">
            <v>Sayena Jabbehdari</v>
          </cell>
          <cell r="B230" t="str">
            <v>Jabbehdari</v>
          </cell>
          <cell r="C230" t="str">
            <v>11) Reproducible Derivation and Expansion of Corneal Mesenchymal Stromal Cells for Therapeutic Applications.</v>
          </cell>
          <cell r="D230">
            <v>43882</v>
          </cell>
          <cell r="E230" t="str">
            <v>Translational vision science &amp; technology</v>
          </cell>
          <cell r="F230" t="str">
            <v>Jabbehdari</v>
          </cell>
          <cell r="G230" t="str">
            <v>Sayena</v>
          </cell>
          <cell r="H230" t="str">
            <v>Djalilian</v>
          </cell>
          <cell r="I230" t="str">
            <v>Ali R</v>
          </cell>
          <cell r="J230" t="b">
            <v>0</v>
          </cell>
          <cell r="K230" t="b">
            <v>1</v>
          </cell>
          <cell r="L230" t="str">
            <v>Stem Cell Therapy and Corneal Tissue Engineering Laboratory, Department of Ophthalmology and Visual Sciences, University of Illinois at Chicago, Chicago, IL, USA.</v>
          </cell>
          <cell r="M230">
            <v>1</v>
          </cell>
          <cell r="N230">
            <v>1</v>
          </cell>
          <cell r="O230">
            <v>1</v>
          </cell>
          <cell r="P230">
            <v>0</v>
          </cell>
          <cell r="Q230">
            <v>0</v>
          </cell>
          <cell r="R230">
            <v>2.1120000000000001</v>
          </cell>
          <cell r="S230">
            <v>1</v>
          </cell>
        </row>
        <row r="231">
          <cell r="A231" t="str">
            <v>Sayena Jabbehdari</v>
          </cell>
          <cell r="B231" t="str">
            <v>Jabbehdari</v>
          </cell>
          <cell r="C231" t="str">
            <v>3) Dexamethasone 0.4mg Sustained-Release Intracanalicular Insert in the Management of Ocular Inflammation and Pain Following Ophthalmic Surgery: Design, Development and Place in Therapy.</v>
          </cell>
          <cell r="D231">
            <v>43843</v>
          </cell>
          <cell r="E231" t="str">
            <v>Clinical ophthalmology (Auckland, N.Z.)</v>
          </cell>
          <cell r="F231" t="str">
            <v>Brooks</v>
          </cell>
          <cell r="G231" t="str">
            <v>Cassandra C</v>
          </cell>
          <cell r="H231" t="str">
            <v>Gupta</v>
          </cell>
          <cell r="I231" t="str">
            <v>Preeya K</v>
          </cell>
          <cell r="J231" t="b">
            <v>1</v>
          </cell>
          <cell r="K231" t="b">
            <v>1</v>
          </cell>
          <cell r="L231" t="str">
            <v>Department of Ophthalmology, Duke University Eye Center, Durham, NC, USA.</v>
          </cell>
          <cell r="M231">
            <v>1</v>
          </cell>
          <cell r="N231">
            <v>0</v>
          </cell>
          <cell r="O231">
            <v>0</v>
          </cell>
          <cell r="P231">
            <v>0</v>
          </cell>
          <cell r="Q231">
            <v>0</v>
          </cell>
          <cell r="R231">
            <v>2.04</v>
          </cell>
          <cell r="S231">
            <v>1</v>
          </cell>
        </row>
        <row r="232">
          <cell r="A232" t="str">
            <v>Sayena Jabbehdari</v>
          </cell>
          <cell r="B232" t="str">
            <v>Jabbehdari</v>
          </cell>
          <cell r="C232" t="str">
            <v>4) Ocular surface involvement in pemphigus vulgaris: An interdisciplinary review.</v>
          </cell>
          <cell r="D232">
            <v>43750</v>
          </cell>
          <cell r="E232" t="str">
            <v>The ocular surface</v>
          </cell>
          <cell r="F232" t="str">
            <v>Memar</v>
          </cell>
          <cell r="G232" t="str">
            <v>Omeed</v>
          </cell>
          <cell r="H232" t="str">
            <v>Djalilian</v>
          </cell>
          <cell r="I232" t="str">
            <v>Ali R</v>
          </cell>
          <cell r="J232" t="b">
            <v>0</v>
          </cell>
          <cell r="K232" t="b">
            <v>0</v>
          </cell>
          <cell r="L232" t="str">
            <v>Department of Ophthalmology, University of Illinois Health Hospital System, Chicago, IL, USA.</v>
          </cell>
          <cell r="M232">
            <v>0</v>
          </cell>
          <cell r="N232">
            <v>0</v>
          </cell>
          <cell r="O232">
            <v>0</v>
          </cell>
          <cell r="P232">
            <v>0</v>
          </cell>
          <cell r="Q232">
            <v>0</v>
          </cell>
          <cell r="R232">
            <v>12.336</v>
          </cell>
          <cell r="S232">
            <v>1</v>
          </cell>
        </row>
        <row r="233">
          <cell r="A233" t="str">
            <v>Sayena Jabbehdari</v>
          </cell>
          <cell r="B233" t="str">
            <v>Jabbehdari</v>
          </cell>
          <cell r="C233" t="str">
            <v>7) Management of advanced ocular surface disease in patients with severe atopic keratoconjunctivitis.</v>
          </cell>
          <cell r="D233">
            <v>43438</v>
          </cell>
          <cell r="E233" t="str">
            <v>The ocular surface</v>
          </cell>
          <cell r="F233" t="str">
            <v>Jabbehdari</v>
          </cell>
          <cell r="G233" t="str">
            <v>Sayena</v>
          </cell>
          <cell r="H233" t="str">
            <v>Djalilian</v>
          </cell>
          <cell r="I233" t="str">
            <v>Ali R</v>
          </cell>
          <cell r="J233" t="b">
            <v>0</v>
          </cell>
          <cell r="K233" t="b">
            <v>0</v>
          </cell>
          <cell r="L233" t="str">
            <v>Department of Ophthalmology and Visual Sciences, University of Illinois at Chicago, Chicago, IL, USA.</v>
          </cell>
          <cell r="M233">
            <v>0</v>
          </cell>
          <cell r="N233">
            <v>1</v>
          </cell>
          <cell r="O233">
            <v>0</v>
          </cell>
          <cell r="P233">
            <v>0</v>
          </cell>
          <cell r="Q233">
            <v>0</v>
          </cell>
          <cell r="R233">
            <v>12.336</v>
          </cell>
          <cell r="S233">
            <v>1</v>
          </cell>
        </row>
        <row r="234">
          <cell r="A234" t="str">
            <v>Daniella Lent-Schochet</v>
          </cell>
          <cell r="B234" t="str">
            <v>Lent-Schochet</v>
          </cell>
          <cell r="C234" t="str">
            <v>8) Natural History and Predictors of Vision Loss in Eyes with Diabetic Macular Edema and Good Initial Visual Acuity.</v>
          </cell>
          <cell r="D234">
            <v>44264</v>
          </cell>
          <cell r="E234" t="str">
            <v>Retina (Philadelphia, Pa.)</v>
          </cell>
          <cell r="F234" t="str">
            <v>Lent-Schochet</v>
          </cell>
          <cell r="G234" t="str">
            <v>Daniella</v>
          </cell>
          <cell r="H234" t="str">
            <v>Yiu</v>
          </cell>
          <cell r="I234" t="str">
            <v>Glenn</v>
          </cell>
          <cell r="J234" t="b">
            <v>1</v>
          </cell>
          <cell r="K234" t="b">
            <v>1</v>
          </cell>
          <cell r="L234" t="str">
            <v>Department of Ophthalmology and Vision Science, University of California Davis, 4860 Y Street Suite 2400, Sacramento, CA, 95817, United States California Northstate University College of Medicine, 9700 W Taron Drive, Elk Grove, CA, 95757, United States University of Nevada, Reno School of Medicine, 1664 North Virginia Street, Reno, NV 89557-0357, United States Rosalind Franklin University of Medicine and Science, North Chicago, IL 60064, United States Department of Public Health Sciences/Division of Biostatistics, University of California Davis, 1 Shields Ave, Davis, CA, 95616, United States.</v>
          </cell>
          <cell r="M234">
            <v>1</v>
          </cell>
          <cell r="N234">
            <v>1</v>
          </cell>
          <cell r="O234">
            <v>1</v>
          </cell>
          <cell r="P234">
            <v>0</v>
          </cell>
          <cell r="Q234">
            <v>0</v>
          </cell>
          <cell r="R234">
            <v>3.649</v>
          </cell>
          <cell r="S234">
            <v>0</v>
          </cell>
        </row>
        <row r="235">
          <cell r="A235" t="str">
            <v>Daniella Lent-Schochet</v>
          </cell>
          <cell r="B235" t="str">
            <v>Lent-Schochet</v>
          </cell>
          <cell r="C235" t="str">
            <v>4) Emerging Concepts in the Treatment of Diabetic Retinopathy.</v>
          </cell>
          <cell r="D235">
            <v>43789</v>
          </cell>
          <cell r="E235" t="str">
            <v>Current diabetes reports</v>
          </cell>
          <cell r="F235" t="str">
            <v>Ellis</v>
          </cell>
          <cell r="G235" t="str">
            <v>Michael Patrick</v>
          </cell>
          <cell r="H235" t="str">
            <v>Yiu</v>
          </cell>
          <cell r="I235" t="str">
            <v>Glenn</v>
          </cell>
          <cell r="J235" t="b">
            <v>0</v>
          </cell>
          <cell r="K235" t="b">
            <v>0</v>
          </cell>
          <cell r="L235" t="str">
            <v>Department of Ophthalmology and Vision Science, University of California Davis, 4860 Y Street Suite 2400, Sacramento, CA, 95817, USA.</v>
          </cell>
          <cell r="M235">
            <v>0</v>
          </cell>
          <cell r="N235">
            <v>0</v>
          </cell>
          <cell r="O235">
            <v>0</v>
          </cell>
          <cell r="P235">
            <v>0</v>
          </cell>
          <cell r="Q235">
            <v>0</v>
          </cell>
          <cell r="R235">
            <v>3.6859999999999999</v>
          </cell>
          <cell r="S235">
            <v>1</v>
          </cell>
        </row>
        <row r="236">
          <cell r="A236" t="str">
            <v>Daniella Lent-Schochet</v>
          </cell>
          <cell r="B236" t="str">
            <v>Lent-Schochet</v>
          </cell>
          <cell r="C236" t="str">
            <v>13) Patterns and Predictors of Successful Treatment Discontinuation in Retinal Vein Occlusions With Macular Edema in the Real World.</v>
          </cell>
          <cell r="D236">
            <v>44228</v>
          </cell>
          <cell r="E236" t="str">
            <v>Ophthalmic surgery, lasers &amp; imaging retina</v>
          </cell>
          <cell r="F236" t="str">
            <v>Lo</v>
          </cell>
          <cell r="G236" t="str">
            <v>Therlinder</v>
          </cell>
          <cell r="H236" t="str">
            <v>Yiu</v>
          </cell>
          <cell r="I236" t="str">
            <v>Glenn</v>
          </cell>
          <cell r="J236" t="b">
            <v>1</v>
          </cell>
          <cell r="K236" t="b">
            <v>1</v>
          </cell>
          <cell r="L236" t="str">
            <v>Error</v>
          </cell>
          <cell r="M236">
            <v>1</v>
          </cell>
          <cell r="N236">
            <v>0</v>
          </cell>
          <cell r="O236">
            <v>0</v>
          </cell>
          <cell r="P236">
            <v>0</v>
          </cell>
          <cell r="Q236">
            <v>0</v>
          </cell>
          <cell r="R236">
            <v>0.98599999999999999</v>
          </cell>
          <cell r="S236">
            <v>0</v>
          </cell>
        </row>
        <row r="237">
          <cell r="A237" t="str">
            <v>Daniella Lent-Schochet</v>
          </cell>
          <cell r="B237" t="str">
            <v>Lent-Schochet</v>
          </cell>
          <cell r="C237" t="str">
            <v>2) Drusen in dense deposit disease: not just age-related macular degeneration.</v>
          </cell>
          <cell r="D237">
            <v>43981</v>
          </cell>
          <cell r="E237" t="str">
            <v>Lancet (London, England)</v>
          </cell>
          <cell r="F237" t="str">
            <v>Lent-Schochet</v>
          </cell>
          <cell r="G237" t="str">
            <v>Daniella</v>
          </cell>
          <cell r="H237" t="str">
            <v>Yiu</v>
          </cell>
          <cell r="I237" t="str">
            <v>Glenn</v>
          </cell>
          <cell r="J237" t="b">
            <v>0</v>
          </cell>
          <cell r="K237" t="b">
            <v>0</v>
          </cell>
          <cell r="L237" t="str">
            <v>California Northstate University College of Medicine, Elk Grove, CA, USA; Department of Ophthalmology and Vision Science, University of California, Davis, Sacramento, CA, USA.</v>
          </cell>
          <cell r="M237">
            <v>0</v>
          </cell>
          <cell r="N237">
            <v>1</v>
          </cell>
          <cell r="O237">
            <v>0</v>
          </cell>
          <cell r="P237">
            <v>0</v>
          </cell>
          <cell r="Q237">
            <v>0</v>
          </cell>
          <cell r="R237">
            <v>60.392000000000003</v>
          </cell>
          <cell r="S237">
            <v>1</v>
          </cell>
        </row>
        <row r="238">
          <cell r="A238" t="str">
            <v>Daniella Lent-Schochet</v>
          </cell>
          <cell r="B238" t="str">
            <v>Lent-Schochet</v>
          </cell>
          <cell r="C238" t="str">
            <v>7) A Review of Management Strategies for Nociceptive and Neuropathic Ocular Surface Pain.</v>
          </cell>
          <cell r="D238">
            <v>43922</v>
          </cell>
          <cell r="E238" t="str">
            <v>Drugs</v>
          </cell>
          <cell r="F238" t="str">
            <v>Dermer</v>
          </cell>
          <cell r="G238" t="str">
            <v>Harrison</v>
          </cell>
          <cell r="H238" t="str">
            <v>Galor</v>
          </cell>
          <cell r="I238" t="str">
            <v>Anat</v>
          </cell>
          <cell r="J238" t="b">
            <v>0</v>
          </cell>
          <cell r="K238" t="b">
            <v>0</v>
          </cell>
          <cell r="L238" t="str">
            <v>California Northstate University College of Medicine, 9700 W Taron Drive, Elk Grove, CA, 95757, USA.</v>
          </cell>
          <cell r="M238">
            <v>0</v>
          </cell>
          <cell r="N238">
            <v>0</v>
          </cell>
          <cell r="O238">
            <v>0</v>
          </cell>
          <cell r="P238">
            <v>0</v>
          </cell>
          <cell r="Q238">
            <v>0</v>
          </cell>
          <cell r="R238">
            <v>6.1890000000000001</v>
          </cell>
          <cell r="S238">
            <v>1</v>
          </cell>
        </row>
        <row r="239">
          <cell r="A239" t="str">
            <v>Daniella Lent-Schochet</v>
          </cell>
          <cell r="B239" t="str">
            <v>Lent-Schochet</v>
          </cell>
          <cell r="C239" t="str">
            <v>5) Changes to trimethylamine-N-oxide and its precursors in nascent metabolic syndrome.</v>
          </cell>
          <cell r="D239">
            <v>43208</v>
          </cell>
          <cell r="E239" t="str">
            <v>Hormone molecular biology and clinical investigation</v>
          </cell>
          <cell r="F239" t="str">
            <v>Lent-Schochet</v>
          </cell>
          <cell r="G239" t="str">
            <v>Daniella</v>
          </cell>
          <cell r="H239" t="str">
            <v>Jialal</v>
          </cell>
          <cell r="I239" t="str">
            <v>Ishwarlal</v>
          </cell>
          <cell r="J239" t="b">
            <v>0</v>
          </cell>
          <cell r="K239" t="b">
            <v>0</v>
          </cell>
          <cell r="L239" t="str">
            <v>California North-state University, College of Medicine, Elk Grove, CA, USA.</v>
          </cell>
          <cell r="M239">
            <v>0</v>
          </cell>
          <cell r="N239">
            <v>1</v>
          </cell>
          <cell r="O239">
            <v>0</v>
          </cell>
          <cell r="P239">
            <v>0</v>
          </cell>
          <cell r="Q239">
            <v>0</v>
          </cell>
          <cell r="R239">
            <v>2.19</v>
          </cell>
          <cell r="S239">
            <v>1</v>
          </cell>
        </row>
        <row r="240">
          <cell r="A240" t="str">
            <v>Daniella Lent-Schochet</v>
          </cell>
          <cell r="B240" t="str">
            <v>Lent-Schochet</v>
          </cell>
          <cell r="C240" t="str">
            <v>5) Metabolic syndrome is an inflammatory disorder: A conspiracy between adipose tissue and phagocytes.</v>
          </cell>
          <cell r="D240">
            <v>43636</v>
          </cell>
          <cell r="E240" t="str">
            <v>Clinica chimica acta; international journal of clinical chemistry</v>
          </cell>
          <cell r="F240" t="str">
            <v>Reddy</v>
          </cell>
          <cell r="G240" t="str">
            <v>Priya</v>
          </cell>
          <cell r="H240" t="str">
            <v>Jialal</v>
          </cell>
          <cell r="I240" t="str">
            <v>Ishwarlal</v>
          </cell>
          <cell r="J240" t="b">
            <v>0</v>
          </cell>
          <cell r="K240" t="b">
            <v>0</v>
          </cell>
          <cell r="L240" t="str">
            <v>California Northstate University, College of Medicine, Elk Grove, CA 95757, USA.</v>
          </cell>
          <cell r="M240">
            <v>0</v>
          </cell>
          <cell r="N240">
            <v>0</v>
          </cell>
          <cell r="O240">
            <v>0</v>
          </cell>
          <cell r="P240">
            <v>0</v>
          </cell>
          <cell r="Q240">
            <v>0</v>
          </cell>
          <cell r="R240">
            <v>2.6949999999999998</v>
          </cell>
          <cell r="S240">
            <v>1</v>
          </cell>
        </row>
        <row r="241">
          <cell r="A241" t="str">
            <v>Daniella Lent-Schochet</v>
          </cell>
          <cell r="B241" t="str">
            <v>Lent-Schochet</v>
          </cell>
          <cell r="C241" t="str">
            <v>4) Exploratory metabolomics of metabolic syndrome: A status report.</v>
          </cell>
          <cell r="D241">
            <v>43480</v>
          </cell>
          <cell r="E241" t="str">
            <v>World journal of diabetes</v>
          </cell>
          <cell r="F241" t="str">
            <v>Lent-Schochet</v>
          </cell>
          <cell r="G241" t="str">
            <v>Daniella</v>
          </cell>
          <cell r="H241" t="str">
            <v>Jialal</v>
          </cell>
          <cell r="I241" t="str">
            <v>Ishwarlal</v>
          </cell>
          <cell r="J241" t="b">
            <v>0</v>
          </cell>
          <cell r="K241" t="b">
            <v>0</v>
          </cell>
          <cell r="L241" t="str">
            <v>Metabolism and Clinical Pathology, College of Medicine, California Northstate University, Elk Grove, CA 95757, United States.</v>
          </cell>
          <cell r="M241">
            <v>0</v>
          </cell>
          <cell r="N241">
            <v>1</v>
          </cell>
          <cell r="O241">
            <v>0</v>
          </cell>
          <cell r="P241">
            <v>0</v>
          </cell>
          <cell r="Q241">
            <v>0</v>
          </cell>
          <cell r="R241">
            <v>3.2469999999999999</v>
          </cell>
          <cell r="S241">
            <v>1</v>
          </cell>
        </row>
        <row r="242">
          <cell r="A242" t="str">
            <v>Daniella Lent-Schochet</v>
          </cell>
          <cell r="B242" t="str">
            <v>Lent-Schochet</v>
          </cell>
          <cell r="C242" t="str">
            <v>3) Diet-induced obesity and low testosterone increase neuroinflammation and impair neural function.</v>
          </cell>
          <cell r="D242">
            <v>41898</v>
          </cell>
          <cell r="E242" t="str">
            <v>Journal of neuroinflammation</v>
          </cell>
          <cell r="F242" t="str">
            <v>Jayaraman</v>
          </cell>
          <cell r="G242" t="str">
            <v>Anusha</v>
          </cell>
          <cell r="H242" t="str">
            <v>Pike</v>
          </cell>
          <cell r="I242" t="str">
            <v>Christian J</v>
          </cell>
          <cell r="J242" t="b">
            <v>0</v>
          </cell>
          <cell r="K242" t="b">
            <v>0</v>
          </cell>
          <cell r="L242" t="str">
            <v>Error</v>
          </cell>
          <cell r="M242">
            <v>0</v>
          </cell>
          <cell r="N242">
            <v>0</v>
          </cell>
          <cell r="O242">
            <v>0</v>
          </cell>
          <cell r="P242">
            <v>0</v>
          </cell>
          <cell r="Q242">
            <v>0</v>
          </cell>
          <cell r="R242">
            <v>5.7930000000000001</v>
          </cell>
          <cell r="S242">
            <v>1</v>
          </cell>
        </row>
        <row r="243">
          <cell r="A243" t="str">
            <v>Jonathan Volkin</v>
          </cell>
          <cell r="B243" t="str">
            <v>Volkin</v>
          </cell>
          <cell r="C243" t="str">
            <v>21) Autophagic receptor p62 protects against glycation-derived toxicity and enhances viability.</v>
          </cell>
          <cell r="D243">
            <v>44139</v>
          </cell>
          <cell r="E243" t="str">
            <v>Aging cell</v>
          </cell>
          <cell r="F243" t="str">
            <v>Aragonès</v>
          </cell>
          <cell r="G243" t="str">
            <v>Gemma</v>
          </cell>
          <cell r="H243" t="str">
            <v>Taylor</v>
          </cell>
          <cell r="I243" t="str">
            <v>Allen</v>
          </cell>
          <cell r="J243" t="b">
            <v>0</v>
          </cell>
          <cell r="K243" t="b">
            <v>0</v>
          </cell>
          <cell r="L243" t="str">
            <v>Laboratory for Nutrition and Vision Research, USDA Human Nutrition Research Center on Aging, Tufts University, Boston, MA, USA.</v>
          </cell>
          <cell r="M243">
            <v>0</v>
          </cell>
          <cell r="N243">
            <v>0</v>
          </cell>
          <cell r="O243">
            <v>0</v>
          </cell>
          <cell r="P243">
            <v>0</v>
          </cell>
          <cell r="Q243">
            <v>0</v>
          </cell>
          <cell r="R243">
            <v>7.2380000000000004</v>
          </cell>
          <cell r="S243">
            <v>0</v>
          </cell>
        </row>
        <row r="244">
          <cell r="A244" t="str">
            <v>Jonathan Volkin</v>
          </cell>
          <cell r="B244" t="str">
            <v>Volkin</v>
          </cell>
          <cell r="C244" t="str">
            <v>8) Generation and Characterization of Anti-Glucosepane Antibodies Enabling Direct Detection of Glucosepane in Retinal Tissue.</v>
          </cell>
          <cell r="D244">
            <v>44111</v>
          </cell>
          <cell r="E244" t="str">
            <v>ACS chemical biology</v>
          </cell>
          <cell r="F244" t="str">
            <v>Streeter</v>
          </cell>
          <cell r="G244" t="str">
            <v>Matthew D</v>
          </cell>
          <cell r="H244" t="str">
            <v>Spiegel</v>
          </cell>
          <cell r="I244" t="str">
            <v>David A</v>
          </cell>
          <cell r="J244" t="b">
            <v>0</v>
          </cell>
          <cell r="K244" t="b">
            <v>1</v>
          </cell>
          <cell r="L244" t="str">
            <v>Tufts University, JM-USDA Human Nutrition Research Center on Aging, 711 Washington Street, Boston, Massachusetts 02111, United States.</v>
          </cell>
          <cell r="M244">
            <v>1</v>
          </cell>
          <cell r="N244">
            <v>0</v>
          </cell>
          <cell r="O244">
            <v>0</v>
          </cell>
          <cell r="P244">
            <v>0</v>
          </cell>
          <cell r="Q244">
            <v>0</v>
          </cell>
          <cell r="R244">
            <v>4.4340000000000002</v>
          </cell>
          <cell r="S244">
            <v>0</v>
          </cell>
        </row>
        <row r="245">
          <cell r="A245" t="str">
            <v>Jonathan Volkin</v>
          </cell>
          <cell r="B245" t="str">
            <v>Volkin</v>
          </cell>
          <cell r="C245" t="str">
            <v>14) A low glycemic diet protects disease-prone Nrf2-deficient mice against age-related macular degeneration.</v>
          </cell>
          <cell r="D245">
            <v>43875</v>
          </cell>
          <cell r="E245" t="str">
            <v>Free radical biology &amp; medicine</v>
          </cell>
          <cell r="F245" t="str">
            <v>Rowan</v>
          </cell>
          <cell r="G245" t="str">
            <v>Sheldon</v>
          </cell>
          <cell r="H245" t="str">
            <v>Taylor</v>
          </cell>
          <cell r="I245" t="str">
            <v>Allen</v>
          </cell>
          <cell r="J245" t="b">
            <v>0</v>
          </cell>
          <cell r="K245" t="b">
            <v>0</v>
          </cell>
          <cell r="L245" t="str">
            <v>Laboratory for Nutrition and Vision Research, JM-USDA Human Nutrition Research Center on Aging, Tufts University, Boston, MA, 02111, USA.</v>
          </cell>
          <cell r="M245">
            <v>0</v>
          </cell>
          <cell r="N245">
            <v>0</v>
          </cell>
          <cell r="O245">
            <v>0</v>
          </cell>
          <cell r="P245">
            <v>0</v>
          </cell>
          <cell r="Q245">
            <v>0</v>
          </cell>
          <cell r="R245">
            <v>6.17</v>
          </cell>
          <cell r="S245">
            <v>1</v>
          </cell>
        </row>
        <row r="246">
          <cell r="A246" t="str">
            <v>Jonathan Rho</v>
          </cell>
          <cell r="B246" t="str">
            <v>Rho</v>
          </cell>
          <cell r="C246" t="str">
            <v>7) Postoperative Clinical Outcomes Using Standard Variables Following Levator-Mullerectomy Advancement Blepharoptosis Surgery.</v>
          </cell>
          <cell r="D246">
            <v>44245</v>
          </cell>
          <cell r="E246" t="str">
            <v>The Journal of craniofacial surgery</v>
          </cell>
          <cell r="F246" t="str">
            <v>Dryden</v>
          </cell>
          <cell r="G246" t="str">
            <v>Stephen C</v>
          </cell>
          <cell r="H246" t="str">
            <v>Fowler</v>
          </cell>
          <cell r="I246" t="str">
            <v>Brian T</v>
          </cell>
          <cell r="J246" t="b">
            <v>0</v>
          </cell>
          <cell r="K246" t="b">
            <v>0</v>
          </cell>
          <cell r="L246" t="str">
            <v>Error</v>
          </cell>
          <cell r="M246">
            <v>0</v>
          </cell>
          <cell r="N246">
            <v>0</v>
          </cell>
          <cell r="O246">
            <v>0</v>
          </cell>
          <cell r="P246">
            <v>0</v>
          </cell>
          <cell r="Q246">
            <v>0</v>
          </cell>
          <cell r="R246">
            <v>0.95299999999999996</v>
          </cell>
          <cell r="S246">
            <v>0</v>
          </cell>
        </row>
        <row r="247">
          <cell r="A247" t="str">
            <v>Jonathan Rho</v>
          </cell>
          <cell r="B247" t="str">
            <v>Rho</v>
          </cell>
          <cell r="C247" t="str">
            <v>5) A Case of Non-Arteritic Anterior Ischemic Optic Neuropathy with COVID-19.</v>
          </cell>
          <cell r="D247">
            <v>44172</v>
          </cell>
          <cell r="E247" t="str">
            <v>Cureus</v>
          </cell>
          <cell r="F247" t="str">
            <v>Rho</v>
          </cell>
          <cell r="G247" t="str">
            <v>Jonathan</v>
          </cell>
          <cell r="H247" t="str">
            <v>Fleming</v>
          </cell>
          <cell r="I247" t="str">
            <v>James</v>
          </cell>
          <cell r="J247" t="b">
            <v>0</v>
          </cell>
          <cell r="K247" t="b">
            <v>0</v>
          </cell>
          <cell r="L247" t="str">
            <v>Ophthalmology, Hamilton Eye Institute, Memphis, USA.</v>
          </cell>
          <cell r="M247">
            <v>0</v>
          </cell>
          <cell r="N247">
            <v>1</v>
          </cell>
          <cell r="O247">
            <v>0</v>
          </cell>
          <cell r="P247">
            <v>0</v>
          </cell>
          <cell r="Q247">
            <v>0</v>
          </cell>
          <cell r="R247">
            <v>0</v>
          </cell>
          <cell r="S247">
            <v>0</v>
          </cell>
        </row>
        <row r="248">
          <cell r="A248" t="str">
            <v>Erich Berg</v>
          </cell>
          <cell r="B248" t="str">
            <v>Berg</v>
          </cell>
          <cell r="C248" t="str">
            <v>3) National Institutes of Health Funding in Internal Medicine: Analysis of Physicians Receiving an R01 Grant Between 2008 and 2017.</v>
          </cell>
          <cell r="D248">
            <v>44217</v>
          </cell>
          <cell r="E248" t="str">
            <v>Cureus</v>
          </cell>
          <cell r="F248" t="str">
            <v>Berg</v>
          </cell>
          <cell r="G248" t="str">
            <v>Erich J</v>
          </cell>
          <cell r="H248" t="str">
            <v>Ashurst</v>
          </cell>
          <cell r="I248" t="str">
            <v>John</v>
          </cell>
          <cell r="J248" t="b">
            <v>0</v>
          </cell>
          <cell r="K248" t="b">
            <v>0</v>
          </cell>
          <cell r="L248" t="str">
            <v>Emergency Medicine, Midwestern University, Glendale, USA.</v>
          </cell>
          <cell r="M248">
            <v>0</v>
          </cell>
          <cell r="N248">
            <v>1</v>
          </cell>
          <cell r="O248">
            <v>0</v>
          </cell>
          <cell r="P248">
            <v>0</v>
          </cell>
          <cell r="Q248">
            <v>0</v>
          </cell>
          <cell r="R248">
            <v>0</v>
          </cell>
          <cell r="S248">
            <v>0</v>
          </cell>
        </row>
        <row r="249">
          <cell r="A249" t="str">
            <v>Erich Berg</v>
          </cell>
          <cell r="B249" t="str">
            <v>Berg</v>
          </cell>
          <cell r="C249" t="str">
            <v>2) National Institutes of Health Funding in Obstetrics and Gynecology: Analysis of R01 Grants by Degree and Gender.</v>
          </cell>
          <cell r="D249">
            <v>43968</v>
          </cell>
          <cell r="E249" t="str">
            <v>Cureus</v>
          </cell>
          <cell r="F249" t="str">
            <v>Berg</v>
          </cell>
          <cell r="G249" t="str">
            <v>Erich J</v>
          </cell>
          <cell r="H249" t="str">
            <v>Ashurst</v>
          </cell>
          <cell r="I249" t="str">
            <v>John</v>
          </cell>
          <cell r="J249" t="b">
            <v>0</v>
          </cell>
          <cell r="K249" t="b">
            <v>0</v>
          </cell>
          <cell r="L249" t="str">
            <v>Medicine, Arizona College of Osteopathic Medicine, Phoenix, USA.</v>
          </cell>
          <cell r="M249">
            <v>0</v>
          </cell>
          <cell r="N249">
            <v>1</v>
          </cell>
          <cell r="O249">
            <v>0</v>
          </cell>
          <cell r="P249">
            <v>0</v>
          </cell>
          <cell r="Q249">
            <v>0</v>
          </cell>
          <cell r="R249">
            <v>0</v>
          </cell>
          <cell r="S249">
            <v>1</v>
          </cell>
        </row>
        <row r="250">
          <cell r="A250" t="str">
            <v>Erich Berg</v>
          </cell>
          <cell r="B250" t="str">
            <v>Berg</v>
          </cell>
          <cell r="C250" t="str">
            <v>8) Climatic and Environmental Correlates of Dry Eye Disease Severity: A Report From the Dry Eye Assessment and Management (DREAM) Study.</v>
          </cell>
          <cell r="D250">
            <v>43950</v>
          </cell>
          <cell r="E250" t="str">
            <v>Translational vision science &amp; technology</v>
          </cell>
          <cell r="F250" t="str">
            <v>Berg</v>
          </cell>
          <cell r="G250" t="str">
            <v>Erich J</v>
          </cell>
          <cell r="H250" t="str">
            <v>None</v>
          </cell>
          <cell r="I250" t="str">
            <v>None</v>
          </cell>
          <cell r="J250" t="b">
            <v>0</v>
          </cell>
          <cell r="K250" t="b">
            <v>1</v>
          </cell>
          <cell r="L250" t="str">
            <v>Midwestern University, Glendale, AZ, USA.</v>
          </cell>
          <cell r="M250">
            <v>1</v>
          </cell>
          <cell r="N250">
            <v>1</v>
          </cell>
          <cell r="O250">
            <v>1</v>
          </cell>
          <cell r="P250">
            <v>0</v>
          </cell>
          <cell r="Q250">
            <v>0</v>
          </cell>
          <cell r="R250">
            <v>2.1120000000000001</v>
          </cell>
          <cell r="S250">
            <v>1</v>
          </cell>
        </row>
        <row r="251">
          <cell r="A251" t="str">
            <v>Erich Berg</v>
          </cell>
          <cell r="B251" t="str">
            <v>Berg</v>
          </cell>
          <cell r="C251" t="str">
            <v>2) Patterns of Recent National Institutes of Health (NIH) Funding in General Surgery: Analysis Using the NIH RePORTER System.</v>
          </cell>
          <cell r="D251">
            <v>43635</v>
          </cell>
          <cell r="E251" t="str">
            <v>Cureus</v>
          </cell>
          <cell r="F251" t="str">
            <v>Berg</v>
          </cell>
          <cell r="G251" t="str">
            <v>Erich J</v>
          </cell>
          <cell r="H251" t="str">
            <v>Ashurst</v>
          </cell>
          <cell r="I251" t="str">
            <v>John</v>
          </cell>
          <cell r="J251" t="b">
            <v>0</v>
          </cell>
          <cell r="K251" t="b">
            <v>0</v>
          </cell>
          <cell r="L251" t="str">
            <v>Medicine, Arizona College of Osteopathic Medicine, Phoenix, USA.</v>
          </cell>
          <cell r="M251">
            <v>0</v>
          </cell>
          <cell r="N251">
            <v>1</v>
          </cell>
          <cell r="O251">
            <v>0</v>
          </cell>
          <cell r="P251">
            <v>0</v>
          </cell>
          <cell r="Q251">
            <v>0</v>
          </cell>
          <cell r="R251">
            <v>0</v>
          </cell>
          <cell r="S251">
            <v>1</v>
          </cell>
        </row>
        <row r="252">
          <cell r="A252" t="str">
            <v>Erich Berg</v>
          </cell>
          <cell r="B252" t="str">
            <v>Berg</v>
          </cell>
          <cell r="C252" t="str">
            <v>2) Patterns of Recent National Institutes of Health Funding in Family Medicine: Analysis Using the NIH Research Portfolio Online Reporting Tools Expenditures and Results System.</v>
          </cell>
          <cell r="D252">
            <v>43744</v>
          </cell>
          <cell r="E252" t="str">
            <v>Cureus</v>
          </cell>
          <cell r="F252" t="str">
            <v>Berg</v>
          </cell>
          <cell r="G252" t="str">
            <v>Erich J</v>
          </cell>
          <cell r="H252" t="str">
            <v>Ashurst</v>
          </cell>
          <cell r="I252" t="str">
            <v>John</v>
          </cell>
          <cell r="J252" t="b">
            <v>0</v>
          </cell>
          <cell r="K252" t="b">
            <v>0</v>
          </cell>
          <cell r="L252" t="str">
            <v>Medicine, Arizona College of Osteopathic Medicine, Phoenix, USA.</v>
          </cell>
          <cell r="M252">
            <v>0</v>
          </cell>
          <cell r="N252">
            <v>1</v>
          </cell>
          <cell r="O252">
            <v>0</v>
          </cell>
          <cell r="P252">
            <v>0</v>
          </cell>
          <cell r="Q252">
            <v>0</v>
          </cell>
          <cell r="R252">
            <v>0</v>
          </cell>
          <cell r="S252">
            <v>1</v>
          </cell>
        </row>
        <row r="253">
          <cell r="A253" t="str">
            <v>Erich Berg</v>
          </cell>
          <cell r="B253" t="str">
            <v>Berg</v>
          </cell>
          <cell r="C253" t="str">
            <v>4) Late-onset bleb-associated endophthalmitis and continuous positive airway pressure.</v>
          </cell>
          <cell r="D253">
            <v>43139</v>
          </cell>
          <cell r="E253" t="str">
            <v>American journal of ophthalmology case reports</v>
          </cell>
          <cell r="F253" t="str">
            <v>Berg</v>
          </cell>
          <cell r="G253" t="str">
            <v>Erich J</v>
          </cell>
          <cell r="H253" t="str">
            <v>Samuelson</v>
          </cell>
          <cell r="I253" t="str">
            <v>Thomas W</v>
          </cell>
          <cell r="J253" t="b">
            <v>1</v>
          </cell>
          <cell r="K253" t="b">
            <v>0</v>
          </cell>
          <cell r="L253" t="str">
            <v>Clinical Research Department, Minnesota Eye Consultants, P.A. 9801 Dupont Avenue S. #200, Bloomington, MN 55431, USA.</v>
          </cell>
          <cell r="M253">
            <v>1</v>
          </cell>
          <cell r="N253">
            <v>1</v>
          </cell>
          <cell r="O253">
            <v>1</v>
          </cell>
          <cell r="P253">
            <v>0</v>
          </cell>
          <cell r="Q253">
            <v>0</v>
          </cell>
          <cell r="R253">
            <v>0.86899999999999999</v>
          </cell>
          <cell r="S253">
            <v>1</v>
          </cell>
        </row>
        <row r="254">
          <cell r="A254" t="str">
            <v>Ahmad Abdel-Aty</v>
          </cell>
          <cell r="B254" t="str">
            <v>Abdel-Aty</v>
          </cell>
          <cell r="C254" t="str">
            <v>4) Oxidative stress due to Mycobacterium avium subspecies paratuberculosis (MAP) infection upregulates selenium-dependent GPx activity.</v>
          </cell>
          <cell r="D254">
            <v>42431</v>
          </cell>
          <cell r="E254" t="str">
            <v>Gut pathogens</v>
          </cell>
          <cell r="F254" t="str">
            <v>Qasem</v>
          </cell>
          <cell r="G254" t="str">
            <v>Ahmad</v>
          </cell>
          <cell r="H254" t="str">
            <v>Naser</v>
          </cell>
          <cell r="I254" t="str">
            <v>Saleh A</v>
          </cell>
          <cell r="J254" t="b">
            <v>0</v>
          </cell>
          <cell r="K254" t="b">
            <v>0</v>
          </cell>
          <cell r="L254" t="str">
            <v>Burnett School of Biomedical Sciences, College of Medicine, University of Central Florida, 4110 Libra Drive, Orlando, FL USA.</v>
          </cell>
          <cell r="M254">
            <v>0</v>
          </cell>
          <cell r="N254">
            <v>0</v>
          </cell>
          <cell r="O254">
            <v>0</v>
          </cell>
          <cell r="P254">
            <v>0</v>
          </cell>
          <cell r="Q254">
            <v>0</v>
          </cell>
          <cell r="R254">
            <v>3.274</v>
          </cell>
          <cell r="S254">
            <v>1</v>
          </cell>
        </row>
        <row r="255">
          <cell r="A255" t="str">
            <v>Mostafa Khattab</v>
          </cell>
          <cell r="B255" t="str">
            <v>Khattab</v>
          </cell>
          <cell r="C255" t="str">
            <v>5) Adherence to the RIGHT statement in Society of Interventional Radiology guidelines.</v>
          </cell>
          <cell r="D255">
            <v>43480</v>
          </cell>
          <cell r="E255" t="str">
            <v>Journal of osteopathic medicine</v>
          </cell>
          <cell r="F255" t="str">
            <v>Khattab</v>
          </cell>
          <cell r="G255" t="str">
            <v>Mostafa</v>
          </cell>
          <cell r="H255" t="str">
            <v>Vassar</v>
          </cell>
          <cell r="I255" t="str">
            <v>Matt</v>
          </cell>
          <cell r="J255" t="b">
            <v>0</v>
          </cell>
          <cell r="K255" t="b">
            <v>0</v>
          </cell>
          <cell r="L255" t="str">
            <v>Oklahoma State University Center for Health Sciences , Tulsa , OK , USA.</v>
          </cell>
          <cell r="M255">
            <v>0</v>
          </cell>
          <cell r="N255">
            <v>1</v>
          </cell>
          <cell r="O255">
            <v>0</v>
          </cell>
          <cell r="P255">
            <v>0</v>
          </cell>
          <cell r="Q255">
            <v>0</v>
          </cell>
          <cell r="R255">
            <v>1.4</v>
          </cell>
          <cell r="S255">
            <v>1</v>
          </cell>
        </row>
        <row r="256">
          <cell r="A256" t="str">
            <v>Mostafa Khattab</v>
          </cell>
          <cell r="B256" t="str">
            <v>Khattab</v>
          </cell>
          <cell r="C256" t="str">
            <v>8) Evaluation of spin in the abstracts of systematic reviews and meta-analyses focused on cataract therapies.</v>
          </cell>
          <cell r="D256">
            <v>44289</v>
          </cell>
          <cell r="E256" t="str">
            <v>American journal of ophthalmology</v>
          </cell>
          <cell r="F256" t="str">
            <v>Demla</v>
          </cell>
          <cell r="G256" t="str">
            <v>Simran</v>
          </cell>
          <cell r="H256" t="str">
            <v>Vassar</v>
          </cell>
          <cell r="I256" t="str">
            <v>Matt</v>
          </cell>
          <cell r="J256" t="b">
            <v>1</v>
          </cell>
          <cell r="K256" t="b">
            <v>1</v>
          </cell>
          <cell r="L256" t="str">
            <v>From the Office of Medical Student Research (S.D., E.S., R.O., W.A., M.K., M.H., M.V.), Oklahoma State University Center for Health Sciences, Tulsa, Oklahoma, USA.</v>
          </cell>
          <cell r="M256">
            <v>1</v>
          </cell>
          <cell r="N256">
            <v>0</v>
          </cell>
          <cell r="O256">
            <v>0</v>
          </cell>
          <cell r="P256">
            <v>0</v>
          </cell>
          <cell r="Q256">
            <v>0</v>
          </cell>
          <cell r="R256">
            <v>4.0129999999999999</v>
          </cell>
          <cell r="S256">
            <v>0</v>
          </cell>
        </row>
        <row r="257">
          <cell r="A257" t="str">
            <v>Mostafa Khattab</v>
          </cell>
          <cell r="B257" t="str">
            <v>Khattab</v>
          </cell>
          <cell r="C257" t="str">
            <v>5) Public Speaker Characteristics at Meetings of the Dermatologic and Ophthalmic Drug Advisory Committee and the Ophthalmic Devices Panel.</v>
          </cell>
          <cell r="D257">
            <v>44141</v>
          </cell>
          <cell r="E257" t="str">
            <v>American journal of ophthalmology</v>
          </cell>
          <cell r="F257" t="str">
            <v>Khattab</v>
          </cell>
          <cell r="G257" t="str">
            <v>Mostafa H</v>
          </cell>
          <cell r="H257" t="str">
            <v>Vassar</v>
          </cell>
          <cell r="I257" t="str">
            <v>Matt</v>
          </cell>
          <cell r="J257" t="b">
            <v>1</v>
          </cell>
          <cell r="K257" t="b">
            <v>1</v>
          </cell>
          <cell r="L257" t="str">
            <v>Oklahoma State University Center for Health Sciences, Tulsa, Oklahoma, USA. Electronic address: mostafa.khattab@okstate.edu.</v>
          </cell>
          <cell r="M257">
            <v>1</v>
          </cell>
          <cell r="N257">
            <v>1</v>
          </cell>
          <cell r="O257">
            <v>1</v>
          </cell>
          <cell r="P257">
            <v>0</v>
          </cell>
          <cell r="Q257">
            <v>0</v>
          </cell>
          <cell r="R257">
            <v>4.0129999999999999</v>
          </cell>
          <cell r="S257">
            <v>0</v>
          </cell>
        </row>
        <row r="258">
          <cell r="A258" t="str">
            <v>Mostafa Khattab</v>
          </cell>
          <cell r="B258" t="str">
            <v>Khattab</v>
          </cell>
          <cell r="C258" t="str">
            <v>9) Evaluation of Spin in the Abstracts of Systematic Reviews and Meta-analyses of Treatments for Glaucoma.</v>
          </cell>
          <cell r="D258">
            <v>44186</v>
          </cell>
          <cell r="E258" t="str">
            <v>Journal of glaucoma</v>
          </cell>
          <cell r="F258" t="str">
            <v>Okonya</v>
          </cell>
          <cell r="G258" t="str">
            <v>Ochije</v>
          </cell>
          <cell r="H258" t="str">
            <v>Vassar</v>
          </cell>
          <cell r="I258" t="str">
            <v>Matt</v>
          </cell>
          <cell r="J258" t="b">
            <v>1</v>
          </cell>
          <cell r="K258" t="b">
            <v>1</v>
          </cell>
          <cell r="L258" t="str">
            <v>Office of Medical Student Research.</v>
          </cell>
          <cell r="M258">
            <v>1</v>
          </cell>
          <cell r="N258">
            <v>0</v>
          </cell>
          <cell r="O258">
            <v>0</v>
          </cell>
          <cell r="P258">
            <v>0</v>
          </cell>
          <cell r="Q258">
            <v>0</v>
          </cell>
          <cell r="R258">
            <v>1.992</v>
          </cell>
          <cell r="S258">
            <v>0</v>
          </cell>
        </row>
        <row r="259">
          <cell r="A259" t="str">
            <v>Saloni Kapoor</v>
          </cell>
          <cell r="B259" t="str">
            <v>Kapoor</v>
          </cell>
          <cell r="C259" t="str">
            <v>8) Matched Analysis of Surgical versus Percutaneous Revascularization for Left Main Coronary Disease.</v>
          </cell>
          <cell r="D259">
            <v>44313</v>
          </cell>
          <cell r="E259" t="str">
            <v>The Annals of thoracic surgery</v>
          </cell>
          <cell r="F259" t="str">
            <v>Huckaby</v>
          </cell>
          <cell r="G259" t="str">
            <v>Lauren V</v>
          </cell>
          <cell r="H259" t="str">
            <v>Kilic</v>
          </cell>
          <cell r="I259" t="str">
            <v>Arman</v>
          </cell>
          <cell r="J259" t="b">
            <v>0</v>
          </cell>
          <cell r="K259" t="b">
            <v>0</v>
          </cell>
          <cell r="L259" t="str">
            <v>Division of Cardiology; University of Pittsburgh Medical Center, Pittsburgh, PA, USA.</v>
          </cell>
          <cell r="M259">
            <v>0</v>
          </cell>
          <cell r="N259">
            <v>0</v>
          </cell>
          <cell r="O259">
            <v>0</v>
          </cell>
          <cell r="P259">
            <v>0</v>
          </cell>
          <cell r="Q259">
            <v>0</v>
          </cell>
          <cell r="R259">
            <v>3.6389999999999998</v>
          </cell>
          <cell r="S259">
            <v>0</v>
          </cell>
        </row>
        <row r="260">
          <cell r="A260" t="str">
            <v>Saloni Kapoor</v>
          </cell>
          <cell r="B260" t="str">
            <v>Kapoor</v>
          </cell>
          <cell r="C260" t="str">
            <v>8) Seizure-related injuries in inadequately treated epilepsy patients: A case-control study.</v>
          </cell>
          <cell r="D260">
            <v>44109</v>
          </cell>
          <cell r="E260" t="str">
            <v>Seizure</v>
          </cell>
          <cell r="F260" t="str">
            <v>Elavarasi</v>
          </cell>
          <cell r="G260" t="str">
            <v>Arunmozhimaran</v>
          </cell>
          <cell r="H260" t="str">
            <v>Padma</v>
          </cell>
          <cell r="I260" t="str">
            <v>M V</v>
          </cell>
          <cell r="J260" t="b">
            <v>0</v>
          </cell>
          <cell r="K260" t="b">
            <v>0</v>
          </cell>
          <cell r="L260" t="str">
            <v>University of Pittsburgh, PA, USA. Electronic address: saloni2march@gmail.com.</v>
          </cell>
          <cell r="M260">
            <v>0</v>
          </cell>
          <cell r="N260">
            <v>0</v>
          </cell>
          <cell r="O260">
            <v>0</v>
          </cell>
          <cell r="P260">
            <v>0</v>
          </cell>
          <cell r="Q260">
            <v>0</v>
          </cell>
          <cell r="R260">
            <v>0</v>
          </cell>
          <cell r="S260">
            <v>0</v>
          </cell>
        </row>
        <row r="261">
          <cell r="A261" t="str">
            <v>Saloni Kapoor</v>
          </cell>
          <cell r="B261" t="str">
            <v>Kapoor</v>
          </cell>
          <cell r="C261" t="str">
            <v>38) Developing a pediatric ophthalmology telemedicine program in the COVID-19 crisis.</v>
          </cell>
          <cell r="D261">
            <v>44076</v>
          </cell>
          <cell r="E261" t="str">
            <v>Journal of AAPOS : the official publication of the American Association for Pediatric Ophthalmology and Strabismus</v>
          </cell>
          <cell r="F261" t="str">
            <v>Kapoor</v>
          </cell>
          <cell r="G261" t="str">
            <v>Saloni</v>
          </cell>
          <cell r="H261" t="str">
            <v>Nischal</v>
          </cell>
          <cell r="I261" t="str">
            <v>Ken K</v>
          </cell>
          <cell r="J261" t="b">
            <v>1</v>
          </cell>
          <cell r="K261" t="b">
            <v>1</v>
          </cell>
          <cell r="L261" t="str">
            <v>UPMC Children's Hospital of Pittsburgh, Pittsburgh, Pennsylvania.</v>
          </cell>
          <cell r="M261">
            <v>1</v>
          </cell>
          <cell r="N261">
            <v>1</v>
          </cell>
          <cell r="O261">
            <v>1</v>
          </cell>
          <cell r="P261">
            <v>0</v>
          </cell>
          <cell r="Q261">
            <v>0</v>
          </cell>
          <cell r="R261">
            <v>1.1000000000000001</v>
          </cell>
          <cell r="S261">
            <v>1</v>
          </cell>
        </row>
        <row r="262">
          <cell r="A262" t="str">
            <v>Saloni Kapoor</v>
          </cell>
          <cell r="B262" t="str">
            <v>Kapoor</v>
          </cell>
          <cell r="C262" t="str">
            <v>3) Choroidal Deposits in a Patient With Mucopolysaccharidoses Type 1.</v>
          </cell>
          <cell r="D262">
            <v>44056</v>
          </cell>
          <cell r="E262" t="str">
            <v>JAMA ophthalmology</v>
          </cell>
          <cell r="F262" t="str">
            <v>Kapoor</v>
          </cell>
          <cell r="G262" t="str">
            <v>Saloni</v>
          </cell>
          <cell r="H262" t="str">
            <v>Nischal</v>
          </cell>
          <cell r="I262" t="str">
            <v>Ken K</v>
          </cell>
          <cell r="J262" t="b">
            <v>1</v>
          </cell>
          <cell r="K262" t="b">
            <v>0</v>
          </cell>
          <cell r="L262" t="str">
            <v>Department of Ophthalmology, UPMC Children's Hospital of Pittsburgh, Pittsburgh, Pennsylvania.</v>
          </cell>
          <cell r="M262">
            <v>1</v>
          </cell>
          <cell r="N262">
            <v>1</v>
          </cell>
          <cell r="O262">
            <v>1</v>
          </cell>
          <cell r="P262">
            <v>0</v>
          </cell>
          <cell r="Q262">
            <v>0</v>
          </cell>
          <cell r="R262">
            <v>6.1980000000000004</v>
          </cell>
          <cell r="S262">
            <v>1</v>
          </cell>
        </row>
        <row r="263">
          <cell r="A263" t="str">
            <v>Saloni Kapoor</v>
          </cell>
          <cell r="B263" t="str">
            <v>Kapoor</v>
          </cell>
          <cell r="C263" t="str">
            <v>2) PCI or CABG for Left Main Coronary Artery Disease.</v>
          </cell>
          <cell r="D263">
            <v>44028</v>
          </cell>
          <cell r="E263" t="str">
            <v>The New England journal of medicine</v>
          </cell>
          <cell r="F263" t="str">
            <v>Kapoor</v>
          </cell>
          <cell r="G263" t="str">
            <v>Saloni</v>
          </cell>
          <cell r="H263" t="str">
            <v>Mulukutla</v>
          </cell>
          <cell r="I263" t="str">
            <v>Suresh</v>
          </cell>
          <cell r="J263" t="b">
            <v>0</v>
          </cell>
          <cell r="K263" t="b">
            <v>0</v>
          </cell>
          <cell r="L263" t="str">
            <v>University of Pittsburgh Medical Center, Pittsburgh, PA kapoors2@upmc.edu.</v>
          </cell>
          <cell r="M263">
            <v>0</v>
          </cell>
          <cell r="N263">
            <v>1</v>
          </cell>
          <cell r="O263">
            <v>0</v>
          </cell>
          <cell r="P263">
            <v>0</v>
          </cell>
          <cell r="Q263">
            <v>0</v>
          </cell>
          <cell r="R263">
            <v>74.698999999999998</v>
          </cell>
          <cell r="S263">
            <v>1</v>
          </cell>
        </row>
        <row r="264">
          <cell r="A264" t="str">
            <v>Nikolas Hopkins</v>
          </cell>
          <cell r="B264" t="str">
            <v>Hopkins</v>
          </cell>
          <cell r="C264" t="str">
            <v>19) Heterogeneous antibodies against SARS-CoV-2 spike receptor binding domain and nucleocapsid with implications for COVID-19 immunity.</v>
          </cell>
          <cell r="D264">
            <v>44091</v>
          </cell>
          <cell r="E264" t="str">
            <v>JCI insight</v>
          </cell>
          <cell r="F264" t="str">
            <v>McAndrews</v>
          </cell>
          <cell r="G264" t="str">
            <v>Kathleen M</v>
          </cell>
          <cell r="H264" t="str">
            <v>Kalluri</v>
          </cell>
          <cell r="I264" t="str">
            <v>Raghu</v>
          </cell>
          <cell r="J264" t="b">
            <v>0</v>
          </cell>
          <cell r="K264" t="b">
            <v>0</v>
          </cell>
          <cell r="L264" t="str">
            <v>Department of Microbiology, Immunology and Biochemistry, University of Tennessee Health Science Center College of Medicine, Memphis, Tennessee, USA.</v>
          </cell>
          <cell r="M264">
            <v>0</v>
          </cell>
          <cell r="N264">
            <v>0</v>
          </cell>
          <cell r="O264">
            <v>0</v>
          </cell>
          <cell r="P264">
            <v>0</v>
          </cell>
          <cell r="Q264">
            <v>0</v>
          </cell>
          <cell r="R264">
            <v>6.2050000000000001</v>
          </cell>
          <cell r="S264">
            <v>0</v>
          </cell>
        </row>
        <row r="265">
          <cell r="A265" t="str">
            <v>Gayathri Tummala</v>
          </cell>
          <cell r="B265" t="str">
            <v>Tummala</v>
          </cell>
          <cell r="C265" t="str">
            <v>5) Swept source OCTA reveals a link between choriocapillaris blood flow and vision loss in a case of tubercular serpiginous-like choroiditis.</v>
          </cell>
          <cell r="D265">
            <v>44221</v>
          </cell>
          <cell r="E265" t="str">
            <v>American journal of ophthalmology case reports</v>
          </cell>
          <cell r="F265" t="str">
            <v>Tummala</v>
          </cell>
          <cell r="G265" t="str">
            <v>Gayathri C</v>
          </cell>
          <cell r="H265" t="str">
            <v>Pepple</v>
          </cell>
          <cell r="I265" t="str">
            <v>Kathryn L</v>
          </cell>
          <cell r="J265" t="b">
            <v>1</v>
          </cell>
          <cell r="K265" t="b">
            <v>0</v>
          </cell>
          <cell r="L265" t="str">
            <v>University of Washington, Department of Ophthalmology, Seattle, WA 98104, USA.</v>
          </cell>
          <cell r="M265">
            <v>1</v>
          </cell>
          <cell r="N265">
            <v>1</v>
          </cell>
          <cell r="O265">
            <v>1</v>
          </cell>
          <cell r="P265">
            <v>0</v>
          </cell>
          <cell r="Q265">
            <v>0</v>
          </cell>
          <cell r="R265">
            <v>0.86899999999999999</v>
          </cell>
          <cell r="S265">
            <v>0</v>
          </cell>
        </row>
        <row r="266">
          <cell r="A266" t="str">
            <v>Gayathri Tummala</v>
          </cell>
          <cell r="B266" t="str">
            <v>Tummala</v>
          </cell>
          <cell r="C266" t="str">
            <v>11) Interleukin-6 neutralization prolongs corneal allograft survival.</v>
          </cell>
          <cell r="D266">
            <v>43545</v>
          </cell>
          <cell r="E266" t="str">
            <v>Current trends in immunology</v>
          </cell>
          <cell r="F266" t="str">
            <v>Kodati</v>
          </cell>
          <cell r="G266" t="str">
            <v>Shilpa</v>
          </cell>
          <cell r="H266" t="str">
            <v>Dana</v>
          </cell>
          <cell r="I266" t="str">
            <v>Reza</v>
          </cell>
          <cell r="J266" t="b">
            <v>0</v>
          </cell>
          <cell r="K266" t="b">
            <v>1</v>
          </cell>
          <cell r="L266" t="str">
            <v>Schepens Eye Research Institute, Massachusetts Eye and Ear Infirmary, Department of Ophthalmology, Harvard Medical School, Boston, MA, USA.</v>
          </cell>
          <cell r="M266">
            <v>1</v>
          </cell>
          <cell r="N266">
            <v>0</v>
          </cell>
          <cell r="O266">
            <v>0</v>
          </cell>
          <cell r="P266">
            <v>0</v>
          </cell>
          <cell r="Q266">
            <v>0</v>
          </cell>
          <cell r="R266">
            <v>2.5219999999999998</v>
          </cell>
          <cell r="S266">
            <v>1</v>
          </cell>
        </row>
        <row r="267">
          <cell r="A267" t="str">
            <v>Gayathri Tummala</v>
          </cell>
          <cell r="B267" t="str">
            <v>Tummala</v>
          </cell>
          <cell r="C267" t="str">
            <v>4) Characterization of Gene Therapy Associated Uveitis Following Intravitreal Adeno-Associated Virus Injection in Mice.</v>
          </cell>
          <cell r="D267">
            <v>44228</v>
          </cell>
          <cell r="E267" t="str">
            <v>Investigative ophthalmology &amp; visual science</v>
          </cell>
          <cell r="F267" t="str">
            <v>Tummala</v>
          </cell>
          <cell r="G267" t="str">
            <v>Gayathri</v>
          </cell>
          <cell r="H267" t="str">
            <v>Pepple</v>
          </cell>
          <cell r="I267" t="str">
            <v>Kathryn L</v>
          </cell>
          <cell r="J267" t="b">
            <v>1</v>
          </cell>
          <cell r="K267" t="b">
            <v>0</v>
          </cell>
          <cell r="L267" t="str">
            <v>University of Washington, Department of Ophthalmology, Seattle, Washington, United States.</v>
          </cell>
          <cell r="M267">
            <v>1</v>
          </cell>
          <cell r="N267">
            <v>1</v>
          </cell>
          <cell r="O267">
            <v>1</v>
          </cell>
          <cell r="P267">
            <v>0</v>
          </cell>
          <cell r="Q267">
            <v>0</v>
          </cell>
          <cell r="R267">
            <v>3.4580000000000002</v>
          </cell>
          <cell r="S267">
            <v>0</v>
          </cell>
        </row>
        <row r="268">
          <cell r="A268" t="str">
            <v>Danielle Block</v>
          </cell>
          <cell r="B268" t="str">
            <v>Block</v>
          </cell>
          <cell r="C268" t="str">
            <v>9) Severe acute kidney injury in neonates with necrotizing enterocolitis: risk factors and outcomes.</v>
          </cell>
          <cell r="D268">
            <v>44210</v>
          </cell>
          <cell r="E268" t="str">
            <v>Pediatric research</v>
          </cell>
          <cell r="F268" t="str">
            <v>Garg</v>
          </cell>
          <cell r="G268" t="str">
            <v>Parvesh Mohan</v>
          </cell>
          <cell r="H268" t="str">
            <v>Sanderson</v>
          </cell>
          <cell r="I268" t="str">
            <v>Keia R</v>
          </cell>
          <cell r="J268" t="b">
            <v>0</v>
          </cell>
          <cell r="K268" t="b">
            <v>0</v>
          </cell>
          <cell r="L268" t="str">
            <v>Department of Pediatrics/Neonatology, University of Mississippi Medical Center, Jackson, MS, USA.</v>
          </cell>
          <cell r="M268">
            <v>0</v>
          </cell>
          <cell r="N268">
            <v>0</v>
          </cell>
          <cell r="O268">
            <v>0</v>
          </cell>
          <cell r="P268">
            <v>0</v>
          </cell>
          <cell r="Q268">
            <v>0</v>
          </cell>
          <cell r="R268">
            <v>2.7469999999999999</v>
          </cell>
          <cell r="S268">
            <v>0</v>
          </cell>
        </row>
        <row r="269">
          <cell r="A269" t="str">
            <v>Abby Perrenoud</v>
          </cell>
          <cell r="B269" t="str">
            <v>Perrenoud</v>
          </cell>
          <cell r="C269" t="str">
            <v>3) Vaping-induced lung injury in a 21-year-old woman.</v>
          </cell>
          <cell r="D269">
            <v>44165</v>
          </cell>
          <cell r="E269" t="str">
            <v>BMJ case reports</v>
          </cell>
          <cell r="F269" t="str">
            <v>Perrenoud</v>
          </cell>
          <cell r="G269" t="str">
            <v>Abby</v>
          </cell>
          <cell r="H269" t="str">
            <v>Wabwire</v>
          </cell>
          <cell r="I269" t="str">
            <v>Godfrey</v>
          </cell>
          <cell r="J269" t="b">
            <v>0</v>
          </cell>
          <cell r="K269" t="b">
            <v>0</v>
          </cell>
          <cell r="L269" t="str">
            <v>University of South Dakota Sanford School of Medicine, Sioux Falls, South Dakota, USA abby.perrenoud@coyotes.usd.edu.</v>
          </cell>
          <cell r="M269">
            <v>0</v>
          </cell>
          <cell r="N269">
            <v>1</v>
          </cell>
          <cell r="O269">
            <v>0</v>
          </cell>
          <cell r="P269">
            <v>0</v>
          </cell>
          <cell r="Q269">
            <v>0</v>
          </cell>
          <cell r="R269">
            <v>0.46899999999999997</v>
          </cell>
          <cell r="S269">
            <v>0</v>
          </cell>
        </row>
        <row r="270">
          <cell r="A270" t="str">
            <v>Abby Perrenoud</v>
          </cell>
          <cell r="B270" t="str">
            <v>Perrenoud</v>
          </cell>
          <cell r="C270" t="str">
            <v>4) Endoleak and Pseudoaneurysm Formation in the Setting of Stent Graft Infection Following Endovascular Uretero-Arterial Fistula Repair: The Dreaded Complication.</v>
          </cell>
          <cell r="D270">
            <v>44007</v>
          </cell>
          <cell r="E270" t="str">
            <v>Cureus</v>
          </cell>
          <cell r="F270" t="str">
            <v>Perrenoud</v>
          </cell>
          <cell r="G270" t="str">
            <v>Abby L</v>
          </cell>
          <cell r="H270" t="str">
            <v>Yim</v>
          </cell>
          <cell r="I270" t="str">
            <v>Douglas</v>
          </cell>
          <cell r="J270" t="b">
            <v>0</v>
          </cell>
          <cell r="K270" t="b">
            <v>0</v>
          </cell>
          <cell r="L270" t="str">
            <v>Interventional Radiology, University of South Dakota Sanford School of Medicine, Sioux Falls, USA.</v>
          </cell>
          <cell r="M270">
            <v>0</v>
          </cell>
          <cell r="N270">
            <v>1</v>
          </cell>
          <cell r="O270">
            <v>0</v>
          </cell>
          <cell r="P270">
            <v>0</v>
          </cell>
          <cell r="Q270">
            <v>0</v>
          </cell>
          <cell r="R270">
            <v>0</v>
          </cell>
          <cell r="S270">
            <v>1</v>
          </cell>
        </row>
        <row r="271">
          <cell r="A271" t="str">
            <v>Jeremy B Hatcher</v>
          </cell>
          <cell r="B271" t="str">
            <v>Hatcher</v>
          </cell>
          <cell r="C271" t="str">
            <v>6) Aftermarket effects of cenegermin for neurotrophic keratopathy in pediatric patients.</v>
          </cell>
          <cell r="D271">
            <v>44305</v>
          </cell>
          <cell r="E271" t="str">
            <v>The ocular surface</v>
          </cell>
          <cell r="F271" t="str">
            <v>Hatcher</v>
          </cell>
          <cell r="G271" t="str">
            <v>Jeremy B</v>
          </cell>
          <cell r="H271" t="str">
            <v>Shieh</v>
          </cell>
          <cell r="I271" t="str">
            <v>Christine</v>
          </cell>
          <cell r="J271" t="b">
            <v>0</v>
          </cell>
          <cell r="K271" t="b">
            <v>0</v>
          </cell>
          <cell r="L271" t="str">
            <v>Vanderbilt University School of Medicine, Nashville, TN, USA.</v>
          </cell>
          <cell r="M271">
            <v>0</v>
          </cell>
          <cell r="N271">
            <v>1</v>
          </cell>
          <cell r="O271">
            <v>0</v>
          </cell>
          <cell r="P271">
            <v>0</v>
          </cell>
          <cell r="Q271">
            <v>0</v>
          </cell>
          <cell r="R271">
            <v>12.336</v>
          </cell>
          <cell r="S271">
            <v>0</v>
          </cell>
        </row>
        <row r="272">
          <cell r="A272" t="str">
            <v>Jeremy B Hatcher</v>
          </cell>
          <cell r="B272" t="str">
            <v>Hatcher</v>
          </cell>
          <cell r="C272" t="str">
            <v>8) Obesity is Associated with Longer Survival Independent of Sarcopenia and Myosteatosis in Metastatic and/or Castrate-Resistant Prostate Cancer.</v>
          </cell>
          <cell r="D272">
            <v>44124</v>
          </cell>
          <cell r="E272" t="str">
            <v>The Journal of urology</v>
          </cell>
          <cell r="F272" t="str">
            <v>Xu</v>
          </cell>
          <cell r="G272" t="str">
            <v>Mark C</v>
          </cell>
          <cell r="H272" t="str">
            <v>Silver</v>
          </cell>
          <cell r="I272" t="str">
            <v>Heidi J</v>
          </cell>
          <cell r="J272" t="b">
            <v>0</v>
          </cell>
          <cell r="K272" t="b">
            <v>0</v>
          </cell>
          <cell r="L272" t="str">
            <v>Vanderbilt University School of Medicine, Nashville, Tennessee.</v>
          </cell>
          <cell r="M272">
            <v>0</v>
          </cell>
          <cell r="N272">
            <v>0</v>
          </cell>
          <cell r="O272">
            <v>0</v>
          </cell>
          <cell r="P272">
            <v>0</v>
          </cell>
          <cell r="Q272">
            <v>0</v>
          </cell>
          <cell r="R272">
            <v>5.9249999999999998</v>
          </cell>
          <cell r="S272">
            <v>0</v>
          </cell>
        </row>
        <row r="273">
          <cell r="A273" t="str">
            <v>Jeremy B Hatcher</v>
          </cell>
          <cell r="B273" t="str">
            <v>Hatcher</v>
          </cell>
          <cell r="C273" t="str">
            <v>14) Impact of High-Dose-Rate Brachytherapy Training via Telehealth in Low- and Middle-Income Countries.</v>
          </cell>
          <cell r="D273">
            <v>44136</v>
          </cell>
          <cell r="E273" t="str">
            <v>JCO global oncology</v>
          </cell>
          <cell r="F273" t="str">
            <v>Hatcher</v>
          </cell>
          <cell r="G273" t="str">
            <v>Jeremy B</v>
          </cell>
          <cell r="H273" t="str">
            <v>Li</v>
          </cell>
          <cell r="I273" t="str">
            <v>Benjamin</v>
          </cell>
          <cell r="J273" t="b">
            <v>0</v>
          </cell>
          <cell r="K273" t="b">
            <v>0</v>
          </cell>
          <cell r="L273" t="str">
            <v>Rayos Contra Cancer, Nashville, TN.</v>
          </cell>
          <cell r="M273">
            <v>0</v>
          </cell>
          <cell r="N273">
            <v>1</v>
          </cell>
          <cell r="O273">
            <v>0</v>
          </cell>
          <cell r="P273">
            <v>0</v>
          </cell>
          <cell r="Q273">
            <v>0</v>
          </cell>
          <cell r="R273">
            <v>1.79</v>
          </cell>
          <cell r="S273">
            <v>0</v>
          </cell>
        </row>
        <row r="274">
          <cell r="A274" t="str">
            <v>Jeremy B Hatcher</v>
          </cell>
          <cell r="B274" t="str">
            <v>Hatcher</v>
          </cell>
          <cell r="C274" t="str">
            <v>6) Pressure-Induced Alterations in PEDF and PEDF-R Expression: Implications for Neuroprotective Signaling in Glaucoma.</v>
          </cell>
          <cell r="D274">
            <v>42304</v>
          </cell>
          <cell r="E274" t="str">
            <v>Journal of clinical &amp; experimental ophthalmology</v>
          </cell>
          <cell r="F274" t="str">
            <v>Lee</v>
          </cell>
          <cell r="G274" t="str">
            <v>Sean J</v>
          </cell>
          <cell r="H274" t="str">
            <v>Sappington</v>
          </cell>
          <cell r="I274" t="str">
            <v>Rebecca M</v>
          </cell>
          <cell r="J274" t="b">
            <v>1</v>
          </cell>
          <cell r="K274" t="b">
            <v>1</v>
          </cell>
          <cell r="L274" t="str">
            <v>Department of Ophthalmology and Visual Sciences, Vanderbilt Eye Institute, USA.</v>
          </cell>
          <cell r="M274">
            <v>1</v>
          </cell>
          <cell r="N274">
            <v>0</v>
          </cell>
          <cell r="O274">
            <v>0</v>
          </cell>
          <cell r="P274">
            <v>0</v>
          </cell>
          <cell r="Q274">
            <v>0</v>
          </cell>
          <cell r="R274">
            <v>2.83</v>
          </cell>
          <cell r="S274">
            <v>1</v>
          </cell>
        </row>
        <row r="275">
          <cell r="A275" t="str">
            <v>Jeremy B Hatcher</v>
          </cell>
          <cell r="B275" t="str">
            <v>Hatcher</v>
          </cell>
          <cell r="C275" t="str">
            <v>8) Improving the assessment and documentation of patient mobility using a quality improvement framework.</v>
          </cell>
          <cell r="D275">
            <v>44233</v>
          </cell>
          <cell r="E275" t="str">
            <v>Geriatric nursing (New York, N.Y.)</v>
          </cell>
          <cell r="F275" t="str">
            <v>Montgomery</v>
          </cell>
          <cell r="G275" t="str">
            <v>Chandler D</v>
          </cell>
          <cell r="H275" t="str">
            <v>Welch</v>
          </cell>
          <cell r="I275" t="str">
            <v>Sarah A</v>
          </cell>
          <cell r="J275" t="b">
            <v>0</v>
          </cell>
          <cell r="K275" t="b">
            <v>0</v>
          </cell>
          <cell r="L275" t="str">
            <v>Vanderbilt University School of Medicine, 2209 Garland Avenue, Nashville, TN, USA 37240-0002.</v>
          </cell>
          <cell r="M275">
            <v>0</v>
          </cell>
          <cell r="N275">
            <v>0</v>
          </cell>
          <cell r="O275">
            <v>0</v>
          </cell>
          <cell r="P275">
            <v>0</v>
          </cell>
          <cell r="Q275">
            <v>0</v>
          </cell>
          <cell r="R275">
            <v>1.6779999999999999</v>
          </cell>
          <cell r="S275">
            <v>0</v>
          </cell>
        </row>
        <row r="276">
          <cell r="A276" t="str">
            <v>Mark Daniel Bailey</v>
          </cell>
          <cell r="B276" t="str">
            <v>Bailey</v>
          </cell>
          <cell r="C276" t="str">
            <v>3) Exotropic bilateral internuclear ophthalmoplegia following a superior cerebellar artery aneurysm clipping.</v>
          </cell>
          <cell r="D276">
            <v>44121</v>
          </cell>
          <cell r="E276" t="str">
            <v>Canadian journal of ophthalmology. Journal canadien d'ophtalmologie</v>
          </cell>
          <cell r="F276" t="str">
            <v>Bailey</v>
          </cell>
          <cell r="G276" t="str">
            <v>Mark Daniel</v>
          </cell>
          <cell r="H276" t="str">
            <v>Lee</v>
          </cell>
          <cell r="I276" t="str">
            <v>Andrew G</v>
          </cell>
          <cell r="J276" t="b">
            <v>1</v>
          </cell>
          <cell r="K276" t="b">
            <v>0</v>
          </cell>
          <cell r="L276" t="str">
            <v>Baylor College of Medicine, Houston, TX.</v>
          </cell>
          <cell r="M276">
            <v>1</v>
          </cell>
          <cell r="N276">
            <v>1</v>
          </cell>
          <cell r="O276">
            <v>1</v>
          </cell>
          <cell r="P276">
            <v>0</v>
          </cell>
          <cell r="Q276">
            <v>0</v>
          </cell>
          <cell r="R276">
            <v>1.369</v>
          </cell>
          <cell r="S276">
            <v>0</v>
          </cell>
        </row>
        <row r="277">
          <cell r="A277" t="str">
            <v>Niloufar Rohani</v>
          </cell>
          <cell r="B277" t="str">
            <v>Rohani</v>
          </cell>
          <cell r="C277" t="str">
            <v>3) Fascicular Sixth Nerve Palsy as a Presenting Sign of Metastatic Ovarian Carcinoma.</v>
          </cell>
          <cell r="D277">
            <v>44246</v>
          </cell>
          <cell r="E277" t="str">
            <v>Journal of neuro-ophthalmology : the official journal of the North American Neuro-Ophthalmology Society</v>
          </cell>
          <cell r="F277" t="str">
            <v>Rohani</v>
          </cell>
          <cell r="G277" t="str">
            <v>Niloufar</v>
          </cell>
          <cell r="H277" t="str">
            <v>Lee</v>
          </cell>
          <cell r="I277" t="str">
            <v>Andrew G</v>
          </cell>
          <cell r="J277" t="b">
            <v>1</v>
          </cell>
          <cell r="K277" t="b">
            <v>0</v>
          </cell>
          <cell r="L277" t="str">
            <v>Baylor College of Medicine (NR, AGL), Houston, Texas; Department of Ophthalmology (PM, AGL), Blanton Eye Institute, Houston Methodist Hospital, Houston, Texas; The Houston Methodist Research Institute (AGL), Houston Methodist Hospital, Houston, Texas; Departments of Ophthalmology (AGL), Neurology, and Neurosurgery, Weill Cornell Medicine, New York, New York; and Department of Ophthalmology (AGL), University of Texas Medical Branch, Galveston, Texas.</v>
          </cell>
          <cell r="M277">
            <v>1</v>
          </cell>
          <cell r="N277">
            <v>1</v>
          </cell>
          <cell r="O277">
            <v>1</v>
          </cell>
          <cell r="P277">
            <v>0</v>
          </cell>
          <cell r="Q277">
            <v>0</v>
          </cell>
          <cell r="R277">
            <v>2.5129999999999999</v>
          </cell>
          <cell r="S277">
            <v>0</v>
          </cell>
        </row>
        <row r="278">
          <cell r="A278" t="str">
            <v>Niloufar Rohani</v>
          </cell>
          <cell r="B278" t="str">
            <v>Rohani</v>
          </cell>
          <cell r="C278" t="str">
            <v>4) Recurrence of elevated intracranial pressure following tetracycline antibiotic use.</v>
          </cell>
          <cell r="D278">
            <v>43525</v>
          </cell>
          <cell r="E278" t="str">
            <v>Cutis</v>
          </cell>
          <cell r="F278" t="str">
            <v>Kini</v>
          </cell>
          <cell r="G278" t="str">
            <v>Ashwini T</v>
          </cell>
          <cell r="H278" t="str">
            <v>Lee</v>
          </cell>
          <cell r="I278" t="str">
            <v>Andrew G</v>
          </cell>
          <cell r="J278" t="b">
            <v>0</v>
          </cell>
          <cell r="K278" t="b">
            <v>0</v>
          </cell>
          <cell r="L278" t="str">
            <v>Baylor College of Medicine, Houston, Texas, USA.</v>
          </cell>
          <cell r="M278">
            <v>0</v>
          </cell>
          <cell r="N278">
            <v>0</v>
          </cell>
          <cell r="O278">
            <v>0</v>
          </cell>
          <cell r="P278">
            <v>0</v>
          </cell>
          <cell r="Q278">
            <v>0</v>
          </cell>
          <cell r="R278">
            <v>1.022</v>
          </cell>
          <cell r="S278">
            <v>1</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Name</v>
          </cell>
          <cell r="M1" t="str">
            <v>OphthoPub</v>
          </cell>
          <cell r="N1" t="str">
            <v>FirstAuthorPub</v>
          </cell>
          <cell r="O1" t="str">
            <v>FirstAuthorOphthoPub</v>
          </cell>
          <cell r="P1" t="str">
            <v>CorrespondingAuthorPub</v>
          </cell>
          <cell r="Q1" t="str">
            <v>CorrespondingAuthorOphthoPub</v>
          </cell>
          <cell r="R1" t="str">
            <v>IF</v>
          </cell>
          <cell r="S1" t="str">
            <v>BeforeSubmissionDate</v>
          </cell>
        </row>
        <row r="2">
          <cell r="A2" t="str">
            <v>Milanka Stevanovic</v>
          </cell>
          <cell r="M2">
            <v>1</v>
          </cell>
          <cell r="N2">
            <v>1</v>
          </cell>
          <cell r="O2">
            <v>1</v>
          </cell>
          <cell r="P2">
            <v>0</v>
          </cell>
          <cell r="Q2">
            <v>0</v>
          </cell>
          <cell r="R2">
            <v>1.369</v>
          </cell>
          <cell r="S2">
            <v>0</v>
          </cell>
        </row>
        <row r="3">
          <cell r="A3" t="str">
            <v>Milanka Stevanovic</v>
          </cell>
          <cell r="M3">
            <v>1</v>
          </cell>
          <cell r="N3">
            <v>0</v>
          </cell>
          <cell r="O3">
            <v>0</v>
          </cell>
          <cell r="P3">
            <v>0</v>
          </cell>
          <cell r="Q3">
            <v>0</v>
          </cell>
          <cell r="R3">
            <v>0.88300000000000001</v>
          </cell>
          <cell r="S3">
            <v>0</v>
          </cell>
        </row>
        <row r="4">
          <cell r="A4" t="str">
            <v>James Law</v>
          </cell>
          <cell r="M4">
            <v>1</v>
          </cell>
          <cell r="N4">
            <v>1</v>
          </cell>
          <cell r="O4">
            <v>1</v>
          </cell>
          <cell r="P4">
            <v>0</v>
          </cell>
          <cell r="Q4">
            <v>0</v>
          </cell>
          <cell r="R4">
            <v>1.331</v>
          </cell>
          <cell r="S4">
            <v>0</v>
          </cell>
        </row>
        <row r="5">
          <cell r="A5" t="str">
            <v>James Law</v>
          </cell>
          <cell r="M5">
            <v>1</v>
          </cell>
          <cell r="N5">
            <v>0</v>
          </cell>
          <cell r="O5">
            <v>0</v>
          </cell>
          <cell r="P5">
            <v>0</v>
          </cell>
          <cell r="Q5">
            <v>0</v>
          </cell>
          <cell r="R5">
            <v>1.331</v>
          </cell>
          <cell r="S5">
            <v>0</v>
          </cell>
        </row>
        <row r="6">
          <cell r="A6" t="str">
            <v>James Law</v>
          </cell>
          <cell r="M6">
            <v>1</v>
          </cell>
          <cell r="N6">
            <v>0</v>
          </cell>
          <cell r="O6">
            <v>0</v>
          </cell>
          <cell r="P6">
            <v>0</v>
          </cell>
          <cell r="Q6">
            <v>0</v>
          </cell>
          <cell r="R6">
            <v>1.331</v>
          </cell>
          <cell r="S6">
            <v>0</v>
          </cell>
        </row>
        <row r="7">
          <cell r="A7" t="str">
            <v>James Law</v>
          </cell>
          <cell r="M7">
            <v>1</v>
          </cell>
          <cell r="N7">
            <v>1</v>
          </cell>
          <cell r="O7">
            <v>1</v>
          </cell>
          <cell r="P7">
            <v>0</v>
          </cell>
          <cell r="Q7">
            <v>0</v>
          </cell>
          <cell r="R7">
            <v>1.331</v>
          </cell>
          <cell r="S7">
            <v>1</v>
          </cell>
        </row>
        <row r="8">
          <cell r="A8" t="str">
            <v>James Law</v>
          </cell>
          <cell r="M8">
            <v>1</v>
          </cell>
          <cell r="N8">
            <v>0</v>
          </cell>
          <cell r="O8">
            <v>0</v>
          </cell>
          <cell r="P8">
            <v>0</v>
          </cell>
          <cell r="Q8">
            <v>0</v>
          </cell>
          <cell r="R8">
            <v>4.0129999999999999</v>
          </cell>
          <cell r="S8">
            <v>1</v>
          </cell>
        </row>
        <row r="9">
          <cell r="A9" t="str">
            <v>James Law</v>
          </cell>
          <cell r="M9">
            <v>1</v>
          </cell>
          <cell r="N9">
            <v>0</v>
          </cell>
          <cell r="O9">
            <v>0</v>
          </cell>
          <cell r="P9">
            <v>0</v>
          </cell>
          <cell r="Q9">
            <v>0</v>
          </cell>
          <cell r="R9">
            <v>4.0129999999999999</v>
          </cell>
          <cell r="S9">
            <v>1</v>
          </cell>
        </row>
        <row r="10">
          <cell r="A10" t="str">
            <v>James Law</v>
          </cell>
          <cell r="M10">
            <v>1</v>
          </cell>
          <cell r="N10">
            <v>1</v>
          </cell>
          <cell r="O10">
            <v>1</v>
          </cell>
          <cell r="P10">
            <v>0</v>
          </cell>
          <cell r="Q10">
            <v>0</v>
          </cell>
          <cell r="R10">
            <v>4.0129999999999999</v>
          </cell>
          <cell r="S10">
            <v>1</v>
          </cell>
        </row>
        <row r="11">
          <cell r="A11" t="str">
            <v>Nathan Arboleda</v>
          </cell>
          <cell r="M11">
            <v>0</v>
          </cell>
          <cell r="N11">
            <v>0</v>
          </cell>
          <cell r="O11">
            <v>0</v>
          </cell>
          <cell r="P11">
            <v>0</v>
          </cell>
          <cell r="Q11">
            <v>0</v>
          </cell>
          <cell r="R11">
            <v>0</v>
          </cell>
          <cell r="S11">
            <v>1</v>
          </cell>
        </row>
        <row r="12">
          <cell r="A12" t="str">
            <v>Tova Goldstein</v>
          </cell>
          <cell r="M12">
            <v>0</v>
          </cell>
          <cell r="N12">
            <v>0</v>
          </cell>
          <cell r="O12">
            <v>0</v>
          </cell>
          <cell r="P12">
            <v>0</v>
          </cell>
          <cell r="Q12">
            <v>0</v>
          </cell>
          <cell r="R12">
            <v>0</v>
          </cell>
          <cell r="S12">
            <v>1</v>
          </cell>
        </row>
        <row r="13">
          <cell r="A13" t="str">
            <v>Tova Goldstein</v>
          </cell>
          <cell r="M13">
            <v>1</v>
          </cell>
          <cell r="N13">
            <v>0</v>
          </cell>
          <cell r="O13">
            <v>0</v>
          </cell>
          <cell r="P13">
            <v>0</v>
          </cell>
          <cell r="Q13">
            <v>0</v>
          </cell>
          <cell r="R13">
            <v>1.331</v>
          </cell>
          <cell r="S13">
            <v>1</v>
          </cell>
        </row>
        <row r="14">
          <cell r="A14" t="str">
            <v>Andrea Nortey</v>
          </cell>
          <cell r="M14">
            <v>1</v>
          </cell>
          <cell r="N14">
            <v>0</v>
          </cell>
          <cell r="O14">
            <v>0</v>
          </cell>
          <cell r="P14">
            <v>0</v>
          </cell>
          <cell r="Q14">
            <v>0</v>
          </cell>
          <cell r="R14">
            <v>1.992</v>
          </cell>
          <cell r="S14">
            <v>1</v>
          </cell>
        </row>
        <row r="15">
          <cell r="A15" t="str">
            <v>Jack Komro</v>
          </cell>
          <cell r="M15">
            <v>0</v>
          </cell>
          <cell r="N15">
            <v>1</v>
          </cell>
          <cell r="O15">
            <v>0</v>
          </cell>
          <cell r="P15">
            <v>0</v>
          </cell>
          <cell r="Q15">
            <v>0</v>
          </cell>
          <cell r="R15">
            <v>1.9670000000000001</v>
          </cell>
          <cell r="S15">
            <v>1</v>
          </cell>
        </row>
        <row r="16">
          <cell r="A16" t="str">
            <v>Jack Komro</v>
          </cell>
          <cell r="M16">
            <v>0</v>
          </cell>
          <cell r="N16">
            <v>1</v>
          </cell>
          <cell r="O16">
            <v>0</v>
          </cell>
          <cell r="P16">
            <v>0</v>
          </cell>
          <cell r="Q16">
            <v>0</v>
          </cell>
          <cell r="R16">
            <v>0</v>
          </cell>
          <cell r="S16">
            <v>1</v>
          </cell>
        </row>
        <row r="17">
          <cell r="A17" t="str">
            <v>Jack Komro</v>
          </cell>
          <cell r="M17">
            <v>0</v>
          </cell>
          <cell r="N17">
            <v>0</v>
          </cell>
          <cell r="O17">
            <v>0</v>
          </cell>
          <cell r="P17">
            <v>1</v>
          </cell>
          <cell r="Q17">
            <v>0</v>
          </cell>
          <cell r="R17">
            <v>0</v>
          </cell>
          <cell r="S17">
            <v>1</v>
          </cell>
        </row>
        <row r="18">
          <cell r="A18" t="str">
            <v>Jack Komro</v>
          </cell>
          <cell r="M18">
            <v>0</v>
          </cell>
          <cell r="N18">
            <v>1</v>
          </cell>
          <cell r="O18">
            <v>0</v>
          </cell>
          <cell r="P18">
            <v>0</v>
          </cell>
          <cell r="Q18">
            <v>0</v>
          </cell>
          <cell r="R18">
            <v>0</v>
          </cell>
          <cell r="S18">
            <v>1</v>
          </cell>
        </row>
        <row r="19">
          <cell r="A19" t="str">
            <v>Benjamin Meyer</v>
          </cell>
          <cell r="M19">
            <v>1</v>
          </cell>
          <cell r="N19">
            <v>1</v>
          </cell>
          <cell r="O19">
            <v>1</v>
          </cell>
          <cell r="P19">
            <v>0</v>
          </cell>
          <cell r="Q19">
            <v>0</v>
          </cell>
          <cell r="R19">
            <v>6.1980000000000004</v>
          </cell>
          <cell r="S19">
            <v>0</v>
          </cell>
        </row>
        <row r="20">
          <cell r="A20" t="str">
            <v>Benjamin Meyer</v>
          </cell>
          <cell r="M20">
            <v>1</v>
          </cell>
          <cell r="N20">
            <v>1</v>
          </cell>
          <cell r="O20">
            <v>1</v>
          </cell>
          <cell r="P20">
            <v>0</v>
          </cell>
          <cell r="Q20">
            <v>0</v>
          </cell>
          <cell r="R20">
            <v>1.026</v>
          </cell>
          <cell r="S20">
            <v>0</v>
          </cell>
        </row>
        <row r="21">
          <cell r="A21" t="str">
            <v>Benjamin Meyer</v>
          </cell>
          <cell r="M21">
            <v>1</v>
          </cell>
          <cell r="N21">
            <v>1</v>
          </cell>
          <cell r="O21">
            <v>1</v>
          </cell>
          <cell r="P21">
            <v>0</v>
          </cell>
          <cell r="Q21">
            <v>0</v>
          </cell>
          <cell r="R21">
            <v>0.85</v>
          </cell>
          <cell r="S21">
            <v>0</v>
          </cell>
        </row>
        <row r="22">
          <cell r="A22" t="str">
            <v>Benjamin Meyer</v>
          </cell>
          <cell r="M22">
            <v>1</v>
          </cell>
          <cell r="N22">
            <v>1</v>
          </cell>
          <cell r="O22">
            <v>1</v>
          </cell>
          <cell r="P22">
            <v>0</v>
          </cell>
          <cell r="Q22">
            <v>0</v>
          </cell>
          <cell r="R22">
            <v>1.6890000000000001</v>
          </cell>
          <cell r="S22">
            <v>0</v>
          </cell>
        </row>
        <row r="23">
          <cell r="A23" t="str">
            <v>Benjamin Meyer</v>
          </cell>
          <cell r="M23">
            <v>0</v>
          </cell>
          <cell r="N23">
            <v>0</v>
          </cell>
          <cell r="O23">
            <v>0</v>
          </cell>
          <cell r="P23">
            <v>0</v>
          </cell>
          <cell r="Q23">
            <v>0</v>
          </cell>
          <cell r="R23">
            <v>13.608000000000001</v>
          </cell>
          <cell r="S23">
            <v>0</v>
          </cell>
        </row>
        <row r="24">
          <cell r="A24" t="str">
            <v>Benjamin Meyer</v>
          </cell>
          <cell r="M24">
            <v>1</v>
          </cell>
          <cell r="N24">
            <v>0</v>
          </cell>
          <cell r="O24">
            <v>0</v>
          </cell>
          <cell r="P24">
            <v>0</v>
          </cell>
          <cell r="Q24">
            <v>0</v>
          </cell>
          <cell r="R24">
            <v>6.1980000000000004</v>
          </cell>
          <cell r="S24">
            <v>0</v>
          </cell>
        </row>
        <row r="25">
          <cell r="A25" t="str">
            <v>Benjamin Meyer</v>
          </cell>
          <cell r="M25">
            <v>0</v>
          </cell>
          <cell r="N25">
            <v>0</v>
          </cell>
          <cell r="O25">
            <v>0</v>
          </cell>
          <cell r="P25">
            <v>0</v>
          </cell>
          <cell r="Q25">
            <v>0</v>
          </cell>
          <cell r="R25">
            <v>14.414999999999999</v>
          </cell>
          <cell r="S25">
            <v>1</v>
          </cell>
        </row>
        <row r="26">
          <cell r="A26" t="str">
            <v>Benjamin Meyer</v>
          </cell>
          <cell r="M26">
            <v>0</v>
          </cell>
          <cell r="N26">
            <v>0</v>
          </cell>
          <cell r="O26">
            <v>0</v>
          </cell>
          <cell r="P26">
            <v>0</v>
          </cell>
          <cell r="Q26">
            <v>0</v>
          </cell>
          <cell r="R26">
            <v>2.7709999999999999</v>
          </cell>
          <cell r="S26">
            <v>1</v>
          </cell>
        </row>
        <row r="27">
          <cell r="A27" t="str">
            <v>Benjamin Meyer</v>
          </cell>
          <cell r="M27">
            <v>0</v>
          </cell>
          <cell r="N27">
            <v>0</v>
          </cell>
          <cell r="O27">
            <v>0</v>
          </cell>
          <cell r="P27">
            <v>0</v>
          </cell>
          <cell r="Q27">
            <v>0</v>
          </cell>
          <cell r="R27">
            <v>2.7709999999999999</v>
          </cell>
          <cell r="S27">
            <v>1</v>
          </cell>
        </row>
        <row r="28">
          <cell r="A28" t="str">
            <v>Benjamin Meyer</v>
          </cell>
          <cell r="M28">
            <v>0</v>
          </cell>
          <cell r="N28">
            <v>0</v>
          </cell>
          <cell r="O28">
            <v>0</v>
          </cell>
          <cell r="P28">
            <v>0</v>
          </cell>
          <cell r="Q28">
            <v>0</v>
          </cell>
          <cell r="R28">
            <v>2.7709999999999999</v>
          </cell>
          <cell r="S28">
            <v>1</v>
          </cell>
        </row>
        <row r="29">
          <cell r="A29" t="str">
            <v>Ronaldo Nuesi</v>
          </cell>
          <cell r="M29">
            <v>0</v>
          </cell>
          <cell r="N29">
            <v>0</v>
          </cell>
          <cell r="O29">
            <v>0</v>
          </cell>
          <cell r="P29">
            <v>0</v>
          </cell>
          <cell r="Q29">
            <v>0</v>
          </cell>
          <cell r="R29">
            <v>2.0670000000000002</v>
          </cell>
          <cell r="S29">
            <v>1</v>
          </cell>
        </row>
        <row r="30">
          <cell r="A30" t="str">
            <v>Ronaldo Nuesi</v>
          </cell>
          <cell r="M30">
            <v>1</v>
          </cell>
          <cell r="N30">
            <v>1</v>
          </cell>
          <cell r="O30">
            <v>1</v>
          </cell>
          <cell r="P30">
            <v>0</v>
          </cell>
          <cell r="Q30">
            <v>0</v>
          </cell>
          <cell r="R30">
            <v>1.9570000000000001</v>
          </cell>
          <cell r="S30">
            <v>1</v>
          </cell>
        </row>
        <row r="31">
          <cell r="A31" t="str">
            <v>Ronaldo Nuesi</v>
          </cell>
          <cell r="M31">
            <v>0</v>
          </cell>
          <cell r="N31">
            <v>1</v>
          </cell>
          <cell r="O31">
            <v>0</v>
          </cell>
          <cell r="P31">
            <v>0</v>
          </cell>
          <cell r="Q31">
            <v>0</v>
          </cell>
          <cell r="R31">
            <v>0</v>
          </cell>
          <cell r="S31">
            <v>1</v>
          </cell>
        </row>
        <row r="32">
          <cell r="A32" t="str">
            <v>Elli Park</v>
          </cell>
          <cell r="M32">
            <v>1</v>
          </cell>
          <cell r="N32">
            <v>1</v>
          </cell>
          <cell r="O32">
            <v>1</v>
          </cell>
          <cell r="P32">
            <v>0</v>
          </cell>
          <cell r="Q32">
            <v>0</v>
          </cell>
          <cell r="R32">
            <v>1.992</v>
          </cell>
          <cell r="S32">
            <v>0</v>
          </cell>
        </row>
        <row r="33">
          <cell r="A33" t="str">
            <v>Elli Park</v>
          </cell>
          <cell r="M33">
            <v>1</v>
          </cell>
          <cell r="N33">
            <v>1</v>
          </cell>
          <cell r="O33">
            <v>1</v>
          </cell>
          <cell r="P33">
            <v>0</v>
          </cell>
          <cell r="Q33">
            <v>0</v>
          </cell>
          <cell r="R33">
            <v>2.1120000000000001</v>
          </cell>
          <cell r="S33">
            <v>1</v>
          </cell>
        </row>
        <row r="34">
          <cell r="A34" t="str">
            <v>Elli Park</v>
          </cell>
          <cell r="M34">
            <v>0</v>
          </cell>
          <cell r="N34">
            <v>0</v>
          </cell>
          <cell r="O34">
            <v>0</v>
          </cell>
          <cell r="P34">
            <v>0</v>
          </cell>
          <cell r="Q34">
            <v>0</v>
          </cell>
          <cell r="R34">
            <v>3.6560000000000001</v>
          </cell>
          <cell r="S34">
            <v>1</v>
          </cell>
        </row>
        <row r="35">
          <cell r="A35" t="str">
            <v>Elli Park</v>
          </cell>
          <cell r="M35">
            <v>1</v>
          </cell>
          <cell r="N35">
            <v>0</v>
          </cell>
          <cell r="O35">
            <v>0</v>
          </cell>
          <cell r="P35">
            <v>0</v>
          </cell>
          <cell r="Q35">
            <v>0</v>
          </cell>
          <cell r="R35">
            <v>2.1120000000000001</v>
          </cell>
          <cell r="S35">
            <v>0</v>
          </cell>
        </row>
        <row r="36">
          <cell r="A36" t="str">
            <v>Brandon Pham</v>
          </cell>
          <cell r="M36">
            <v>1</v>
          </cell>
          <cell r="N36">
            <v>0</v>
          </cell>
          <cell r="O36">
            <v>0</v>
          </cell>
          <cell r="P36">
            <v>1</v>
          </cell>
          <cell r="Q36">
            <v>1</v>
          </cell>
          <cell r="R36">
            <v>0.85</v>
          </cell>
          <cell r="S36">
            <v>0</v>
          </cell>
        </row>
        <row r="37">
          <cell r="A37" t="str">
            <v>Brandon Pham</v>
          </cell>
          <cell r="M37">
            <v>1</v>
          </cell>
          <cell r="N37">
            <v>0</v>
          </cell>
          <cell r="O37">
            <v>0</v>
          </cell>
          <cell r="P37">
            <v>0</v>
          </cell>
          <cell r="Q37">
            <v>0</v>
          </cell>
          <cell r="R37">
            <v>0.86899999999999999</v>
          </cell>
          <cell r="S37">
            <v>0</v>
          </cell>
        </row>
        <row r="38">
          <cell r="A38" t="str">
            <v>Brandon Pham</v>
          </cell>
          <cell r="M38">
            <v>1</v>
          </cell>
          <cell r="N38">
            <v>0</v>
          </cell>
          <cell r="O38">
            <v>0</v>
          </cell>
          <cell r="P38">
            <v>0</v>
          </cell>
          <cell r="Q38">
            <v>0</v>
          </cell>
          <cell r="R38">
            <v>0.86899999999999999</v>
          </cell>
          <cell r="S38">
            <v>0</v>
          </cell>
        </row>
        <row r="39">
          <cell r="A39" t="str">
            <v>Brandon Pham</v>
          </cell>
          <cell r="M39">
            <v>1</v>
          </cell>
          <cell r="N39">
            <v>1</v>
          </cell>
          <cell r="O39">
            <v>1</v>
          </cell>
          <cell r="P39">
            <v>0</v>
          </cell>
          <cell r="Q39">
            <v>0</v>
          </cell>
          <cell r="R39">
            <v>1.625</v>
          </cell>
          <cell r="S39">
            <v>1</v>
          </cell>
        </row>
        <row r="40">
          <cell r="A40" t="str">
            <v>Brandon Pham</v>
          </cell>
          <cell r="M40">
            <v>1</v>
          </cell>
          <cell r="N40">
            <v>0</v>
          </cell>
          <cell r="O40">
            <v>0</v>
          </cell>
          <cell r="P40">
            <v>0</v>
          </cell>
          <cell r="Q40">
            <v>0</v>
          </cell>
          <cell r="R40">
            <v>1.3580000000000001</v>
          </cell>
          <cell r="S40">
            <v>0</v>
          </cell>
        </row>
        <row r="41">
          <cell r="A41" t="str">
            <v>Brandon Pham</v>
          </cell>
          <cell r="M41">
            <v>1</v>
          </cell>
          <cell r="N41">
            <v>0</v>
          </cell>
          <cell r="O41">
            <v>0</v>
          </cell>
          <cell r="P41">
            <v>0</v>
          </cell>
          <cell r="Q41">
            <v>0</v>
          </cell>
          <cell r="R41">
            <v>0.86899999999999999</v>
          </cell>
          <cell r="S41">
            <v>0</v>
          </cell>
        </row>
        <row r="42">
          <cell r="A42" t="str">
            <v>Brandon Pham</v>
          </cell>
          <cell r="M42">
            <v>1</v>
          </cell>
          <cell r="N42">
            <v>1</v>
          </cell>
          <cell r="O42">
            <v>1</v>
          </cell>
          <cell r="P42">
            <v>0</v>
          </cell>
          <cell r="Q42">
            <v>0</v>
          </cell>
          <cell r="R42">
            <v>0.86899999999999999</v>
          </cell>
          <cell r="S42">
            <v>1</v>
          </cell>
        </row>
        <row r="43">
          <cell r="A43" t="str">
            <v>Brandon Pham</v>
          </cell>
          <cell r="M43">
            <v>1</v>
          </cell>
          <cell r="N43">
            <v>0</v>
          </cell>
          <cell r="O43">
            <v>0</v>
          </cell>
          <cell r="P43">
            <v>0</v>
          </cell>
          <cell r="Q43">
            <v>0</v>
          </cell>
          <cell r="R43">
            <v>0.86899999999999999</v>
          </cell>
          <cell r="S43">
            <v>1</v>
          </cell>
        </row>
        <row r="44">
          <cell r="A44" t="str">
            <v>Brandon Pham</v>
          </cell>
          <cell r="M44">
            <v>1</v>
          </cell>
          <cell r="N44">
            <v>0</v>
          </cell>
          <cell r="O44">
            <v>0</v>
          </cell>
          <cell r="P44">
            <v>0</v>
          </cell>
          <cell r="Q44">
            <v>0</v>
          </cell>
          <cell r="R44">
            <v>0.85</v>
          </cell>
          <cell r="S44">
            <v>1</v>
          </cell>
        </row>
        <row r="45">
          <cell r="A45" t="str">
            <v>Brandon Pham</v>
          </cell>
          <cell r="M45">
            <v>1</v>
          </cell>
          <cell r="N45">
            <v>1</v>
          </cell>
          <cell r="O45">
            <v>1</v>
          </cell>
          <cell r="P45">
            <v>0</v>
          </cell>
          <cell r="Q45">
            <v>0</v>
          </cell>
          <cell r="R45">
            <v>3.649</v>
          </cell>
          <cell r="S45">
            <v>1</v>
          </cell>
        </row>
        <row r="46">
          <cell r="A46" t="str">
            <v>Brandon Pham</v>
          </cell>
          <cell r="M46">
            <v>1</v>
          </cell>
          <cell r="N46">
            <v>0</v>
          </cell>
          <cell r="O46">
            <v>0</v>
          </cell>
          <cell r="P46">
            <v>0</v>
          </cell>
          <cell r="Q46">
            <v>0</v>
          </cell>
          <cell r="R46">
            <v>1.25</v>
          </cell>
          <cell r="S46">
            <v>1</v>
          </cell>
        </row>
        <row r="47">
          <cell r="A47" t="str">
            <v>Brandon Pham</v>
          </cell>
          <cell r="M47">
            <v>1</v>
          </cell>
          <cell r="N47">
            <v>0</v>
          </cell>
          <cell r="O47">
            <v>0</v>
          </cell>
          <cell r="P47">
            <v>0</v>
          </cell>
          <cell r="Q47">
            <v>0</v>
          </cell>
          <cell r="R47">
            <v>1.1000000000000001</v>
          </cell>
          <cell r="S47">
            <v>1</v>
          </cell>
        </row>
        <row r="48">
          <cell r="A48" t="str">
            <v>Akaanksh Shetty</v>
          </cell>
          <cell r="M48">
            <v>1</v>
          </cell>
          <cell r="N48">
            <v>0</v>
          </cell>
          <cell r="O48">
            <v>0</v>
          </cell>
          <cell r="P48">
            <v>0</v>
          </cell>
          <cell r="Q48">
            <v>0</v>
          </cell>
          <cell r="R48">
            <v>1.754</v>
          </cell>
          <cell r="S48">
            <v>1</v>
          </cell>
        </row>
        <row r="49">
          <cell r="A49" t="str">
            <v>Akaanksh Shetty</v>
          </cell>
          <cell r="M49">
            <v>0</v>
          </cell>
          <cell r="N49">
            <v>0</v>
          </cell>
          <cell r="O49">
            <v>0</v>
          </cell>
          <cell r="P49">
            <v>0</v>
          </cell>
          <cell r="Q49">
            <v>0</v>
          </cell>
          <cell r="R49">
            <v>2.6160000000000001</v>
          </cell>
          <cell r="S49">
            <v>1</v>
          </cell>
        </row>
        <row r="50">
          <cell r="A50" t="str">
            <v>Yasman Moshiri</v>
          </cell>
          <cell r="M50">
            <v>0</v>
          </cell>
          <cell r="N50">
            <v>0</v>
          </cell>
          <cell r="O50">
            <v>0</v>
          </cell>
          <cell r="P50">
            <v>0</v>
          </cell>
          <cell r="Q50">
            <v>0</v>
          </cell>
          <cell r="R50">
            <v>2.3319999999999999</v>
          </cell>
          <cell r="S50">
            <v>0</v>
          </cell>
        </row>
        <row r="51">
          <cell r="A51" t="str">
            <v>Yasman Moshiri</v>
          </cell>
          <cell r="M51">
            <v>0</v>
          </cell>
          <cell r="N51">
            <v>1</v>
          </cell>
          <cell r="O51">
            <v>0</v>
          </cell>
          <cell r="P51">
            <v>0</v>
          </cell>
          <cell r="Q51">
            <v>0</v>
          </cell>
          <cell r="R51">
            <v>3.226</v>
          </cell>
          <cell r="S51">
            <v>1</v>
          </cell>
        </row>
        <row r="52">
          <cell r="A52" t="str">
            <v>Jonathan Yi</v>
          </cell>
          <cell r="M52">
            <v>0</v>
          </cell>
          <cell r="N52">
            <v>1</v>
          </cell>
          <cell r="O52">
            <v>0</v>
          </cell>
          <cell r="P52">
            <v>0</v>
          </cell>
          <cell r="Q52">
            <v>0</v>
          </cell>
          <cell r="R52">
            <v>6.6909999999999998</v>
          </cell>
          <cell r="S52">
            <v>0</v>
          </cell>
        </row>
        <row r="53">
          <cell r="A53" t="str">
            <v>Jonathan Yi</v>
          </cell>
          <cell r="M53">
            <v>1</v>
          </cell>
          <cell r="N53">
            <v>0</v>
          </cell>
          <cell r="O53">
            <v>0</v>
          </cell>
          <cell r="P53">
            <v>0</v>
          </cell>
          <cell r="Q53">
            <v>0</v>
          </cell>
          <cell r="R53">
            <v>2.2200000000000002</v>
          </cell>
          <cell r="S53">
            <v>0</v>
          </cell>
        </row>
        <row r="54">
          <cell r="A54" t="str">
            <v>Jonathan Yi</v>
          </cell>
          <cell r="M54">
            <v>0</v>
          </cell>
          <cell r="N54">
            <v>0</v>
          </cell>
          <cell r="O54">
            <v>0</v>
          </cell>
          <cell r="P54">
            <v>0</v>
          </cell>
          <cell r="Q54">
            <v>0</v>
          </cell>
          <cell r="R54">
            <v>2.8250000000000002</v>
          </cell>
          <cell r="S54">
            <v>1</v>
          </cell>
        </row>
        <row r="55">
          <cell r="A55" t="str">
            <v>Jonathan Yi</v>
          </cell>
          <cell r="M55">
            <v>1</v>
          </cell>
          <cell r="N55">
            <v>0</v>
          </cell>
          <cell r="O55">
            <v>0</v>
          </cell>
          <cell r="P55">
            <v>0</v>
          </cell>
          <cell r="Q55">
            <v>0</v>
          </cell>
          <cell r="R55">
            <v>8.4700000000000006</v>
          </cell>
          <cell r="S55">
            <v>1</v>
          </cell>
        </row>
        <row r="56">
          <cell r="A56" t="str">
            <v>Jonathan Yi</v>
          </cell>
          <cell r="M56">
            <v>0</v>
          </cell>
          <cell r="N56">
            <v>0</v>
          </cell>
          <cell r="O56">
            <v>0</v>
          </cell>
          <cell r="P56">
            <v>0</v>
          </cell>
          <cell r="Q56">
            <v>0</v>
          </cell>
          <cell r="R56">
            <v>2.125</v>
          </cell>
          <cell r="S56">
            <v>1</v>
          </cell>
        </row>
        <row r="57">
          <cell r="A57" t="str">
            <v>Jonathan Yi</v>
          </cell>
          <cell r="M57">
            <v>0</v>
          </cell>
          <cell r="N57">
            <v>0</v>
          </cell>
          <cell r="O57">
            <v>0</v>
          </cell>
          <cell r="P57">
            <v>0</v>
          </cell>
          <cell r="Q57">
            <v>0</v>
          </cell>
          <cell r="R57">
            <v>2.181</v>
          </cell>
          <cell r="S57">
            <v>1</v>
          </cell>
        </row>
        <row r="58">
          <cell r="A58" t="str">
            <v>Darius Bordbar</v>
          </cell>
          <cell r="M58">
            <v>1</v>
          </cell>
          <cell r="N58">
            <v>1</v>
          </cell>
          <cell r="O58">
            <v>1</v>
          </cell>
          <cell r="P58">
            <v>0</v>
          </cell>
          <cell r="Q58">
            <v>0</v>
          </cell>
          <cell r="R58">
            <v>0.88300000000000001</v>
          </cell>
          <cell r="S58">
            <v>0</v>
          </cell>
        </row>
        <row r="59">
          <cell r="A59" t="str">
            <v>Darius Bordbar</v>
          </cell>
          <cell r="M59">
            <v>0</v>
          </cell>
          <cell r="N59">
            <v>0</v>
          </cell>
          <cell r="O59">
            <v>0</v>
          </cell>
          <cell r="P59">
            <v>0</v>
          </cell>
          <cell r="Q59">
            <v>0</v>
          </cell>
          <cell r="R59">
            <v>36.130000000000003</v>
          </cell>
          <cell r="S59">
            <v>1</v>
          </cell>
        </row>
        <row r="60">
          <cell r="A60" t="str">
            <v>Darius Bordbar</v>
          </cell>
          <cell r="M60">
            <v>0</v>
          </cell>
          <cell r="N60">
            <v>0</v>
          </cell>
          <cell r="O60">
            <v>0</v>
          </cell>
          <cell r="P60">
            <v>0</v>
          </cell>
          <cell r="Q60">
            <v>0</v>
          </cell>
          <cell r="R60">
            <v>3.137</v>
          </cell>
          <cell r="S60">
            <v>1</v>
          </cell>
        </row>
        <row r="61">
          <cell r="A61" t="str">
            <v>Darius Bordbar</v>
          </cell>
          <cell r="M61">
            <v>0</v>
          </cell>
          <cell r="N61">
            <v>0</v>
          </cell>
          <cell r="O61">
            <v>0</v>
          </cell>
          <cell r="P61">
            <v>0</v>
          </cell>
          <cell r="Q61">
            <v>0</v>
          </cell>
          <cell r="R61">
            <v>36.130000000000003</v>
          </cell>
          <cell r="S61">
            <v>1</v>
          </cell>
        </row>
        <row r="62">
          <cell r="A62" t="str">
            <v>Asad Loya</v>
          </cell>
          <cell r="M62">
            <v>0</v>
          </cell>
          <cell r="N62">
            <v>0</v>
          </cell>
          <cell r="O62">
            <v>0</v>
          </cell>
          <cell r="P62">
            <v>0</v>
          </cell>
          <cell r="Q62">
            <v>0</v>
          </cell>
          <cell r="R62">
            <v>2.75</v>
          </cell>
          <cell r="S62">
            <v>0</v>
          </cell>
        </row>
        <row r="63">
          <cell r="A63" t="str">
            <v>Asad Loya</v>
          </cell>
          <cell r="M63">
            <v>0</v>
          </cell>
          <cell r="N63">
            <v>0</v>
          </cell>
          <cell r="O63">
            <v>0</v>
          </cell>
          <cell r="P63">
            <v>0</v>
          </cell>
          <cell r="Q63">
            <v>0</v>
          </cell>
          <cell r="R63">
            <v>4.3390000000000004</v>
          </cell>
          <cell r="S63">
            <v>1</v>
          </cell>
        </row>
        <row r="64">
          <cell r="A64" t="str">
            <v>Asad Loya</v>
          </cell>
          <cell r="M64">
            <v>0</v>
          </cell>
          <cell r="N64">
            <v>0</v>
          </cell>
          <cell r="O64">
            <v>0</v>
          </cell>
          <cell r="P64">
            <v>1</v>
          </cell>
          <cell r="Q64">
            <v>0</v>
          </cell>
          <cell r="R64">
            <v>2.14</v>
          </cell>
          <cell r="S64">
            <v>1</v>
          </cell>
        </row>
        <row r="65">
          <cell r="A65" t="str">
            <v>Asad Loya</v>
          </cell>
          <cell r="M65">
            <v>0</v>
          </cell>
          <cell r="N65">
            <v>0</v>
          </cell>
          <cell r="O65">
            <v>0</v>
          </cell>
          <cell r="P65">
            <v>0</v>
          </cell>
          <cell r="Q65">
            <v>0</v>
          </cell>
          <cell r="R65">
            <v>2.14</v>
          </cell>
          <cell r="S65">
            <v>1</v>
          </cell>
        </row>
        <row r="66">
          <cell r="A66" t="str">
            <v>Asad Loya</v>
          </cell>
          <cell r="M66">
            <v>1</v>
          </cell>
          <cell r="N66">
            <v>1</v>
          </cell>
          <cell r="O66">
            <v>1</v>
          </cell>
          <cell r="P66">
            <v>0</v>
          </cell>
          <cell r="Q66">
            <v>0</v>
          </cell>
          <cell r="R66">
            <v>1.413</v>
          </cell>
          <cell r="S66">
            <v>0</v>
          </cell>
        </row>
        <row r="67">
          <cell r="A67" t="str">
            <v>Asad Loya</v>
          </cell>
          <cell r="M67">
            <v>0</v>
          </cell>
          <cell r="N67">
            <v>0</v>
          </cell>
          <cell r="O67">
            <v>0</v>
          </cell>
          <cell r="P67">
            <v>0</v>
          </cell>
          <cell r="Q67">
            <v>0</v>
          </cell>
          <cell r="R67">
            <v>0</v>
          </cell>
          <cell r="S67">
            <v>1</v>
          </cell>
        </row>
        <row r="68">
          <cell r="A68" t="str">
            <v>Asad Loya</v>
          </cell>
          <cell r="M68">
            <v>0</v>
          </cell>
          <cell r="N68">
            <v>0</v>
          </cell>
          <cell r="O68">
            <v>0</v>
          </cell>
          <cell r="P68">
            <v>0</v>
          </cell>
          <cell r="Q68">
            <v>0</v>
          </cell>
          <cell r="R68">
            <v>2.0670000000000002</v>
          </cell>
          <cell r="S68">
            <v>0</v>
          </cell>
        </row>
        <row r="69">
          <cell r="A69" t="str">
            <v>Asad Loya</v>
          </cell>
          <cell r="M69">
            <v>0</v>
          </cell>
          <cell r="N69">
            <v>1</v>
          </cell>
          <cell r="O69">
            <v>0</v>
          </cell>
          <cell r="P69">
            <v>0</v>
          </cell>
          <cell r="Q69">
            <v>0</v>
          </cell>
          <cell r="R69">
            <v>4.3390000000000004</v>
          </cell>
          <cell r="S69">
            <v>1</v>
          </cell>
        </row>
        <row r="70">
          <cell r="A70" t="str">
            <v>Asad Loya</v>
          </cell>
          <cell r="M70">
            <v>0</v>
          </cell>
          <cell r="N70">
            <v>0</v>
          </cell>
          <cell r="O70">
            <v>0</v>
          </cell>
          <cell r="P70">
            <v>0</v>
          </cell>
          <cell r="Q70">
            <v>0</v>
          </cell>
          <cell r="R70">
            <v>1.258</v>
          </cell>
          <cell r="S70">
            <v>1</v>
          </cell>
        </row>
        <row r="71">
          <cell r="A71" t="str">
            <v>Asad Loya</v>
          </cell>
          <cell r="M71">
            <v>0</v>
          </cell>
          <cell r="N71">
            <v>1</v>
          </cell>
          <cell r="O71">
            <v>0</v>
          </cell>
          <cell r="P71">
            <v>0</v>
          </cell>
          <cell r="Q71">
            <v>0</v>
          </cell>
          <cell r="R71">
            <v>0</v>
          </cell>
          <cell r="S71">
            <v>1</v>
          </cell>
        </row>
        <row r="72">
          <cell r="A72" t="str">
            <v>Asad Loya</v>
          </cell>
          <cell r="M72">
            <v>1</v>
          </cell>
          <cell r="N72">
            <v>1</v>
          </cell>
          <cell r="O72">
            <v>1</v>
          </cell>
          <cell r="P72">
            <v>0</v>
          </cell>
          <cell r="Q72">
            <v>0</v>
          </cell>
          <cell r="R72">
            <v>2.04</v>
          </cell>
          <cell r="S72">
            <v>1</v>
          </cell>
        </row>
        <row r="73">
          <cell r="A73" t="str">
            <v>Asad Loya</v>
          </cell>
          <cell r="M73">
            <v>0</v>
          </cell>
          <cell r="N73">
            <v>0</v>
          </cell>
          <cell r="O73">
            <v>0</v>
          </cell>
          <cell r="P73">
            <v>0</v>
          </cell>
          <cell r="Q73">
            <v>0</v>
          </cell>
          <cell r="R73">
            <v>3.056</v>
          </cell>
          <cell r="S73">
            <v>1</v>
          </cell>
        </row>
        <row r="74">
          <cell r="A74" t="str">
            <v>Asad Loya</v>
          </cell>
          <cell r="M74">
            <v>0</v>
          </cell>
          <cell r="N74">
            <v>0</v>
          </cell>
          <cell r="O74">
            <v>0</v>
          </cell>
          <cell r="P74">
            <v>0</v>
          </cell>
          <cell r="Q74">
            <v>0</v>
          </cell>
          <cell r="R74">
            <v>3.6859999999999999</v>
          </cell>
          <cell r="S74">
            <v>1</v>
          </cell>
        </row>
        <row r="75">
          <cell r="A75" t="str">
            <v>Asad Loya</v>
          </cell>
          <cell r="M75">
            <v>1</v>
          </cell>
          <cell r="N75">
            <v>0</v>
          </cell>
          <cell r="O75">
            <v>0</v>
          </cell>
          <cell r="P75">
            <v>1</v>
          </cell>
          <cell r="Q75">
            <v>1</v>
          </cell>
          <cell r="R75">
            <v>2.39</v>
          </cell>
          <cell r="S75">
            <v>1</v>
          </cell>
        </row>
        <row r="76">
          <cell r="A76" t="str">
            <v>Asad Loya</v>
          </cell>
          <cell r="M76">
            <v>0</v>
          </cell>
          <cell r="N76">
            <v>0</v>
          </cell>
          <cell r="O76">
            <v>0</v>
          </cell>
          <cell r="P76">
            <v>1</v>
          </cell>
          <cell r="Q76">
            <v>0</v>
          </cell>
          <cell r="R76">
            <v>2.0670000000000002</v>
          </cell>
          <cell r="S76">
            <v>1</v>
          </cell>
        </row>
        <row r="77">
          <cell r="A77" t="str">
            <v>Amer Alsoudi</v>
          </cell>
          <cell r="M77">
            <v>1</v>
          </cell>
          <cell r="N77">
            <v>0</v>
          </cell>
          <cell r="O77">
            <v>0</v>
          </cell>
          <cell r="P77">
            <v>0</v>
          </cell>
          <cell r="Q77">
            <v>0</v>
          </cell>
          <cell r="R77">
            <v>1.754</v>
          </cell>
          <cell r="S77">
            <v>0</v>
          </cell>
        </row>
        <row r="78">
          <cell r="A78" t="str">
            <v>Amer Alsoudi</v>
          </cell>
          <cell r="M78">
            <v>1</v>
          </cell>
          <cell r="N78">
            <v>0</v>
          </cell>
          <cell r="O78">
            <v>0</v>
          </cell>
          <cell r="P78">
            <v>0</v>
          </cell>
          <cell r="Q78">
            <v>0</v>
          </cell>
          <cell r="R78">
            <v>1.992</v>
          </cell>
          <cell r="S78">
            <v>0</v>
          </cell>
        </row>
        <row r="79">
          <cell r="A79" t="str">
            <v>Amer Alsoudi</v>
          </cell>
          <cell r="M79">
            <v>1</v>
          </cell>
          <cell r="N79">
            <v>1</v>
          </cell>
          <cell r="O79">
            <v>1</v>
          </cell>
          <cell r="P79">
            <v>0</v>
          </cell>
          <cell r="Q79">
            <v>0</v>
          </cell>
          <cell r="R79">
            <v>1.331</v>
          </cell>
          <cell r="S79">
            <v>1</v>
          </cell>
        </row>
        <row r="80">
          <cell r="A80" t="str">
            <v>Amer Alsoudi</v>
          </cell>
          <cell r="M80">
            <v>1</v>
          </cell>
          <cell r="N80">
            <v>1</v>
          </cell>
          <cell r="O80">
            <v>1</v>
          </cell>
          <cell r="P80">
            <v>0</v>
          </cell>
          <cell r="Q80">
            <v>0</v>
          </cell>
          <cell r="R80">
            <v>2.4550000000000001</v>
          </cell>
          <cell r="S80">
            <v>1</v>
          </cell>
        </row>
        <row r="81">
          <cell r="A81" t="str">
            <v>Amer Alsoudi</v>
          </cell>
          <cell r="M81">
            <v>0</v>
          </cell>
          <cell r="N81">
            <v>0</v>
          </cell>
          <cell r="O81">
            <v>0</v>
          </cell>
          <cell r="P81">
            <v>0</v>
          </cell>
          <cell r="Q81">
            <v>0</v>
          </cell>
          <cell r="R81">
            <v>5.5720000000000001</v>
          </cell>
          <cell r="S81">
            <v>1</v>
          </cell>
        </row>
        <row r="82">
          <cell r="A82" t="str">
            <v>Anh Nguyen</v>
          </cell>
          <cell r="M82">
            <v>1</v>
          </cell>
          <cell r="N82">
            <v>1</v>
          </cell>
          <cell r="O82">
            <v>1</v>
          </cell>
          <cell r="P82">
            <v>0</v>
          </cell>
          <cell r="Q82">
            <v>0</v>
          </cell>
          <cell r="R82">
            <v>1.81</v>
          </cell>
          <cell r="S82">
            <v>0</v>
          </cell>
        </row>
        <row r="83">
          <cell r="A83" t="str">
            <v>Anh Nguyen</v>
          </cell>
          <cell r="M83">
            <v>1</v>
          </cell>
          <cell r="N83">
            <v>0</v>
          </cell>
          <cell r="O83">
            <v>0</v>
          </cell>
          <cell r="P83">
            <v>0</v>
          </cell>
          <cell r="Q83">
            <v>0</v>
          </cell>
          <cell r="R83">
            <v>6.1980000000000004</v>
          </cell>
          <cell r="S83">
            <v>0</v>
          </cell>
        </row>
        <row r="84">
          <cell r="A84" t="str">
            <v>Nayan Sanjiv</v>
          </cell>
          <cell r="M84">
            <v>1</v>
          </cell>
          <cell r="N84">
            <v>0</v>
          </cell>
          <cell r="O84">
            <v>0</v>
          </cell>
          <cell r="P84">
            <v>0</v>
          </cell>
          <cell r="Q84">
            <v>0</v>
          </cell>
          <cell r="R84">
            <v>4.0129999999999999</v>
          </cell>
          <cell r="S84">
            <v>0</v>
          </cell>
        </row>
        <row r="85">
          <cell r="A85" t="str">
            <v>Matthew Hogan</v>
          </cell>
          <cell r="M85">
            <v>0</v>
          </cell>
          <cell r="N85">
            <v>0</v>
          </cell>
          <cell r="O85">
            <v>0</v>
          </cell>
          <cell r="P85">
            <v>0</v>
          </cell>
          <cell r="Q85">
            <v>0</v>
          </cell>
          <cell r="R85">
            <v>1.8680000000000001</v>
          </cell>
          <cell r="S85">
            <v>0</v>
          </cell>
        </row>
        <row r="86">
          <cell r="A86" t="str">
            <v>Matthew Hogan</v>
          </cell>
          <cell r="M86">
            <v>0</v>
          </cell>
          <cell r="N86">
            <v>0</v>
          </cell>
          <cell r="O86">
            <v>0</v>
          </cell>
          <cell r="P86">
            <v>0</v>
          </cell>
          <cell r="Q86">
            <v>0</v>
          </cell>
          <cell r="R86">
            <v>1.2370000000000001</v>
          </cell>
          <cell r="S86">
            <v>1</v>
          </cell>
        </row>
        <row r="87">
          <cell r="A87" t="str">
            <v>Shaunt Fereshetian</v>
          </cell>
          <cell r="M87">
            <v>0</v>
          </cell>
          <cell r="N87">
            <v>0</v>
          </cell>
          <cell r="O87">
            <v>0</v>
          </cell>
          <cell r="P87">
            <v>0</v>
          </cell>
          <cell r="Q87">
            <v>0</v>
          </cell>
          <cell r="R87">
            <v>12.121</v>
          </cell>
          <cell r="S87">
            <v>1</v>
          </cell>
        </row>
        <row r="88">
          <cell r="A88" t="str">
            <v>Shaunt Fereshetian</v>
          </cell>
          <cell r="M88">
            <v>0</v>
          </cell>
          <cell r="N88">
            <v>0</v>
          </cell>
          <cell r="O88">
            <v>0</v>
          </cell>
          <cell r="P88">
            <v>0</v>
          </cell>
          <cell r="Q88">
            <v>0</v>
          </cell>
          <cell r="R88">
            <v>17.373000000000001</v>
          </cell>
          <cell r="S88">
            <v>1</v>
          </cell>
        </row>
        <row r="89">
          <cell r="A89" t="str">
            <v>Shaunt Fereshetian</v>
          </cell>
          <cell r="M89">
            <v>0</v>
          </cell>
          <cell r="N89">
            <v>0</v>
          </cell>
          <cell r="O89">
            <v>0</v>
          </cell>
          <cell r="P89">
            <v>0</v>
          </cell>
          <cell r="Q89">
            <v>0</v>
          </cell>
          <cell r="R89">
            <v>36.130000000000003</v>
          </cell>
          <cell r="S89">
            <v>1</v>
          </cell>
        </row>
        <row r="90">
          <cell r="A90" t="str">
            <v>Shaunt Fereshetian</v>
          </cell>
          <cell r="M90">
            <v>0</v>
          </cell>
          <cell r="N90">
            <v>0</v>
          </cell>
          <cell r="O90">
            <v>0</v>
          </cell>
          <cell r="P90">
            <v>0</v>
          </cell>
          <cell r="Q90">
            <v>0</v>
          </cell>
          <cell r="R90">
            <v>17.542999999999999</v>
          </cell>
          <cell r="S90">
            <v>1</v>
          </cell>
        </row>
        <row r="91">
          <cell r="A91" t="str">
            <v>Shaunt Fereshetian</v>
          </cell>
          <cell r="M91">
            <v>0</v>
          </cell>
          <cell r="N91">
            <v>0</v>
          </cell>
          <cell r="O91">
            <v>0</v>
          </cell>
          <cell r="P91">
            <v>0</v>
          </cell>
          <cell r="Q91">
            <v>0</v>
          </cell>
          <cell r="R91">
            <v>36.130000000000003</v>
          </cell>
          <cell r="S91">
            <v>1</v>
          </cell>
        </row>
        <row r="92">
          <cell r="A92" t="str">
            <v>Shaunt Fereshetian</v>
          </cell>
          <cell r="M92">
            <v>0</v>
          </cell>
          <cell r="N92">
            <v>0</v>
          </cell>
          <cell r="O92">
            <v>0</v>
          </cell>
          <cell r="P92">
            <v>0</v>
          </cell>
          <cell r="Q92">
            <v>0</v>
          </cell>
          <cell r="R92">
            <v>30.821999999999999</v>
          </cell>
          <cell r="S92">
            <v>1</v>
          </cell>
        </row>
        <row r="93">
          <cell r="A93" t="str">
            <v>Shaunt Fereshetian</v>
          </cell>
          <cell r="M93">
            <v>0</v>
          </cell>
          <cell r="N93">
            <v>0</v>
          </cell>
          <cell r="O93">
            <v>0</v>
          </cell>
          <cell r="P93">
            <v>0</v>
          </cell>
          <cell r="Q93">
            <v>0</v>
          </cell>
          <cell r="R93">
            <v>4.4470000000000001</v>
          </cell>
          <cell r="S93">
            <v>0</v>
          </cell>
        </row>
        <row r="94">
          <cell r="A94" t="str">
            <v>Shaunt Fereshetian</v>
          </cell>
          <cell r="M94">
            <v>0</v>
          </cell>
          <cell r="N94">
            <v>0</v>
          </cell>
          <cell r="O94">
            <v>0</v>
          </cell>
          <cell r="P94">
            <v>0</v>
          </cell>
          <cell r="Q94">
            <v>0</v>
          </cell>
          <cell r="R94">
            <v>4.87</v>
          </cell>
          <cell r="S94">
            <v>1</v>
          </cell>
        </row>
        <row r="95">
          <cell r="A95" t="str">
            <v>Valencia Potter</v>
          </cell>
          <cell r="M95">
            <v>0</v>
          </cell>
          <cell r="N95">
            <v>0</v>
          </cell>
          <cell r="O95">
            <v>0</v>
          </cell>
          <cell r="P95">
            <v>0</v>
          </cell>
          <cell r="Q95">
            <v>0</v>
          </cell>
          <cell r="R95">
            <v>9.4120000000000008</v>
          </cell>
          <cell r="S95">
            <v>1</v>
          </cell>
        </row>
        <row r="96">
          <cell r="A96" t="str">
            <v>Valencia Potter</v>
          </cell>
          <cell r="M96">
            <v>1</v>
          </cell>
          <cell r="N96">
            <v>0</v>
          </cell>
          <cell r="O96">
            <v>0</v>
          </cell>
          <cell r="P96">
            <v>0</v>
          </cell>
          <cell r="Q96">
            <v>0</v>
          </cell>
          <cell r="R96">
            <v>3.1419999999999999</v>
          </cell>
          <cell r="S96">
            <v>0</v>
          </cell>
        </row>
        <row r="97">
          <cell r="A97" t="str">
            <v>Valencia Potter</v>
          </cell>
          <cell r="M97">
            <v>0</v>
          </cell>
          <cell r="N97">
            <v>0</v>
          </cell>
          <cell r="O97">
            <v>0</v>
          </cell>
          <cell r="P97">
            <v>0</v>
          </cell>
          <cell r="Q97">
            <v>0</v>
          </cell>
          <cell r="R97">
            <v>2.74</v>
          </cell>
          <cell r="S97">
            <v>1</v>
          </cell>
        </row>
        <row r="98">
          <cell r="A98" t="str">
            <v>LeAnne Young</v>
          </cell>
          <cell r="M98">
            <v>1</v>
          </cell>
          <cell r="N98">
            <v>1</v>
          </cell>
          <cell r="O98">
            <v>1</v>
          </cell>
          <cell r="P98">
            <v>0</v>
          </cell>
          <cell r="Q98">
            <v>0</v>
          </cell>
          <cell r="R98">
            <v>0.86899999999999999</v>
          </cell>
          <cell r="S98">
            <v>0</v>
          </cell>
        </row>
        <row r="99">
          <cell r="A99" t="str">
            <v>LeAnne Young</v>
          </cell>
          <cell r="M99">
            <v>1</v>
          </cell>
          <cell r="N99">
            <v>1</v>
          </cell>
          <cell r="O99">
            <v>1</v>
          </cell>
          <cell r="P99">
            <v>0</v>
          </cell>
          <cell r="Q99">
            <v>0</v>
          </cell>
          <cell r="R99">
            <v>0.97899999999999998</v>
          </cell>
          <cell r="S99">
            <v>0</v>
          </cell>
        </row>
        <row r="100">
          <cell r="A100" t="str">
            <v>LeAnne Young</v>
          </cell>
          <cell r="M100">
            <v>0</v>
          </cell>
          <cell r="N100">
            <v>1</v>
          </cell>
          <cell r="O100">
            <v>0</v>
          </cell>
          <cell r="P100">
            <v>0</v>
          </cell>
          <cell r="Q100">
            <v>0</v>
          </cell>
          <cell r="R100">
            <v>3.2389999999999999</v>
          </cell>
          <cell r="S100">
            <v>1</v>
          </cell>
        </row>
        <row r="101">
          <cell r="A101" t="str">
            <v>Kayla White</v>
          </cell>
          <cell r="M101">
            <v>0</v>
          </cell>
          <cell r="N101">
            <v>0</v>
          </cell>
          <cell r="O101">
            <v>0</v>
          </cell>
          <cell r="P101">
            <v>0</v>
          </cell>
          <cell r="Q101">
            <v>0</v>
          </cell>
          <cell r="R101">
            <v>6.4790000000000001</v>
          </cell>
          <cell r="S101">
            <v>1</v>
          </cell>
        </row>
        <row r="102">
          <cell r="A102" t="str">
            <v>Kayla White</v>
          </cell>
          <cell r="M102">
            <v>0</v>
          </cell>
          <cell r="N102">
            <v>0</v>
          </cell>
          <cell r="O102">
            <v>0</v>
          </cell>
          <cell r="P102">
            <v>0</v>
          </cell>
          <cell r="Q102">
            <v>0</v>
          </cell>
          <cell r="R102">
            <v>3.44</v>
          </cell>
          <cell r="S102">
            <v>1</v>
          </cell>
        </row>
        <row r="103">
          <cell r="A103" t="str">
            <v>Renato Yupari</v>
          </cell>
          <cell r="M103">
            <v>1</v>
          </cell>
          <cell r="N103">
            <v>1</v>
          </cell>
          <cell r="O103">
            <v>1</v>
          </cell>
          <cell r="P103">
            <v>0</v>
          </cell>
          <cell r="Q103">
            <v>0</v>
          </cell>
          <cell r="R103">
            <v>3.6110000000000002</v>
          </cell>
          <cell r="S103">
            <v>1</v>
          </cell>
        </row>
        <row r="104">
          <cell r="A104" t="str">
            <v>Renato Yupari</v>
          </cell>
          <cell r="M104">
            <v>1</v>
          </cell>
          <cell r="N104">
            <v>1</v>
          </cell>
          <cell r="O104">
            <v>1</v>
          </cell>
          <cell r="P104">
            <v>0</v>
          </cell>
          <cell r="Q104">
            <v>0</v>
          </cell>
          <cell r="R104">
            <v>1.5209999999999999</v>
          </cell>
          <cell r="S104">
            <v>1</v>
          </cell>
        </row>
        <row r="105">
          <cell r="A105" t="str">
            <v>Shirley Wu</v>
          </cell>
          <cell r="M105">
            <v>0</v>
          </cell>
          <cell r="N105">
            <v>1</v>
          </cell>
          <cell r="O105">
            <v>0</v>
          </cell>
          <cell r="P105">
            <v>0</v>
          </cell>
          <cell r="Q105">
            <v>0</v>
          </cell>
          <cell r="R105">
            <v>4.3620000000000001</v>
          </cell>
          <cell r="S105">
            <v>1</v>
          </cell>
        </row>
        <row r="106">
          <cell r="A106" t="str">
            <v>Shirley Wu</v>
          </cell>
          <cell r="M106">
            <v>0</v>
          </cell>
          <cell r="N106">
            <v>0</v>
          </cell>
          <cell r="O106">
            <v>0</v>
          </cell>
          <cell r="P106">
            <v>0</v>
          </cell>
          <cell r="Q106">
            <v>0</v>
          </cell>
          <cell r="R106">
            <v>3.1150000000000002</v>
          </cell>
          <cell r="S106">
            <v>1</v>
          </cell>
        </row>
        <row r="107">
          <cell r="A107" t="str">
            <v>Shirley Wu</v>
          </cell>
          <cell r="M107">
            <v>0</v>
          </cell>
          <cell r="N107">
            <v>0</v>
          </cell>
          <cell r="O107">
            <v>0</v>
          </cell>
          <cell r="P107">
            <v>0</v>
          </cell>
          <cell r="Q107">
            <v>0</v>
          </cell>
          <cell r="R107">
            <v>3.1150000000000002</v>
          </cell>
          <cell r="S107">
            <v>0</v>
          </cell>
        </row>
        <row r="108">
          <cell r="A108" t="str">
            <v>Shirley Wu</v>
          </cell>
          <cell r="M108">
            <v>0</v>
          </cell>
          <cell r="N108">
            <v>0</v>
          </cell>
          <cell r="O108">
            <v>0</v>
          </cell>
          <cell r="P108">
            <v>0</v>
          </cell>
          <cell r="Q108">
            <v>0</v>
          </cell>
          <cell r="R108">
            <v>13.356999999999999</v>
          </cell>
          <cell r="S108">
            <v>1</v>
          </cell>
        </row>
        <row r="109">
          <cell r="A109" t="str">
            <v>Param Bhatter</v>
          </cell>
          <cell r="M109">
            <v>0</v>
          </cell>
          <cell r="N109">
            <v>0</v>
          </cell>
          <cell r="O109">
            <v>0</v>
          </cell>
          <cell r="P109">
            <v>0</v>
          </cell>
          <cell r="Q109">
            <v>0</v>
          </cell>
          <cell r="R109">
            <v>1.534</v>
          </cell>
          <cell r="S109">
            <v>0</v>
          </cell>
        </row>
        <row r="110">
          <cell r="A110" t="str">
            <v>Param Bhatter</v>
          </cell>
          <cell r="M110">
            <v>1</v>
          </cell>
          <cell r="N110">
            <v>1</v>
          </cell>
          <cell r="O110">
            <v>1</v>
          </cell>
          <cell r="P110">
            <v>0</v>
          </cell>
          <cell r="Q110">
            <v>0</v>
          </cell>
          <cell r="R110">
            <v>1.331</v>
          </cell>
          <cell r="S110">
            <v>0</v>
          </cell>
        </row>
        <row r="111">
          <cell r="A111" t="str">
            <v>Param Bhatter</v>
          </cell>
          <cell r="M111">
            <v>0</v>
          </cell>
          <cell r="N111">
            <v>0</v>
          </cell>
          <cell r="O111">
            <v>0</v>
          </cell>
          <cell r="P111">
            <v>0</v>
          </cell>
          <cell r="Q111">
            <v>0</v>
          </cell>
          <cell r="R111">
            <v>2.3220000000000001</v>
          </cell>
          <cell r="S111">
            <v>0</v>
          </cell>
        </row>
        <row r="112">
          <cell r="A112" t="str">
            <v>Param Bhatter</v>
          </cell>
          <cell r="M112">
            <v>1</v>
          </cell>
          <cell r="N112">
            <v>0</v>
          </cell>
          <cell r="O112">
            <v>0</v>
          </cell>
          <cell r="P112">
            <v>0</v>
          </cell>
          <cell r="Q112">
            <v>0</v>
          </cell>
          <cell r="R112">
            <v>1.331</v>
          </cell>
          <cell r="S112">
            <v>0</v>
          </cell>
        </row>
        <row r="113">
          <cell r="A113" t="str">
            <v>Param Bhatter</v>
          </cell>
          <cell r="M113">
            <v>0</v>
          </cell>
          <cell r="N113">
            <v>1</v>
          </cell>
          <cell r="O113">
            <v>0</v>
          </cell>
          <cell r="P113">
            <v>0</v>
          </cell>
          <cell r="Q113">
            <v>0</v>
          </cell>
          <cell r="R113">
            <v>1.931</v>
          </cell>
          <cell r="S113">
            <v>1</v>
          </cell>
        </row>
        <row r="114">
          <cell r="A114" t="str">
            <v>Param Bhatter</v>
          </cell>
          <cell r="M114">
            <v>0</v>
          </cell>
          <cell r="N114">
            <v>0</v>
          </cell>
          <cell r="O114">
            <v>0</v>
          </cell>
          <cell r="P114">
            <v>0</v>
          </cell>
          <cell r="Q114">
            <v>0</v>
          </cell>
          <cell r="R114">
            <v>2.488</v>
          </cell>
          <cell r="S114">
            <v>0</v>
          </cell>
        </row>
        <row r="115">
          <cell r="A115" t="str">
            <v>Param Bhatter</v>
          </cell>
          <cell r="M115">
            <v>0</v>
          </cell>
          <cell r="N115">
            <v>0</v>
          </cell>
          <cell r="O115">
            <v>0</v>
          </cell>
          <cell r="P115">
            <v>0</v>
          </cell>
          <cell r="Q115">
            <v>0</v>
          </cell>
          <cell r="R115">
            <v>2.3170000000000002</v>
          </cell>
          <cell r="S115">
            <v>0</v>
          </cell>
        </row>
        <row r="116">
          <cell r="A116" t="str">
            <v>Molly Elson</v>
          </cell>
          <cell r="M116">
            <v>0</v>
          </cell>
          <cell r="N116">
            <v>0</v>
          </cell>
          <cell r="O116">
            <v>0</v>
          </cell>
          <cell r="P116">
            <v>0</v>
          </cell>
          <cell r="Q116">
            <v>0</v>
          </cell>
          <cell r="R116">
            <v>2.738</v>
          </cell>
          <cell r="S116">
            <v>0</v>
          </cell>
        </row>
        <row r="117">
          <cell r="A117" t="str">
            <v>Molly Elson</v>
          </cell>
          <cell r="M117">
            <v>0</v>
          </cell>
          <cell r="N117">
            <v>0</v>
          </cell>
          <cell r="O117">
            <v>0</v>
          </cell>
          <cell r="P117">
            <v>0</v>
          </cell>
          <cell r="Q117">
            <v>0</v>
          </cell>
          <cell r="R117">
            <v>8.77</v>
          </cell>
          <cell r="S117">
            <v>1</v>
          </cell>
        </row>
        <row r="118">
          <cell r="A118" t="str">
            <v>Molly Elson</v>
          </cell>
          <cell r="M118">
            <v>0</v>
          </cell>
          <cell r="N118">
            <v>0</v>
          </cell>
          <cell r="O118">
            <v>0</v>
          </cell>
          <cell r="P118">
            <v>0</v>
          </cell>
          <cell r="Q118">
            <v>0</v>
          </cell>
          <cell r="R118">
            <v>3.9980000000000002</v>
          </cell>
          <cell r="S118">
            <v>0</v>
          </cell>
        </row>
        <row r="119">
          <cell r="A119" t="str">
            <v>Molly Elson</v>
          </cell>
          <cell r="M119">
            <v>0</v>
          </cell>
          <cell r="N119">
            <v>0</v>
          </cell>
          <cell r="O119">
            <v>0</v>
          </cell>
          <cell r="P119">
            <v>0</v>
          </cell>
          <cell r="Q119">
            <v>0</v>
          </cell>
          <cell r="R119">
            <v>3.92</v>
          </cell>
          <cell r="S119">
            <v>1</v>
          </cell>
        </row>
        <row r="120">
          <cell r="A120" t="str">
            <v>Molly Elson</v>
          </cell>
          <cell r="M120">
            <v>0</v>
          </cell>
          <cell r="N120">
            <v>1</v>
          </cell>
          <cell r="O120">
            <v>0</v>
          </cell>
          <cell r="P120">
            <v>0</v>
          </cell>
          <cell r="Q120">
            <v>0</v>
          </cell>
          <cell r="R120">
            <v>0.52500000000000002</v>
          </cell>
          <cell r="S120">
            <v>1</v>
          </cell>
        </row>
        <row r="121">
          <cell r="A121" t="str">
            <v>Molly Elson</v>
          </cell>
          <cell r="M121">
            <v>0</v>
          </cell>
          <cell r="N121">
            <v>1</v>
          </cell>
          <cell r="O121">
            <v>0</v>
          </cell>
          <cell r="P121">
            <v>0</v>
          </cell>
          <cell r="Q121">
            <v>0</v>
          </cell>
          <cell r="R121">
            <v>1.931</v>
          </cell>
          <cell r="S121">
            <v>1</v>
          </cell>
        </row>
        <row r="122">
          <cell r="A122" t="str">
            <v>Molly Elson</v>
          </cell>
          <cell r="M122">
            <v>0</v>
          </cell>
          <cell r="N122">
            <v>0</v>
          </cell>
          <cell r="O122">
            <v>0</v>
          </cell>
          <cell r="P122">
            <v>0</v>
          </cell>
          <cell r="Q122">
            <v>0</v>
          </cell>
          <cell r="R122">
            <v>13.608000000000001</v>
          </cell>
          <cell r="S122">
            <v>1</v>
          </cell>
        </row>
        <row r="123">
          <cell r="A123" t="str">
            <v>Molly Elson</v>
          </cell>
          <cell r="M123">
            <v>0</v>
          </cell>
          <cell r="N123">
            <v>0</v>
          </cell>
          <cell r="O123">
            <v>0</v>
          </cell>
          <cell r="P123">
            <v>0</v>
          </cell>
          <cell r="Q123">
            <v>0</v>
          </cell>
          <cell r="R123">
            <v>1.931</v>
          </cell>
          <cell r="S123">
            <v>1</v>
          </cell>
        </row>
        <row r="124">
          <cell r="A124" t="str">
            <v>Molly Elson</v>
          </cell>
          <cell r="M124">
            <v>0</v>
          </cell>
          <cell r="N124">
            <v>0</v>
          </cell>
          <cell r="O124">
            <v>0</v>
          </cell>
          <cell r="P124">
            <v>0</v>
          </cell>
          <cell r="Q124">
            <v>0</v>
          </cell>
          <cell r="R124">
            <v>8.77</v>
          </cell>
          <cell r="S124">
            <v>1</v>
          </cell>
        </row>
        <row r="125">
          <cell r="A125" t="str">
            <v>Sophie Gu</v>
          </cell>
          <cell r="M125">
            <v>1</v>
          </cell>
          <cell r="N125">
            <v>0</v>
          </cell>
          <cell r="O125">
            <v>0</v>
          </cell>
          <cell r="P125">
            <v>0</v>
          </cell>
          <cell r="Q125">
            <v>0</v>
          </cell>
          <cell r="R125">
            <v>1.5</v>
          </cell>
          <cell r="S125">
            <v>1</v>
          </cell>
        </row>
        <row r="126">
          <cell r="A126" t="str">
            <v>Sophie Gu</v>
          </cell>
          <cell r="M126">
            <v>0</v>
          </cell>
          <cell r="N126">
            <v>0</v>
          </cell>
          <cell r="O126">
            <v>0</v>
          </cell>
          <cell r="P126">
            <v>0</v>
          </cell>
          <cell r="Q126">
            <v>0</v>
          </cell>
          <cell r="R126">
            <v>4.9770000000000003</v>
          </cell>
          <cell r="S126">
            <v>1</v>
          </cell>
        </row>
        <row r="127">
          <cell r="A127" t="str">
            <v>Sophie Gu</v>
          </cell>
          <cell r="M127">
            <v>1</v>
          </cell>
          <cell r="N127">
            <v>0</v>
          </cell>
          <cell r="O127">
            <v>0</v>
          </cell>
          <cell r="P127">
            <v>0</v>
          </cell>
          <cell r="Q127">
            <v>0</v>
          </cell>
          <cell r="R127">
            <v>3.6110000000000002</v>
          </cell>
          <cell r="S127">
            <v>0</v>
          </cell>
        </row>
        <row r="128">
          <cell r="A128" t="str">
            <v>Sophie Gu</v>
          </cell>
          <cell r="M128">
            <v>0</v>
          </cell>
          <cell r="N128">
            <v>0</v>
          </cell>
          <cell r="O128">
            <v>0</v>
          </cell>
          <cell r="P128">
            <v>0</v>
          </cell>
          <cell r="Q128">
            <v>0</v>
          </cell>
          <cell r="R128">
            <v>3.899</v>
          </cell>
          <cell r="S128">
            <v>1</v>
          </cell>
        </row>
        <row r="129">
          <cell r="A129" t="str">
            <v>Sophie Gu</v>
          </cell>
          <cell r="M129">
            <v>1</v>
          </cell>
          <cell r="N129">
            <v>1</v>
          </cell>
          <cell r="O129">
            <v>1</v>
          </cell>
          <cell r="P129">
            <v>0</v>
          </cell>
          <cell r="Q129">
            <v>0</v>
          </cell>
          <cell r="R129">
            <v>2.4550000000000001</v>
          </cell>
          <cell r="S129">
            <v>1</v>
          </cell>
        </row>
        <row r="130">
          <cell r="A130" t="str">
            <v>Alexis Kassotis</v>
          </cell>
          <cell r="M130">
            <v>1</v>
          </cell>
          <cell r="N130">
            <v>0</v>
          </cell>
          <cell r="O130">
            <v>0</v>
          </cell>
          <cell r="P130">
            <v>0</v>
          </cell>
          <cell r="Q130">
            <v>0</v>
          </cell>
          <cell r="R130">
            <v>1.331</v>
          </cell>
          <cell r="S130">
            <v>0</v>
          </cell>
        </row>
        <row r="131">
          <cell r="A131" t="str">
            <v>Alexis Kassotis</v>
          </cell>
          <cell r="M131">
            <v>1</v>
          </cell>
          <cell r="N131">
            <v>0</v>
          </cell>
          <cell r="O131">
            <v>0</v>
          </cell>
          <cell r="P131">
            <v>0</v>
          </cell>
          <cell r="Q131">
            <v>0</v>
          </cell>
          <cell r="R131">
            <v>2.25</v>
          </cell>
          <cell r="S131">
            <v>1</v>
          </cell>
        </row>
        <row r="132">
          <cell r="A132" t="str">
            <v>Alexis Kassotis</v>
          </cell>
          <cell r="M132">
            <v>1</v>
          </cell>
          <cell r="N132">
            <v>0</v>
          </cell>
          <cell r="O132">
            <v>0</v>
          </cell>
          <cell r="P132">
            <v>0</v>
          </cell>
          <cell r="Q132">
            <v>0</v>
          </cell>
          <cell r="R132">
            <v>5.3540000000000001</v>
          </cell>
          <cell r="S132">
            <v>0</v>
          </cell>
        </row>
        <row r="133">
          <cell r="A133" t="str">
            <v>Alexis Kassotis</v>
          </cell>
          <cell r="M133">
            <v>1</v>
          </cell>
          <cell r="N133">
            <v>1</v>
          </cell>
          <cell r="O133">
            <v>1</v>
          </cell>
          <cell r="P133">
            <v>0</v>
          </cell>
          <cell r="Q133">
            <v>0</v>
          </cell>
          <cell r="R133">
            <v>1.331</v>
          </cell>
          <cell r="S133">
            <v>0</v>
          </cell>
        </row>
        <row r="134">
          <cell r="A134" t="str">
            <v>Chloe Li</v>
          </cell>
          <cell r="M134">
            <v>0</v>
          </cell>
          <cell r="N134">
            <v>0</v>
          </cell>
          <cell r="O134">
            <v>0</v>
          </cell>
          <cell r="P134">
            <v>0</v>
          </cell>
          <cell r="Q134">
            <v>0</v>
          </cell>
          <cell r="R134">
            <v>1.425</v>
          </cell>
          <cell r="S134">
            <v>0</v>
          </cell>
        </row>
        <row r="135">
          <cell r="A135" t="str">
            <v>Chloe Li</v>
          </cell>
          <cell r="M135">
            <v>0</v>
          </cell>
          <cell r="N135">
            <v>0</v>
          </cell>
          <cell r="O135">
            <v>0</v>
          </cell>
          <cell r="P135">
            <v>0</v>
          </cell>
          <cell r="Q135">
            <v>0</v>
          </cell>
          <cell r="R135">
            <v>6.4790000000000001</v>
          </cell>
          <cell r="S135">
            <v>0</v>
          </cell>
        </row>
        <row r="136">
          <cell r="A136" t="str">
            <v>Chloe Li</v>
          </cell>
          <cell r="M136">
            <v>0</v>
          </cell>
          <cell r="N136">
            <v>1</v>
          </cell>
          <cell r="O136">
            <v>0</v>
          </cell>
          <cell r="P136">
            <v>1</v>
          </cell>
          <cell r="Q136">
            <v>0</v>
          </cell>
          <cell r="R136">
            <v>21.317</v>
          </cell>
          <cell r="S136">
            <v>1</v>
          </cell>
        </row>
        <row r="137">
          <cell r="A137" t="str">
            <v>Chloe Li</v>
          </cell>
          <cell r="M137">
            <v>0</v>
          </cell>
          <cell r="N137">
            <v>0</v>
          </cell>
          <cell r="O137">
            <v>0</v>
          </cell>
          <cell r="P137">
            <v>0</v>
          </cell>
          <cell r="Q137">
            <v>0</v>
          </cell>
          <cell r="R137">
            <v>4.7320000000000002</v>
          </cell>
          <cell r="S137">
            <v>1</v>
          </cell>
        </row>
        <row r="138">
          <cell r="A138" t="str">
            <v>James Garcia</v>
          </cell>
          <cell r="M138">
            <v>1</v>
          </cell>
          <cell r="N138">
            <v>1</v>
          </cell>
          <cell r="O138">
            <v>1</v>
          </cell>
          <cell r="P138">
            <v>0</v>
          </cell>
          <cell r="Q138">
            <v>0</v>
          </cell>
          <cell r="R138">
            <v>2.8109999999999999</v>
          </cell>
          <cell r="S138">
            <v>0</v>
          </cell>
        </row>
        <row r="139">
          <cell r="A139" t="str">
            <v>James Garcia</v>
          </cell>
          <cell r="M139">
            <v>1</v>
          </cell>
          <cell r="N139">
            <v>1</v>
          </cell>
          <cell r="O139">
            <v>1</v>
          </cell>
          <cell r="P139">
            <v>0</v>
          </cell>
          <cell r="Q139">
            <v>0</v>
          </cell>
          <cell r="R139">
            <v>2.5129999999999999</v>
          </cell>
          <cell r="S139">
            <v>0</v>
          </cell>
        </row>
        <row r="140">
          <cell r="A140" t="str">
            <v>Umangi Patel</v>
          </cell>
          <cell r="M140">
            <v>0</v>
          </cell>
          <cell r="N140">
            <v>0</v>
          </cell>
          <cell r="O140">
            <v>0</v>
          </cell>
          <cell r="P140">
            <v>0</v>
          </cell>
          <cell r="Q140">
            <v>0</v>
          </cell>
          <cell r="R140">
            <v>1.97</v>
          </cell>
          <cell r="S140">
            <v>1</v>
          </cell>
        </row>
        <row r="141">
          <cell r="A141" t="str">
            <v>Umangi Patel</v>
          </cell>
          <cell r="M141">
            <v>0</v>
          </cell>
          <cell r="N141">
            <v>0</v>
          </cell>
          <cell r="O141">
            <v>0</v>
          </cell>
          <cell r="P141">
            <v>0</v>
          </cell>
          <cell r="Q141">
            <v>0</v>
          </cell>
          <cell r="R141">
            <v>1.97</v>
          </cell>
          <cell r="S141">
            <v>1</v>
          </cell>
        </row>
        <row r="142">
          <cell r="A142" t="str">
            <v>Samantha Sagaser</v>
          </cell>
          <cell r="M142">
            <v>1</v>
          </cell>
          <cell r="N142">
            <v>1</v>
          </cell>
          <cell r="O142">
            <v>1</v>
          </cell>
          <cell r="P142">
            <v>0</v>
          </cell>
          <cell r="Q142">
            <v>0</v>
          </cell>
          <cell r="R142">
            <v>2.04</v>
          </cell>
          <cell r="S142">
            <v>0</v>
          </cell>
        </row>
        <row r="143">
          <cell r="A143" t="str">
            <v>Shane Griffin</v>
          </cell>
          <cell r="M143">
            <v>1</v>
          </cell>
          <cell r="N143">
            <v>1</v>
          </cell>
          <cell r="O143">
            <v>1</v>
          </cell>
          <cell r="P143">
            <v>0</v>
          </cell>
          <cell r="Q143">
            <v>0</v>
          </cell>
          <cell r="R143">
            <v>3.649</v>
          </cell>
          <cell r="S143">
            <v>0</v>
          </cell>
        </row>
        <row r="144">
          <cell r="A144" t="str">
            <v>Shane Griffin</v>
          </cell>
          <cell r="M144">
            <v>1</v>
          </cell>
          <cell r="N144">
            <v>1</v>
          </cell>
          <cell r="O144">
            <v>1</v>
          </cell>
          <cell r="P144">
            <v>0</v>
          </cell>
          <cell r="Q144">
            <v>0</v>
          </cell>
          <cell r="R144">
            <v>0.86899999999999999</v>
          </cell>
          <cell r="S144">
            <v>1</v>
          </cell>
        </row>
        <row r="145">
          <cell r="A145" t="str">
            <v>Shane Griffin</v>
          </cell>
          <cell r="M145">
            <v>1</v>
          </cell>
          <cell r="N145">
            <v>0</v>
          </cell>
          <cell r="O145">
            <v>0</v>
          </cell>
          <cell r="P145">
            <v>0</v>
          </cell>
          <cell r="Q145">
            <v>0</v>
          </cell>
          <cell r="R145">
            <v>3.4580000000000002</v>
          </cell>
          <cell r="S145">
            <v>1</v>
          </cell>
        </row>
        <row r="146">
          <cell r="A146" t="str">
            <v>Shane Griffin</v>
          </cell>
          <cell r="M146">
            <v>1</v>
          </cell>
          <cell r="N146">
            <v>0</v>
          </cell>
          <cell r="O146">
            <v>0</v>
          </cell>
          <cell r="P146">
            <v>0</v>
          </cell>
          <cell r="Q146">
            <v>0</v>
          </cell>
          <cell r="R146">
            <v>3.4580000000000002</v>
          </cell>
          <cell r="S146">
            <v>1</v>
          </cell>
        </row>
        <row r="147">
          <cell r="A147" t="str">
            <v>Shane Griffin</v>
          </cell>
          <cell r="M147">
            <v>1</v>
          </cell>
          <cell r="N147">
            <v>1</v>
          </cell>
          <cell r="O147">
            <v>1</v>
          </cell>
          <cell r="P147">
            <v>0</v>
          </cell>
          <cell r="Q147">
            <v>0</v>
          </cell>
          <cell r="R147">
            <v>0.98599999999999999</v>
          </cell>
          <cell r="S147">
            <v>0</v>
          </cell>
        </row>
        <row r="148">
          <cell r="A148" t="str">
            <v>Andrew Catomeris</v>
          </cell>
          <cell r="M148">
            <v>0</v>
          </cell>
          <cell r="N148">
            <v>0</v>
          </cell>
          <cell r="O148">
            <v>0</v>
          </cell>
          <cell r="P148">
            <v>0</v>
          </cell>
          <cell r="Q148">
            <v>0</v>
          </cell>
          <cell r="R148">
            <v>1.2110000000000001</v>
          </cell>
          <cell r="S148">
            <v>0</v>
          </cell>
        </row>
        <row r="149">
          <cell r="A149" t="str">
            <v>Andrew Catomeris</v>
          </cell>
          <cell r="M149">
            <v>0</v>
          </cell>
          <cell r="N149">
            <v>0</v>
          </cell>
          <cell r="O149">
            <v>0</v>
          </cell>
          <cell r="P149">
            <v>0</v>
          </cell>
          <cell r="Q149">
            <v>0</v>
          </cell>
          <cell r="R149">
            <v>5.9249999999999998</v>
          </cell>
          <cell r="S149">
            <v>1</v>
          </cell>
        </row>
        <row r="150">
          <cell r="A150" t="str">
            <v>Andrew Catomeris</v>
          </cell>
          <cell r="M150">
            <v>0</v>
          </cell>
          <cell r="N150">
            <v>0</v>
          </cell>
          <cell r="O150">
            <v>0</v>
          </cell>
          <cell r="P150">
            <v>0</v>
          </cell>
          <cell r="Q150">
            <v>0</v>
          </cell>
          <cell r="R150">
            <v>6.218</v>
          </cell>
          <cell r="S150">
            <v>0</v>
          </cell>
        </row>
        <row r="151">
          <cell r="A151" t="str">
            <v>Andrew Catomeris</v>
          </cell>
          <cell r="M151">
            <v>0</v>
          </cell>
          <cell r="N151">
            <v>0</v>
          </cell>
          <cell r="O151">
            <v>0</v>
          </cell>
          <cell r="P151">
            <v>0</v>
          </cell>
          <cell r="Q151">
            <v>0</v>
          </cell>
          <cell r="R151">
            <v>3.2010000000000001</v>
          </cell>
          <cell r="S151">
            <v>1</v>
          </cell>
        </row>
        <row r="152">
          <cell r="A152" t="str">
            <v>Andrew Catomeris</v>
          </cell>
          <cell r="M152">
            <v>0</v>
          </cell>
          <cell r="N152">
            <v>0</v>
          </cell>
          <cell r="O152">
            <v>0</v>
          </cell>
          <cell r="P152">
            <v>0</v>
          </cell>
          <cell r="Q152">
            <v>0</v>
          </cell>
          <cell r="R152">
            <v>3.5939999999999999</v>
          </cell>
          <cell r="S152">
            <v>1</v>
          </cell>
        </row>
        <row r="153">
          <cell r="A153" t="str">
            <v>Emily Levine</v>
          </cell>
          <cell r="M153">
            <v>1</v>
          </cell>
          <cell r="N153">
            <v>0</v>
          </cell>
          <cell r="O153">
            <v>0</v>
          </cell>
          <cell r="P153">
            <v>0</v>
          </cell>
          <cell r="Q153">
            <v>0</v>
          </cell>
          <cell r="R153">
            <v>3.649</v>
          </cell>
          <cell r="S153">
            <v>0</v>
          </cell>
        </row>
        <row r="154">
          <cell r="A154" t="str">
            <v>Emily Levine</v>
          </cell>
          <cell r="M154">
            <v>1</v>
          </cell>
          <cell r="N154">
            <v>1</v>
          </cell>
          <cell r="O154">
            <v>1</v>
          </cell>
          <cell r="P154">
            <v>0</v>
          </cell>
          <cell r="Q154">
            <v>0</v>
          </cell>
          <cell r="R154">
            <v>0.86899999999999999</v>
          </cell>
          <cell r="S154">
            <v>0</v>
          </cell>
        </row>
        <row r="155">
          <cell r="A155" t="str">
            <v>Emily Levine</v>
          </cell>
          <cell r="M155">
            <v>1</v>
          </cell>
          <cell r="N155">
            <v>0</v>
          </cell>
          <cell r="O155">
            <v>0</v>
          </cell>
          <cell r="P155">
            <v>0</v>
          </cell>
          <cell r="Q155">
            <v>0</v>
          </cell>
          <cell r="R155">
            <v>1.6890000000000001</v>
          </cell>
          <cell r="S155">
            <v>1</v>
          </cell>
        </row>
        <row r="156">
          <cell r="A156" t="str">
            <v>Emily Levine</v>
          </cell>
          <cell r="M156">
            <v>1</v>
          </cell>
          <cell r="N156">
            <v>1</v>
          </cell>
          <cell r="O156">
            <v>1</v>
          </cell>
          <cell r="P156">
            <v>0</v>
          </cell>
          <cell r="Q156">
            <v>0</v>
          </cell>
          <cell r="R156">
            <v>1.9139999999999999</v>
          </cell>
          <cell r="S156">
            <v>1</v>
          </cell>
        </row>
        <row r="157">
          <cell r="A157" t="str">
            <v>Emily Levine</v>
          </cell>
          <cell r="M157">
            <v>1</v>
          </cell>
          <cell r="N157">
            <v>0</v>
          </cell>
          <cell r="O157">
            <v>0</v>
          </cell>
          <cell r="P157">
            <v>0</v>
          </cell>
          <cell r="Q157">
            <v>0</v>
          </cell>
          <cell r="R157">
            <v>2.04</v>
          </cell>
          <cell r="S157">
            <v>0</v>
          </cell>
        </row>
        <row r="158">
          <cell r="A158" t="str">
            <v>Emily Levine</v>
          </cell>
          <cell r="M158">
            <v>1</v>
          </cell>
          <cell r="N158">
            <v>0</v>
          </cell>
          <cell r="O158">
            <v>0</v>
          </cell>
          <cell r="P158">
            <v>0</v>
          </cell>
          <cell r="Q158">
            <v>0</v>
          </cell>
          <cell r="R158">
            <v>4.0129999999999999</v>
          </cell>
          <cell r="S158">
            <v>1</v>
          </cell>
        </row>
        <row r="159">
          <cell r="A159" t="str">
            <v>Emily Levine</v>
          </cell>
          <cell r="M159">
            <v>1</v>
          </cell>
          <cell r="N159">
            <v>0</v>
          </cell>
          <cell r="O159">
            <v>0</v>
          </cell>
          <cell r="P159">
            <v>0</v>
          </cell>
          <cell r="Q159">
            <v>0</v>
          </cell>
          <cell r="R159">
            <v>2.8109999999999999</v>
          </cell>
          <cell r="S159">
            <v>1</v>
          </cell>
        </row>
        <row r="160">
          <cell r="A160" t="str">
            <v>Emily Levine</v>
          </cell>
          <cell r="M160">
            <v>1</v>
          </cell>
          <cell r="N160">
            <v>1</v>
          </cell>
          <cell r="O160">
            <v>1</v>
          </cell>
          <cell r="P160">
            <v>0</v>
          </cell>
          <cell r="Q160">
            <v>0</v>
          </cell>
          <cell r="R160">
            <v>2.8109999999999999</v>
          </cell>
          <cell r="S160">
            <v>1</v>
          </cell>
        </row>
        <row r="161">
          <cell r="A161" t="str">
            <v>Emily Levine</v>
          </cell>
          <cell r="M161">
            <v>1</v>
          </cell>
          <cell r="N161">
            <v>0</v>
          </cell>
          <cell r="O161">
            <v>0</v>
          </cell>
          <cell r="P161">
            <v>0</v>
          </cell>
          <cell r="Q161">
            <v>0</v>
          </cell>
          <cell r="R161">
            <v>1.9139999999999999</v>
          </cell>
          <cell r="S161">
            <v>1</v>
          </cell>
        </row>
        <row r="162">
          <cell r="A162" t="str">
            <v>Emily Levine</v>
          </cell>
          <cell r="M162">
            <v>1</v>
          </cell>
          <cell r="N162">
            <v>0</v>
          </cell>
          <cell r="O162">
            <v>0</v>
          </cell>
          <cell r="P162">
            <v>0</v>
          </cell>
          <cell r="Q162">
            <v>0</v>
          </cell>
          <cell r="R162">
            <v>1.9139999999999999</v>
          </cell>
          <cell r="S162">
            <v>1</v>
          </cell>
        </row>
        <row r="163">
          <cell r="A163" t="str">
            <v>Emily Levine</v>
          </cell>
          <cell r="M163">
            <v>1</v>
          </cell>
          <cell r="N163">
            <v>0</v>
          </cell>
          <cell r="O163">
            <v>0</v>
          </cell>
          <cell r="P163">
            <v>0</v>
          </cell>
          <cell r="Q163">
            <v>0</v>
          </cell>
          <cell r="R163">
            <v>3.649</v>
          </cell>
          <cell r="S163">
            <v>0</v>
          </cell>
        </row>
        <row r="164">
          <cell r="A164" t="str">
            <v>Emily Levine</v>
          </cell>
          <cell r="M164">
            <v>1</v>
          </cell>
          <cell r="N164">
            <v>0</v>
          </cell>
          <cell r="O164">
            <v>0</v>
          </cell>
          <cell r="P164">
            <v>0</v>
          </cell>
          <cell r="Q164">
            <v>0</v>
          </cell>
          <cell r="R164">
            <v>1.413</v>
          </cell>
          <cell r="S164">
            <v>0</v>
          </cell>
        </row>
        <row r="165">
          <cell r="A165" t="str">
            <v>Emily Levine</v>
          </cell>
          <cell r="M165">
            <v>1</v>
          </cell>
          <cell r="N165">
            <v>0</v>
          </cell>
          <cell r="O165">
            <v>0</v>
          </cell>
          <cell r="P165">
            <v>0</v>
          </cell>
          <cell r="Q165">
            <v>0</v>
          </cell>
          <cell r="R165">
            <v>1.9259999999999999</v>
          </cell>
          <cell r="S165">
            <v>0</v>
          </cell>
        </row>
        <row r="166">
          <cell r="A166" t="str">
            <v>Emily Levine</v>
          </cell>
          <cell r="M166">
            <v>1</v>
          </cell>
          <cell r="N166">
            <v>0</v>
          </cell>
          <cell r="O166">
            <v>0</v>
          </cell>
          <cell r="P166">
            <v>0</v>
          </cell>
          <cell r="Q166">
            <v>0</v>
          </cell>
          <cell r="R166">
            <v>5.7930000000000001</v>
          </cell>
          <cell r="S166">
            <v>1</v>
          </cell>
        </row>
        <row r="167">
          <cell r="A167" t="str">
            <v>Emily Levine</v>
          </cell>
          <cell r="M167">
            <v>1</v>
          </cell>
          <cell r="N167">
            <v>0</v>
          </cell>
          <cell r="O167">
            <v>0</v>
          </cell>
          <cell r="P167">
            <v>0</v>
          </cell>
          <cell r="Q167">
            <v>0</v>
          </cell>
          <cell r="R167">
            <v>2.4500000000000002</v>
          </cell>
          <cell r="S167">
            <v>1</v>
          </cell>
        </row>
        <row r="168">
          <cell r="A168" t="str">
            <v>Emily Levine</v>
          </cell>
          <cell r="M168">
            <v>1</v>
          </cell>
          <cell r="N168">
            <v>1</v>
          </cell>
          <cell r="O168">
            <v>1</v>
          </cell>
          <cell r="P168">
            <v>0</v>
          </cell>
          <cell r="Q168">
            <v>0</v>
          </cell>
          <cell r="R168">
            <v>2.61</v>
          </cell>
          <cell r="S168">
            <v>1</v>
          </cell>
        </row>
        <row r="169">
          <cell r="A169" t="str">
            <v>Cason Robbins</v>
          </cell>
          <cell r="M169">
            <v>1</v>
          </cell>
          <cell r="N169">
            <v>0</v>
          </cell>
          <cell r="O169">
            <v>0</v>
          </cell>
          <cell r="P169">
            <v>0</v>
          </cell>
          <cell r="Q169">
            <v>0</v>
          </cell>
          <cell r="R169">
            <v>1.6890000000000001</v>
          </cell>
          <cell r="S169">
            <v>1</v>
          </cell>
        </row>
        <row r="170">
          <cell r="A170" t="str">
            <v>Cason Robbins</v>
          </cell>
          <cell r="M170">
            <v>1</v>
          </cell>
          <cell r="N170">
            <v>1</v>
          </cell>
          <cell r="O170">
            <v>1</v>
          </cell>
          <cell r="P170">
            <v>0</v>
          </cell>
          <cell r="Q170">
            <v>0</v>
          </cell>
          <cell r="R170">
            <v>1.6890000000000001</v>
          </cell>
          <cell r="S170">
            <v>0</v>
          </cell>
        </row>
        <row r="171">
          <cell r="A171" t="str">
            <v>Cason Robbins</v>
          </cell>
          <cell r="M171">
            <v>0</v>
          </cell>
          <cell r="N171">
            <v>0</v>
          </cell>
          <cell r="O171">
            <v>0</v>
          </cell>
          <cell r="P171">
            <v>0</v>
          </cell>
          <cell r="Q171">
            <v>0</v>
          </cell>
          <cell r="R171">
            <v>17.126999999999999</v>
          </cell>
          <cell r="S171">
            <v>0</v>
          </cell>
        </row>
        <row r="172">
          <cell r="A172" t="str">
            <v>Cason Robbins</v>
          </cell>
          <cell r="M172">
            <v>1</v>
          </cell>
          <cell r="N172">
            <v>1</v>
          </cell>
          <cell r="O172">
            <v>1</v>
          </cell>
          <cell r="P172">
            <v>0</v>
          </cell>
          <cell r="Q172">
            <v>0</v>
          </cell>
          <cell r="R172">
            <v>4.0129999999999999</v>
          </cell>
          <cell r="S172">
            <v>0</v>
          </cell>
        </row>
        <row r="173">
          <cell r="A173" t="str">
            <v>Cason Robbins</v>
          </cell>
          <cell r="M173">
            <v>1</v>
          </cell>
          <cell r="N173">
            <v>1</v>
          </cell>
          <cell r="O173">
            <v>1</v>
          </cell>
          <cell r="P173">
            <v>0</v>
          </cell>
          <cell r="Q173">
            <v>0</v>
          </cell>
          <cell r="R173">
            <v>6.1980000000000004</v>
          </cell>
          <cell r="S173">
            <v>0</v>
          </cell>
        </row>
        <row r="174">
          <cell r="A174" t="str">
            <v>Cason Robbins</v>
          </cell>
          <cell r="M174">
            <v>1</v>
          </cell>
          <cell r="N174">
            <v>1</v>
          </cell>
          <cell r="O174">
            <v>1</v>
          </cell>
          <cell r="P174">
            <v>0</v>
          </cell>
          <cell r="Q174">
            <v>0</v>
          </cell>
          <cell r="R174">
            <v>4.0129999999999999</v>
          </cell>
          <cell r="S174">
            <v>0</v>
          </cell>
        </row>
        <row r="175">
          <cell r="A175" t="str">
            <v>Cason Robbins</v>
          </cell>
          <cell r="M175">
            <v>1</v>
          </cell>
          <cell r="N175">
            <v>1</v>
          </cell>
          <cell r="O175">
            <v>1</v>
          </cell>
          <cell r="P175">
            <v>0</v>
          </cell>
          <cell r="Q175">
            <v>0</v>
          </cell>
          <cell r="R175">
            <v>1.992</v>
          </cell>
          <cell r="S175">
            <v>0</v>
          </cell>
        </row>
        <row r="176">
          <cell r="A176" t="str">
            <v>Cason Robbins</v>
          </cell>
          <cell r="M176">
            <v>1</v>
          </cell>
          <cell r="N176">
            <v>1</v>
          </cell>
          <cell r="O176">
            <v>1</v>
          </cell>
          <cell r="P176">
            <v>0</v>
          </cell>
          <cell r="Q176">
            <v>0</v>
          </cell>
          <cell r="R176">
            <v>1.992</v>
          </cell>
          <cell r="S176">
            <v>0</v>
          </cell>
        </row>
        <row r="177">
          <cell r="A177" t="str">
            <v>Cason Robbins</v>
          </cell>
          <cell r="M177">
            <v>1</v>
          </cell>
          <cell r="N177">
            <v>1</v>
          </cell>
          <cell r="O177">
            <v>1</v>
          </cell>
          <cell r="P177">
            <v>0</v>
          </cell>
          <cell r="Q177">
            <v>0</v>
          </cell>
          <cell r="R177">
            <v>1.6890000000000001</v>
          </cell>
          <cell r="S177">
            <v>1</v>
          </cell>
        </row>
        <row r="178">
          <cell r="A178" t="str">
            <v>Cason Robbins</v>
          </cell>
          <cell r="M178">
            <v>1</v>
          </cell>
          <cell r="N178">
            <v>0</v>
          </cell>
          <cell r="O178">
            <v>0</v>
          </cell>
          <cell r="P178">
            <v>0</v>
          </cell>
          <cell r="Q178">
            <v>0</v>
          </cell>
          <cell r="R178">
            <v>3.6110000000000002</v>
          </cell>
          <cell r="S178">
            <v>0</v>
          </cell>
        </row>
        <row r="179">
          <cell r="A179" t="str">
            <v>Cason Robbins</v>
          </cell>
          <cell r="M179">
            <v>1</v>
          </cell>
          <cell r="N179">
            <v>0</v>
          </cell>
          <cell r="O179">
            <v>0</v>
          </cell>
          <cell r="P179">
            <v>0</v>
          </cell>
          <cell r="Q179">
            <v>0</v>
          </cell>
          <cell r="R179">
            <v>1.6890000000000001</v>
          </cell>
          <cell r="S179">
            <v>1</v>
          </cell>
        </row>
        <row r="180">
          <cell r="A180" t="str">
            <v>Cason Robbins</v>
          </cell>
          <cell r="M180">
            <v>1</v>
          </cell>
          <cell r="N180">
            <v>0</v>
          </cell>
          <cell r="O180">
            <v>0</v>
          </cell>
          <cell r="P180">
            <v>0</v>
          </cell>
          <cell r="Q180">
            <v>0</v>
          </cell>
          <cell r="R180">
            <v>2.04</v>
          </cell>
          <cell r="S180">
            <v>1</v>
          </cell>
        </row>
        <row r="181">
          <cell r="A181" t="str">
            <v>Cason Robbins</v>
          </cell>
          <cell r="M181">
            <v>1</v>
          </cell>
          <cell r="N181">
            <v>0</v>
          </cell>
          <cell r="O181">
            <v>0</v>
          </cell>
          <cell r="P181">
            <v>0</v>
          </cell>
          <cell r="Q181">
            <v>0</v>
          </cell>
          <cell r="R181">
            <v>0.98599999999999999</v>
          </cell>
          <cell r="S181">
            <v>0</v>
          </cell>
        </row>
        <row r="182">
          <cell r="A182" t="str">
            <v>Cason Robbins</v>
          </cell>
          <cell r="M182">
            <v>1</v>
          </cell>
          <cell r="N182">
            <v>1</v>
          </cell>
          <cell r="O182">
            <v>1</v>
          </cell>
          <cell r="P182">
            <v>0</v>
          </cell>
          <cell r="Q182">
            <v>0</v>
          </cell>
          <cell r="R182">
            <v>4.0129999999999999</v>
          </cell>
          <cell r="S182">
            <v>0</v>
          </cell>
        </row>
        <row r="183">
          <cell r="A183" t="str">
            <v>Cason Robbins</v>
          </cell>
          <cell r="M183">
            <v>1</v>
          </cell>
          <cell r="N183">
            <v>1</v>
          </cell>
          <cell r="O183">
            <v>1</v>
          </cell>
          <cell r="P183">
            <v>0</v>
          </cell>
          <cell r="Q183">
            <v>0</v>
          </cell>
          <cell r="R183">
            <v>1.6890000000000001</v>
          </cell>
          <cell r="S183">
            <v>0</v>
          </cell>
        </row>
        <row r="184">
          <cell r="A184" t="str">
            <v>Cason Robbins</v>
          </cell>
          <cell r="M184">
            <v>1</v>
          </cell>
          <cell r="N184">
            <v>0</v>
          </cell>
          <cell r="O184">
            <v>0</v>
          </cell>
          <cell r="P184">
            <v>0</v>
          </cell>
          <cell r="Q184">
            <v>0</v>
          </cell>
          <cell r="R184">
            <v>0.98599999999999999</v>
          </cell>
          <cell r="S184">
            <v>0</v>
          </cell>
        </row>
        <row r="185">
          <cell r="A185" t="str">
            <v>Aaron Lindeke-Myers</v>
          </cell>
          <cell r="M185">
            <v>1</v>
          </cell>
          <cell r="N185">
            <v>1</v>
          </cell>
          <cell r="O185">
            <v>1</v>
          </cell>
          <cell r="P185">
            <v>0</v>
          </cell>
          <cell r="Q185">
            <v>0</v>
          </cell>
          <cell r="R185">
            <v>6.1980000000000004</v>
          </cell>
          <cell r="S185">
            <v>0</v>
          </cell>
        </row>
        <row r="186">
          <cell r="A186" t="str">
            <v>Aaron Lindeke-Myers</v>
          </cell>
          <cell r="M186">
            <v>1</v>
          </cell>
          <cell r="N186">
            <v>0</v>
          </cell>
          <cell r="O186">
            <v>0</v>
          </cell>
          <cell r="P186">
            <v>0</v>
          </cell>
          <cell r="Q186">
            <v>0</v>
          </cell>
          <cell r="R186">
            <v>1.6890000000000001</v>
          </cell>
          <cell r="S186">
            <v>1</v>
          </cell>
        </row>
        <row r="187">
          <cell r="A187" t="str">
            <v>Angela Li</v>
          </cell>
          <cell r="M187">
            <v>1</v>
          </cell>
          <cell r="N187">
            <v>0</v>
          </cell>
          <cell r="O187">
            <v>0</v>
          </cell>
          <cell r="P187">
            <v>0</v>
          </cell>
          <cell r="Q187">
            <v>0</v>
          </cell>
          <cell r="R187">
            <v>3.649</v>
          </cell>
          <cell r="S187">
            <v>0</v>
          </cell>
        </row>
        <row r="188">
          <cell r="A188" t="str">
            <v>Angela Li</v>
          </cell>
          <cell r="M188">
            <v>1</v>
          </cell>
          <cell r="N188">
            <v>0</v>
          </cell>
          <cell r="O188">
            <v>0</v>
          </cell>
          <cell r="P188">
            <v>0</v>
          </cell>
          <cell r="Q188">
            <v>0</v>
          </cell>
          <cell r="R188">
            <v>1.6890000000000001</v>
          </cell>
          <cell r="S188">
            <v>1</v>
          </cell>
        </row>
        <row r="189">
          <cell r="A189" t="str">
            <v>Angela Li</v>
          </cell>
          <cell r="M189">
            <v>1</v>
          </cell>
          <cell r="N189">
            <v>1</v>
          </cell>
          <cell r="O189">
            <v>1</v>
          </cell>
          <cell r="P189">
            <v>0</v>
          </cell>
          <cell r="Q189">
            <v>0</v>
          </cell>
          <cell r="R189">
            <v>3.649</v>
          </cell>
          <cell r="S189">
            <v>0</v>
          </cell>
        </row>
        <row r="190">
          <cell r="A190" t="str">
            <v>Angela Li</v>
          </cell>
          <cell r="M190">
            <v>1</v>
          </cell>
          <cell r="N190">
            <v>1</v>
          </cell>
          <cell r="O190">
            <v>1</v>
          </cell>
          <cell r="P190">
            <v>0</v>
          </cell>
          <cell r="Q190">
            <v>0</v>
          </cell>
          <cell r="R190">
            <v>4.0129999999999999</v>
          </cell>
          <cell r="S190">
            <v>1</v>
          </cell>
        </row>
        <row r="191">
          <cell r="A191" t="str">
            <v>Angela Li</v>
          </cell>
          <cell r="M191">
            <v>1</v>
          </cell>
          <cell r="N191">
            <v>1</v>
          </cell>
          <cell r="O191">
            <v>1</v>
          </cell>
          <cell r="P191">
            <v>0</v>
          </cell>
          <cell r="Q191">
            <v>0</v>
          </cell>
          <cell r="R191">
            <v>6.1980000000000004</v>
          </cell>
          <cell r="S191">
            <v>0</v>
          </cell>
        </row>
        <row r="192">
          <cell r="A192" t="str">
            <v>Angela Li</v>
          </cell>
          <cell r="M192">
            <v>1</v>
          </cell>
          <cell r="N192">
            <v>1</v>
          </cell>
          <cell r="O192">
            <v>1</v>
          </cell>
          <cell r="P192">
            <v>0</v>
          </cell>
          <cell r="Q192">
            <v>0</v>
          </cell>
          <cell r="R192">
            <v>6.1980000000000004</v>
          </cell>
          <cell r="S192">
            <v>1</v>
          </cell>
        </row>
        <row r="193">
          <cell r="A193" t="str">
            <v>Angela Li</v>
          </cell>
          <cell r="M193">
            <v>1</v>
          </cell>
          <cell r="N193">
            <v>0</v>
          </cell>
          <cell r="O193">
            <v>0</v>
          </cell>
          <cell r="P193">
            <v>0</v>
          </cell>
          <cell r="Q193">
            <v>0</v>
          </cell>
          <cell r="R193">
            <v>0.86899999999999999</v>
          </cell>
          <cell r="S193">
            <v>1</v>
          </cell>
        </row>
        <row r="194">
          <cell r="A194" t="str">
            <v>Angela Li</v>
          </cell>
          <cell r="M194">
            <v>0</v>
          </cell>
          <cell r="N194">
            <v>0</v>
          </cell>
          <cell r="O194">
            <v>0</v>
          </cell>
          <cell r="P194">
            <v>0</v>
          </cell>
          <cell r="Q194">
            <v>0</v>
          </cell>
          <cell r="R194">
            <v>3.9980000000000002</v>
          </cell>
          <cell r="S194">
            <v>1</v>
          </cell>
        </row>
        <row r="195">
          <cell r="A195" t="str">
            <v>Angela Li</v>
          </cell>
          <cell r="M195">
            <v>0</v>
          </cell>
          <cell r="N195">
            <v>0</v>
          </cell>
          <cell r="O195">
            <v>0</v>
          </cell>
          <cell r="P195">
            <v>0</v>
          </cell>
          <cell r="Q195">
            <v>0</v>
          </cell>
          <cell r="R195">
            <v>7.7380000000000004</v>
          </cell>
          <cell r="S195">
            <v>1</v>
          </cell>
        </row>
        <row r="196">
          <cell r="A196" t="str">
            <v>Richard Morgan</v>
          </cell>
          <cell r="M196">
            <v>0</v>
          </cell>
          <cell r="N196">
            <v>1</v>
          </cell>
          <cell r="O196">
            <v>0</v>
          </cell>
          <cell r="P196">
            <v>0</v>
          </cell>
          <cell r="Q196">
            <v>0</v>
          </cell>
          <cell r="R196">
            <v>4.3170000000000002</v>
          </cell>
          <cell r="S196">
            <v>1</v>
          </cell>
        </row>
        <row r="197">
          <cell r="A197" t="str">
            <v>Richard Morgan</v>
          </cell>
          <cell r="M197">
            <v>0</v>
          </cell>
          <cell r="N197">
            <v>1</v>
          </cell>
          <cell r="O197">
            <v>0</v>
          </cell>
          <cell r="P197">
            <v>0</v>
          </cell>
          <cell r="Q197">
            <v>0</v>
          </cell>
          <cell r="R197">
            <v>8.9860000000000007</v>
          </cell>
          <cell r="S197">
            <v>1</v>
          </cell>
        </row>
        <row r="198">
          <cell r="A198" t="str">
            <v>Richard Morgan</v>
          </cell>
          <cell r="M198">
            <v>0</v>
          </cell>
          <cell r="N198">
            <v>1</v>
          </cell>
          <cell r="O198">
            <v>0</v>
          </cell>
          <cell r="P198">
            <v>0</v>
          </cell>
          <cell r="Q198">
            <v>0</v>
          </cell>
          <cell r="R198">
            <v>20.86</v>
          </cell>
          <cell r="S198">
            <v>1</v>
          </cell>
        </row>
        <row r="199">
          <cell r="A199" t="str">
            <v>Richard Morgan</v>
          </cell>
          <cell r="M199">
            <v>0</v>
          </cell>
          <cell r="N199">
            <v>0</v>
          </cell>
          <cell r="O199">
            <v>0</v>
          </cell>
          <cell r="P199">
            <v>1</v>
          </cell>
          <cell r="Q199">
            <v>0</v>
          </cell>
          <cell r="R199">
            <v>1.841</v>
          </cell>
          <cell r="S199">
            <v>1</v>
          </cell>
        </row>
        <row r="200">
          <cell r="A200" t="str">
            <v>Kelly Donovan</v>
          </cell>
          <cell r="M200">
            <v>0</v>
          </cell>
          <cell r="N200">
            <v>0</v>
          </cell>
          <cell r="O200">
            <v>0</v>
          </cell>
          <cell r="P200">
            <v>0</v>
          </cell>
          <cell r="Q200">
            <v>0</v>
          </cell>
          <cell r="R200">
            <v>4.5540000000000003</v>
          </cell>
          <cell r="S200">
            <v>1</v>
          </cell>
        </row>
        <row r="201">
          <cell r="A201" t="str">
            <v>Kelly Donovan</v>
          </cell>
          <cell r="M201">
            <v>1</v>
          </cell>
          <cell r="N201">
            <v>1</v>
          </cell>
          <cell r="O201">
            <v>1</v>
          </cell>
          <cell r="P201">
            <v>0</v>
          </cell>
          <cell r="Q201">
            <v>0</v>
          </cell>
          <cell r="R201">
            <v>3.4580000000000002</v>
          </cell>
          <cell r="S201">
            <v>1</v>
          </cell>
        </row>
        <row r="202">
          <cell r="A202" t="str">
            <v>Kelly Donovan</v>
          </cell>
          <cell r="M202">
            <v>1</v>
          </cell>
          <cell r="N202">
            <v>0</v>
          </cell>
          <cell r="O202">
            <v>0</v>
          </cell>
          <cell r="P202">
            <v>0</v>
          </cell>
          <cell r="Q202">
            <v>0</v>
          </cell>
          <cell r="R202">
            <v>1.9610000000000001</v>
          </cell>
          <cell r="S202">
            <v>1</v>
          </cell>
        </row>
        <row r="203">
          <cell r="A203" t="str">
            <v>Kelly Donovan</v>
          </cell>
          <cell r="M203">
            <v>1</v>
          </cell>
          <cell r="N203">
            <v>0</v>
          </cell>
          <cell r="O203">
            <v>0</v>
          </cell>
          <cell r="P203">
            <v>0</v>
          </cell>
          <cell r="Q203">
            <v>0</v>
          </cell>
          <cell r="R203">
            <v>2.1120000000000001</v>
          </cell>
          <cell r="S203">
            <v>1</v>
          </cell>
        </row>
        <row r="204">
          <cell r="A204" t="str">
            <v>Kelly Donovan</v>
          </cell>
          <cell r="M204">
            <v>1</v>
          </cell>
          <cell r="N204">
            <v>0</v>
          </cell>
          <cell r="O204">
            <v>0</v>
          </cell>
          <cell r="P204">
            <v>0</v>
          </cell>
          <cell r="Q204">
            <v>0</v>
          </cell>
          <cell r="R204">
            <v>3.4580000000000002</v>
          </cell>
          <cell r="S204">
            <v>1</v>
          </cell>
        </row>
        <row r="205">
          <cell r="A205" t="str">
            <v>Modupe Adetunji</v>
          </cell>
          <cell r="M205">
            <v>1</v>
          </cell>
          <cell r="N205">
            <v>1</v>
          </cell>
          <cell r="O205">
            <v>1</v>
          </cell>
          <cell r="P205">
            <v>0</v>
          </cell>
          <cell r="Q205">
            <v>0</v>
          </cell>
          <cell r="R205">
            <v>0.88300000000000001</v>
          </cell>
          <cell r="S205">
            <v>1</v>
          </cell>
        </row>
        <row r="206">
          <cell r="A206" t="str">
            <v>Modupe Adetunji</v>
          </cell>
          <cell r="M206">
            <v>1</v>
          </cell>
          <cell r="N206">
            <v>0</v>
          </cell>
          <cell r="O206">
            <v>0</v>
          </cell>
          <cell r="P206">
            <v>0</v>
          </cell>
          <cell r="Q206">
            <v>0</v>
          </cell>
          <cell r="R206">
            <v>8.109</v>
          </cell>
          <cell r="S206">
            <v>0</v>
          </cell>
        </row>
        <row r="207">
          <cell r="A207" t="str">
            <v>Modupe Adetunji</v>
          </cell>
          <cell r="M207">
            <v>1</v>
          </cell>
          <cell r="N207">
            <v>0</v>
          </cell>
          <cell r="O207">
            <v>0</v>
          </cell>
          <cell r="P207">
            <v>0</v>
          </cell>
          <cell r="Q207">
            <v>0</v>
          </cell>
          <cell r="R207">
            <v>3.4580000000000002</v>
          </cell>
          <cell r="S207">
            <v>1</v>
          </cell>
        </row>
        <row r="208">
          <cell r="A208" t="str">
            <v>Claudia Amaral</v>
          </cell>
          <cell r="M208">
            <v>1</v>
          </cell>
          <cell r="N208">
            <v>0</v>
          </cell>
          <cell r="O208">
            <v>0</v>
          </cell>
          <cell r="P208">
            <v>1</v>
          </cell>
          <cell r="Q208">
            <v>1</v>
          </cell>
          <cell r="R208">
            <v>1.5429999999999999</v>
          </cell>
          <cell r="S208">
            <v>0</v>
          </cell>
        </row>
        <row r="209">
          <cell r="A209" t="str">
            <v>Claudia Amaral</v>
          </cell>
          <cell r="M209">
            <v>1</v>
          </cell>
          <cell r="N209">
            <v>1</v>
          </cell>
          <cell r="O209">
            <v>1</v>
          </cell>
          <cell r="P209">
            <v>0</v>
          </cell>
          <cell r="Q209">
            <v>0</v>
          </cell>
          <cell r="R209">
            <v>0.86899999999999999</v>
          </cell>
          <cell r="S209">
            <v>0</v>
          </cell>
        </row>
        <row r="210">
          <cell r="A210" t="str">
            <v>Claudia Amaral</v>
          </cell>
          <cell r="M210">
            <v>1</v>
          </cell>
          <cell r="N210">
            <v>0</v>
          </cell>
          <cell r="O210">
            <v>0</v>
          </cell>
          <cell r="P210">
            <v>0</v>
          </cell>
          <cell r="Q210">
            <v>0</v>
          </cell>
          <cell r="R210">
            <v>0.86899999999999999</v>
          </cell>
          <cell r="S210">
            <v>0</v>
          </cell>
        </row>
        <row r="211">
          <cell r="A211" t="str">
            <v>Lauren Schaffer</v>
          </cell>
          <cell r="M211">
            <v>1</v>
          </cell>
          <cell r="N211">
            <v>1</v>
          </cell>
          <cell r="O211">
            <v>1</v>
          </cell>
          <cell r="P211">
            <v>0</v>
          </cell>
          <cell r="Q211">
            <v>0</v>
          </cell>
          <cell r="R211">
            <v>2.5129999999999999</v>
          </cell>
          <cell r="S211">
            <v>1</v>
          </cell>
        </row>
        <row r="212">
          <cell r="A212" t="str">
            <v>Lauren Schaffer</v>
          </cell>
          <cell r="M212">
            <v>1</v>
          </cell>
          <cell r="N212">
            <v>1</v>
          </cell>
          <cell r="O212">
            <v>1</v>
          </cell>
          <cell r="P212">
            <v>0</v>
          </cell>
          <cell r="Q212">
            <v>0</v>
          </cell>
          <cell r="R212">
            <v>1.331</v>
          </cell>
          <cell r="S212">
            <v>1</v>
          </cell>
        </row>
        <row r="213">
          <cell r="A213" t="str">
            <v>Lauren Schaffer</v>
          </cell>
          <cell r="M213">
            <v>0</v>
          </cell>
          <cell r="N213">
            <v>0</v>
          </cell>
          <cell r="O213">
            <v>0</v>
          </cell>
          <cell r="P213">
            <v>0</v>
          </cell>
          <cell r="Q213">
            <v>0</v>
          </cell>
          <cell r="R213">
            <v>2.3679999999999999</v>
          </cell>
          <cell r="S213">
            <v>1</v>
          </cell>
        </row>
        <row r="214">
          <cell r="A214" t="str">
            <v>Lauren Schaffer</v>
          </cell>
          <cell r="M214">
            <v>0</v>
          </cell>
          <cell r="N214">
            <v>0</v>
          </cell>
          <cell r="O214">
            <v>0</v>
          </cell>
          <cell r="P214">
            <v>0</v>
          </cell>
          <cell r="Q214">
            <v>0</v>
          </cell>
          <cell r="R214">
            <v>1.8480000000000001</v>
          </cell>
          <cell r="S214">
            <v>1</v>
          </cell>
        </row>
        <row r="215">
          <cell r="A215" t="str">
            <v>Lauren Schaffer</v>
          </cell>
          <cell r="M215">
            <v>0</v>
          </cell>
          <cell r="N215">
            <v>0</v>
          </cell>
          <cell r="O215">
            <v>0</v>
          </cell>
          <cell r="P215">
            <v>0</v>
          </cell>
          <cell r="Q215">
            <v>0</v>
          </cell>
          <cell r="R215">
            <v>0.59599999999999997</v>
          </cell>
          <cell r="S215">
            <v>1</v>
          </cell>
        </row>
        <row r="216">
          <cell r="A216" t="str">
            <v>Lauren Schaffer</v>
          </cell>
          <cell r="M216">
            <v>0</v>
          </cell>
          <cell r="N216">
            <v>1</v>
          </cell>
          <cell r="O216">
            <v>0</v>
          </cell>
          <cell r="P216">
            <v>0</v>
          </cell>
          <cell r="Q216">
            <v>0</v>
          </cell>
          <cell r="R216">
            <v>1.109</v>
          </cell>
          <cell r="S216">
            <v>1</v>
          </cell>
        </row>
        <row r="217">
          <cell r="A217" t="str">
            <v>Lauren Schaffer</v>
          </cell>
          <cell r="M217">
            <v>0</v>
          </cell>
          <cell r="N217">
            <v>1</v>
          </cell>
          <cell r="O217">
            <v>0</v>
          </cell>
          <cell r="P217">
            <v>0</v>
          </cell>
          <cell r="Q217">
            <v>0</v>
          </cell>
          <cell r="R217">
            <v>1.8480000000000001</v>
          </cell>
          <cell r="S217">
            <v>1</v>
          </cell>
        </row>
        <row r="218">
          <cell r="A218" t="str">
            <v>Heeyah Song</v>
          </cell>
          <cell r="M218">
            <v>0</v>
          </cell>
          <cell r="N218">
            <v>0</v>
          </cell>
          <cell r="O218">
            <v>0</v>
          </cell>
          <cell r="P218">
            <v>0</v>
          </cell>
          <cell r="Q218">
            <v>0</v>
          </cell>
          <cell r="R218">
            <v>6.218</v>
          </cell>
          <cell r="S218">
            <v>1</v>
          </cell>
        </row>
        <row r="219">
          <cell r="A219" t="str">
            <v>Heeyah Song</v>
          </cell>
          <cell r="M219">
            <v>0</v>
          </cell>
          <cell r="N219">
            <v>1</v>
          </cell>
          <cell r="O219">
            <v>0</v>
          </cell>
          <cell r="P219">
            <v>0</v>
          </cell>
          <cell r="Q219">
            <v>0</v>
          </cell>
          <cell r="R219">
            <v>0</v>
          </cell>
          <cell r="S219">
            <v>1</v>
          </cell>
        </row>
        <row r="220">
          <cell r="A220" t="str">
            <v>Heeyah Song</v>
          </cell>
          <cell r="M220">
            <v>0</v>
          </cell>
          <cell r="N220">
            <v>1</v>
          </cell>
          <cell r="O220">
            <v>0</v>
          </cell>
          <cell r="P220">
            <v>0</v>
          </cell>
          <cell r="Q220">
            <v>0</v>
          </cell>
          <cell r="R220">
            <v>0</v>
          </cell>
          <cell r="S220">
            <v>0</v>
          </cell>
        </row>
        <row r="221">
          <cell r="A221" t="str">
            <v>William West</v>
          </cell>
          <cell r="M221">
            <v>1</v>
          </cell>
          <cell r="N221">
            <v>0</v>
          </cell>
          <cell r="O221">
            <v>0</v>
          </cell>
          <cell r="P221">
            <v>0</v>
          </cell>
          <cell r="Q221">
            <v>0</v>
          </cell>
          <cell r="R221">
            <v>2.9809999999999999</v>
          </cell>
          <cell r="S221">
            <v>0</v>
          </cell>
        </row>
        <row r="222">
          <cell r="A222" t="str">
            <v>William West</v>
          </cell>
          <cell r="M222">
            <v>0</v>
          </cell>
          <cell r="N222">
            <v>0</v>
          </cell>
          <cell r="O222">
            <v>0</v>
          </cell>
          <cell r="P222">
            <v>0</v>
          </cell>
          <cell r="Q222">
            <v>0</v>
          </cell>
          <cell r="R222">
            <v>1.919</v>
          </cell>
          <cell r="S222">
            <v>1</v>
          </cell>
        </row>
        <row r="223">
          <cell r="A223" t="str">
            <v>William West</v>
          </cell>
          <cell r="M223">
            <v>0</v>
          </cell>
          <cell r="N223">
            <v>0</v>
          </cell>
          <cell r="O223">
            <v>0</v>
          </cell>
          <cell r="P223">
            <v>0</v>
          </cell>
          <cell r="Q223">
            <v>0</v>
          </cell>
          <cell r="R223">
            <v>5.032</v>
          </cell>
          <cell r="S223">
            <v>1</v>
          </cell>
        </row>
        <row r="224">
          <cell r="A224" t="str">
            <v>William West</v>
          </cell>
          <cell r="M224">
            <v>1</v>
          </cell>
          <cell r="N224">
            <v>0</v>
          </cell>
          <cell r="O224">
            <v>0</v>
          </cell>
          <cell r="P224">
            <v>0</v>
          </cell>
          <cell r="Q224">
            <v>0</v>
          </cell>
          <cell r="R224">
            <v>2.25</v>
          </cell>
          <cell r="S224">
            <v>0</v>
          </cell>
        </row>
        <row r="225">
          <cell r="A225" t="str">
            <v>William West</v>
          </cell>
          <cell r="M225">
            <v>1</v>
          </cell>
          <cell r="N225">
            <v>0</v>
          </cell>
          <cell r="O225">
            <v>0</v>
          </cell>
          <cell r="P225">
            <v>0</v>
          </cell>
          <cell r="Q225">
            <v>0</v>
          </cell>
          <cell r="R225">
            <v>2.04</v>
          </cell>
          <cell r="S225">
            <v>0</v>
          </cell>
        </row>
        <row r="226">
          <cell r="A226" t="str">
            <v>William West</v>
          </cell>
          <cell r="M226">
            <v>1</v>
          </cell>
          <cell r="N226">
            <v>0</v>
          </cell>
          <cell r="O226">
            <v>0</v>
          </cell>
          <cell r="P226">
            <v>0</v>
          </cell>
          <cell r="Q226">
            <v>0</v>
          </cell>
          <cell r="R226">
            <v>2.25</v>
          </cell>
          <cell r="S226">
            <v>1</v>
          </cell>
        </row>
        <row r="227">
          <cell r="A227" t="str">
            <v>Preet Sohal</v>
          </cell>
          <cell r="M227">
            <v>1</v>
          </cell>
          <cell r="N227">
            <v>0</v>
          </cell>
          <cell r="O227">
            <v>0</v>
          </cell>
          <cell r="P227">
            <v>0</v>
          </cell>
          <cell r="Q227">
            <v>0</v>
          </cell>
          <cell r="R227">
            <v>2.9809999999999999</v>
          </cell>
          <cell r="S227">
            <v>0</v>
          </cell>
        </row>
        <row r="228">
          <cell r="A228" t="str">
            <v>Preet Sohal</v>
          </cell>
          <cell r="M228">
            <v>1</v>
          </cell>
          <cell r="N228">
            <v>1</v>
          </cell>
          <cell r="O228">
            <v>1</v>
          </cell>
          <cell r="P228">
            <v>0</v>
          </cell>
          <cell r="Q228">
            <v>0</v>
          </cell>
          <cell r="R228">
            <v>1.1000000000000001</v>
          </cell>
          <cell r="S228">
            <v>1</v>
          </cell>
        </row>
        <row r="229">
          <cell r="A229" t="str">
            <v>Mazin Elsarrag</v>
          </cell>
          <cell r="M229">
            <v>0</v>
          </cell>
          <cell r="N229">
            <v>1</v>
          </cell>
          <cell r="O229">
            <v>0</v>
          </cell>
          <cell r="P229">
            <v>0</v>
          </cell>
          <cell r="Q229">
            <v>0</v>
          </cell>
          <cell r="R229">
            <v>3.6419999999999999</v>
          </cell>
          <cell r="S229">
            <v>1</v>
          </cell>
        </row>
        <row r="230">
          <cell r="A230" t="str">
            <v>Mazin Elsarrag</v>
          </cell>
          <cell r="M230">
            <v>0</v>
          </cell>
          <cell r="N230">
            <v>0</v>
          </cell>
          <cell r="O230">
            <v>0</v>
          </cell>
          <cell r="P230">
            <v>0</v>
          </cell>
          <cell r="Q230">
            <v>0</v>
          </cell>
          <cell r="R230">
            <v>1.298</v>
          </cell>
          <cell r="S230">
            <v>1</v>
          </cell>
        </row>
        <row r="231">
          <cell r="A231" t="str">
            <v>Mazin Elsarrag</v>
          </cell>
          <cell r="M231">
            <v>0</v>
          </cell>
          <cell r="N231">
            <v>0</v>
          </cell>
          <cell r="O231">
            <v>0</v>
          </cell>
          <cell r="P231">
            <v>0</v>
          </cell>
          <cell r="Q231">
            <v>0</v>
          </cell>
          <cell r="R231">
            <v>1.7729999999999999</v>
          </cell>
          <cell r="S231">
            <v>1</v>
          </cell>
        </row>
        <row r="232">
          <cell r="A232" t="str">
            <v>Mazin Elsarrag</v>
          </cell>
          <cell r="M232">
            <v>0</v>
          </cell>
          <cell r="N232">
            <v>0</v>
          </cell>
          <cell r="O232">
            <v>0</v>
          </cell>
          <cell r="P232">
            <v>0</v>
          </cell>
          <cell r="Q232">
            <v>0</v>
          </cell>
          <cell r="R232">
            <v>3.6419999999999999</v>
          </cell>
          <cell r="S232">
            <v>1</v>
          </cell>
        </row>
        <row r="233">
          <cell r="A233" t="str">
            <v>Mazin Elsarrag</v>
          </cell>
          <cell r="M233">
            <v>0</v>
          </cell>
          <cell r="N233">
            <v>0</v>
          </cell>
          <cell r="O233">
            <v>0</v>
          </cell>
          <cell r="P233">
            <v>0</v>
          </cell>
          <cell r="Q233">
            <v>0</v>
          </cell>
          <cell r="R233">
            <v>1.8260000000000001</v>
          </cell>
          <cell r="S233">
            <v>1</v>
          </cell>
        </row>
        <row r="234">
          <cell r="A234" t="str">
            <v>Mazin Elsarrag</v>
          </cell>
          <cell r="M234">
            <v>0</v>
          </cell>
          <cell r="N234">
            <v>1</v>
          </cell>
          <cell r="O234">
            <v>0</v>
          </cell>
          <cell r="P234">
            <v>0</v>
          </cell>
          <cell r="Q234">
            <v>0</v>
          </cell>
          <cell r="R234">
            <v>3.6419999999999999</v>
          </cell>
          <cell r="S234">
            <v>1</v>
          </cell>
        </row>
        <row r="235">
          <cell r="A235" t="str">
            <v>Felix Kung</v>
          </cell>
          <cell r="M235">
            <v>1</v>
          </cell>
          <cell r="N235">
            <v>0</v>
          </cell>
          <cell r="O235">
            <v>0</v>
          </cell>
          <cell r="P235">
            <v>0</v>
          </cell>
          <cell r="Q235">
            <v>0</v>
          </cell>
          <cell r="R235">
            <v>1.992</v>
          </cell>
          <cell r="S235">
            <v>0</v>
          </cell>
        </row>
        <row r="236">
          <cell r="A236" t="str">
            <v>Felix Kung</v>
          </cell>
          <cell r="M236">
            <v>1</v>
          </cell>
          <cell r="N236">
            <v>1</v>
          </cell>
          <cell r="O236">
            <v>1</v>
          </cell>
          <cell r="P236">
            <v>0</v>
          </cell>
          <cell r="Q236">
            <v>0</v>
          </cell>
          <cell r="R236">
            <v>1.6890000000000001</v>
          </cell>
          <cell r="S236">
            <v>1</v>
          </cell>
        </row>
        <row r="237">
          <cell r="A237" t="str">
            <v>Felix Kung</v>
          </cell>
          <cell r="M237">
            <v>0</v>
          </cell>
          <cell r="N237">
            <v>1</v>
          </cell>
          <cell r="O237">
            <v>0</v>
          </cell>
          <cell r="P237">
            <v>0</v>
          </cell>
          <cell r="Q237">
            <v>0</v>
          </cell>
          <cell r="R237">
            <v>7.1429999999999998</v>
          </cell>
          <cell r="S237">
            <v>1</v>
          </cell>
        </row>
        <row r="238">
          <cell r="A238" t="str">
            <v>Felix Kung</v>
          </cell>
          <cell r="M238">
            <v>1</v>
          </cell>
          <cell r="N238">
            <v>0</v>
          </cell>
          <cell r="O238">
            <v>0</v>
          </cell>
          <cell r="P238">
            <v>0</v>
          </cell>
          <cell r="Q238">
            <v>0</v>
          </cell>
          <cell r="R238">
            <v>3.649</v>
          </cell>
          <cell r="S238">
            <v>1</v>
          </cell>
        </row>
        <row r="239">
          <cell r="A239" t="str">
            <v>Felix Kung</v>
          </cell>
          <cell r="M239">
            <v>1</v>
          </cell>
          <cell r="N239">
            <v>1</v>
          </cell>
          <cell r="O239">
            <v>1</v>
          </cell>
          <cell r="P239">
            <v>0</v>
          </cell>
          <cell r="Q239">
            <v>0</v>
          </cell>
          <cell r="R239">
            <v>1.992</v>
          </cell>
          <cell r="S239">
            <v>0</v>
          </cell>
        </row>
        <row r="240">
          <cell r="A240" t="str">
            <v>Omar Saeed</v>
          </cell>
          <cell r="M240">
            <v>0</v>
          </cell>
          <cell r="N240">
            <v>1</v>
          </cell>
          <cell r="O240">
            <v>0</v>
          </cell>
          <cell r="P240">
            <v>0</v>
          </cell>
          <cell r="Q240">
            <v>0</v>
          </cell>
          <cell r="R240">
            <v>3.0139999999999998</v>
          </cell>
          <cell r="S240">
            <v>1</v>
          </cell>
        </row>
        <row r="241">
          <cell r="A241" t="str">
            <v>Omar Saeed</v>
          </cell>
          <cell r="M241">
            <v>0</v>
          </cell>
          <cell r="N241">
            <v>1</v>
          </cell>
          <cell r="O241">
            <v>0</v>
          </cell>
          <cell r="P241">
            <v>0</v>
          </cell>
          <cell r="Q241">
            <v>0</v>
          </cell>
          <cell r="R241">
            <v>1.1890000000000001</v>
          </cell>
          <cell r="S241">
            <v>1</v>
          </cell>
        </row>
        <row r="242">
          <cell r="A242" t="str">
            <v>Omar Saeed</v>
          </cell>
          <cell r="M242">
            <v>0</v>
          </cell>
          <cell r="N242">
            <v>1</v>
          </cell>
          <cell r="O242">
            <v>0</v>
          </cell>
          <cell r="P242">
            <v>0</v>
          </cell>
          <cell r="Q242">
            <v>0</v>
          </cell>
          <cell r="R242">
            <v>1.2709999999999999</v>
          </cell>
          <cell r="S242">
            <v>1</v>
          </cell>
        </row>
        <row r="243">
          <cell r="A243" t="str">
            <v>Caleb Liles</v>
          </cell>
          <cell r="M243">
            <v>1</v>
          </cell>
          <cell r="N243">
            <v>1</v>
          </cell>
          <cell r="O243">
            <v>1</v>
          </cell>
          <cell r="P243">
            <v>0</v>
          </cell>
          <cell r="Q243">
            <v>0</v>
          </cell>
          <cell r="R243">
            <v>0.86899999999999999</v>
          </cell>
          <cell r="S243">
            <v>0</v>
          </cell>
        </row>
        <row r="244">
          <cell r="A244" t="str">
            <v>Caleb Liles</v>
          </cell>
          <cell r="M244">
            <v>0</v>
          </cell>
          <cell r="N244">
            <v>1</v>
          </cell>
          <cell r="O244">
            <v>0</v>
          </cell>
          <cell r="P244">
            <v>0</v>
          </cell>
          <cell r="Q244">
            <v>0</v>
          </cell>
          <cell r="R244">
            <v>0</v>
          </cell>
          <cell r="S244">
            <v>1</v>
          </cell>
        </row>
        <row r="245">
          <cell r="A245" t="str">
            <v>Khaled Moumneh</v>
          </cell>
          <cell r="M245">
            <v>1</v>
          </cell>
          <cell r="N245">
            <v>1</v>
          </cell>
          <cell r="O245">
            <v>1</v>
          </cell>
          <cell r="P245">
            <v>0</v>
          </cell>
          <cell r="Q245">
            <v>0</v>
          </cell>
          <cell r="R245">
            <v>0</v>
          </cell>
          <cell r="S245">
            <v>0</v>
          </cell>
        </row>
        <row r="246">
          <cell r="A246" t="str">
            <v>Khaled Moumneh</v>
          </cell>
          <cell r="M246">
            <v>1</v>
          </cell>
          <cell r="N246">
            <v>1</v>
          </cell>
          <cell r="O246">
            <v>1</v>
          </cell>
          <cell r="P246">
            <v>0</v>
          </cell>
          <cell r="Q246">
            <v>0</v>
          </cell>
          <cell r="R246">
            <v>1.992</v>
          </cell>
          <cell r="S246">
            <v>1</v>
          </cell>
        </row>
        <row r="247">
          <cell r="A247" t="str">
            <v>Calvin Robbins</v>
          </cell>
          <cell r="M247">
            <v>0</v>
          </cell>
          <cell r="N247">
            <v>0</v>
          </cell>
          <cell r="O247">
            <v>0</v>
          </cell>
          <cell r="P247">
            <v>0</v>
          </cell>
          <cell r="Q247">
            <v>0</v>
          </cell>
          <cell r="R247">
            <v>12.336</v>
          </cell>
          <cell r="S247">
            <v>0</v>
          </cell>
        </row>
        <row r="248">
          <cell r="A248" t="str">
            <v>Calvin Robbins</v>
          </cell>
          <cell r="M248">
            <v>1</v>
          </cell>
          <cell r="N248">
            <v>0</v>
          </cell>
          <cell r="O248">
            <v>0</v>
          </cell>
          <cell r="P248">
            <v>0</v>
          </cell>
          <cell r="Q248">
            <v>0</v>
          </cell>
          <cell r="R248">
            <v>4.3390000000000004</v>
          </cell>
          <cell r="S248">
            <v>1</v>
          </cell>
        </row>
        <row r="249">
          <cell r="A249" t="str">
            <v>Dhruv Sethi</v>
          </cell>
          <cell r="M249">
            <v>1</v>
          </cell>
          <cell r="N249">
            <v>0</v>
          </cell>
          <cell r="O249">
            <v>0</v>
          </cell>
          <cell r="P249">
            <v>1</v>
          </cell>
          <cell r="Q249">
            <v>1</v>
          </cell>
          <cell r="R249">
            <v>1.369</v>
          </cell>
          <cell r="S249">
            <v>1</v>
          </cell>
        </row>
        <row r="250">
          <cell r="A250" t="str">
            <v>Daniel Barmas-Alamdari</v>
          </cell>
          <cell r="M250">
            <v>1</v>
          </cell>
          <cell r="N250">
            <v>1</v>
          </cell>
          <cell r="O250">
            <v>1</v>
          </cell>
          <cell r="P250">
            <v>0</v>
          </cell>
          <cell r="Q250">
            <v>0</v>
          </cell>
          <cell r="R250">
            <v>0.89500000000000002</v>
          </cell>
          <cell r="S250">
            <v>1</v>
          </cell>
        </row>
        <row r="251">
          <cell r="A251" t="str">
            <v>Daniel Barmas-Alamdari</v>
          </cell>
          <cell r="M251">
            <v>1</v>
          </cell>
          <cell r="N251">
            <v>1</v>
          </cell>
          <cell r="O251">
            <v>1</v>
          </cell>
          <cell r="P251">
            <v>0</v>
          </cell>
          <cell r="Q251">
            <v>0</v>
          </cell>
          <cell r="R251">
            <v>1.2050000000000001</v>
          </cell>
          <cell r="S251">
            <v>1</v>
          </cell>
        </row>
        <row r="252">
          <cell r="A252" t="str">
            <v>Daniel Barmas-Alamdari</v>
          </cell>
          <cell r="M252">
            <v>1</v>
          </cell>
          <cell r="N252">
            <v>1</v>
          </cell>
          <cell r="O252">
            <v>1</v>
          </cell>
          <cell r="P252">
            <v>0</v>
          </cell>
          <cell r="Q252">
            <v>0</v>
          </cell>
          <cell r="R252">
            <v>1.282</v>
          </cell>
          <cell r="S252">
            <v>1</v>
          </cell>
        </row>
        <row r="253">
          <cell r="A253" t="str">
            <v>Sarangdev Vaidya</v>
          </cell>
          <cell r="M253">
            <v>0</v>
          </cell>
          <cell r="N253">
            <v>0</v>
          </cell>
          <cell r="O253">
            <v>0</v>
          </cell>
          <cell r="P253">
            <v>0</v>
          </cell>
          <cell r="Q253">
            <v>0</v>
          </cell>
          <cell r="R253">
            <v>0.75600000000000001</v>
          </cell>
          <cell r="S253">
            <v>1</v>
          </cell>
        </row>
        <row r="254">
          <cell r="A254" t="str">
            <v>Sarangdev Vaidya</v>
          </cell>
          <cell r="M254">
            <v>1</v>
          </cell>
          <cell r="N254">
            <v>0</v>
          </cell>
          <cell r="O254">
            <v>0</v>
          </cell>
          <cell r="P254">
            <v>0</v>
          </cell>
          <cell r="Q254">
            <v>0</v>
          </cell>
          <cell r="R254">
            <v>2.4550000000000001</v>
          </cell>
          <cell r="S254">
            <v>0</v>
          </cell>
        </row>
        <row r="255">
          <cell r="A255" t="str">
            <v>Sarangdev Vaidya</v>
          </cell>
          <cell r="M255">
            <v>1</v>
          </cell>
          <cell r="N255">
            <v>1</v>
          </cell>
          <cell r="O255">
            <v>1</v>
          </cell>
          <cell r="P255">
            <v>0</v>
          </cell>
          <cell r="Q255">
            <v>0</v>
          </cell>
          <cell r="R255">
            <v>6.1980000000000004</v>
          </cell>
          <cell r="S255">
            <v>0</v>
          </cell>
        </row>
        <row r="256">
          <cell r="A256" t="str">
            <v>Sarangdev Vaidya</v>
          </cell>
          <cell r="M256">
            <v>1</v>
          </cell>
          <cell r="N256">
            <v>0</v>
          </cell>
          <cell r="O256">
            <v>0</v>
          </cell>
          <cell r="P256">
            <v>0</v>
          </cell>
          <cell r="Q256">
            <v>0</v>
          </cell>
          <cell r="R256">
            <v>1.331</v>
          </cell>
          <cell r="S256">
            <v>1</v>
          </cell>
        </row>
        <row r="257">
          <cell r="A257" t="str">
            <v>Sarangdev Vaidya</v>
          </cell>
          <cell r="M257">
            <v>1</v>
          </cell>
          <cell r="N257">
            <v>0</v>
          </cell>
          <cell r="O257">
            <v>0</v>
          </cell>
          <cell r="P257">
            <v>0</v>
          </cell>
          <cell r="Q257">
            <v>0</v>
          </cell>
          <cell r="R257">
            <v>1.6890000000000001</v>
          </cell>
          <cell r="S257">
            <v>1</v>
          </cell>
        </row>
        <row r="258">
          <cell r="A258" t="str">
            <v>Sarangdev Vaidya</v>
          </cell>
          <cell r="M258">
            <v>1</v>
          </cell>
          <cell r="N258">
            <v>0</v>
          </cell>
          <cell r="O258">
            <v>0</v>
          </cell>
          <cell r="P258">
            <v>0</v>
          </cell>
          <cell r="Q258">
            <v>0</v>
          </cell>
          <cell r="R258">
            <v>2.2149999999999999</v>
          </cell>
          <cell r="S258">
            <v>0</v>
          </cell>
        </row>
        <row r="259">
          <cell r="A259" t="str">
            <v>Sarangdev Vaidya</v>
          </cell>
          <cell r="M259">
            <v>1</v>
          </cell>
          <cell r="N259">
            <v>1</v>
          </cell>
          <cell r="O259">
            <v>1</v>
          </cell>
          <cell r="P259">
            <v>0</v>
          </cell>
          <cell r="Q259">
            <v>0</v>
          </cell>
          <cell r="R259">
            <v>6.1980000000000004</v>
          </cell>
          <cell r="S259">
            <v>0</v>
          </cell>
        </row>
        <row r="260">
          <cell r="A260" t="str">
            <v>Sarangdev Vaidya</v>
          </cell>
          <cell r="M260">
            <v>1</v>
          </cell>
          <cell r="N260">
            <v>0</v>
          </cell>
          <cell r="O260">
            <v>0</v>
          </cell>
          <cell r="P260">
            <v>0</v>
          </cell>
          <cell r="Q260">
            <v>0</v>
          </cell>
          <cell r="R260">
            <v>2.4300000000000002</v>
          </cell>
          <cell r="S260">
            <v>0</v>
          </cell>
        </row>
        <row r="261">
          <cell r="A261" t="str">
            <v>Sarangdev Vaidya</v>
          </cell>
          <cell r="M261">
            <v>1</v>
          </cell>
          <cell r="N261">
            <v>1</v>
          </cell>
          <cell r="O261">
            <v>1</v>
          </cell>
          <cell r="P261">
            <v>0</v>
          </cell>
          <cell r="Q261">
            <v>0</v>
          </cell>
          <cell r="R261">
            <v>1.6419999999999999</v>
          </cell>
          <cell r="S261">
            <v>0</v>
          </cell>
        </row>
        <row r="262">
          <cell r="A262" t="str">
            <v>Sarangdev Vaidya</v>
          </cell>
          <cell r="M262">
            <v>1</v>
          </cell>
          <cell r="N262">
            <v>0</v>
          </cell>
          <cell r="O262">
            <v>0</v>
          </cell>
          <cell r="P262">
            <v>0</v>
          </cell>
          <cell r="Q262">
            <v>0</v>
          </cell>
          <cell r="R262">
            <v>2.1579999999999999</v>
          </cell>
          <cell r="S262">
            <v>0</v>
          </cell>
        </row>
        <row r="263">
          <cell r="A263" t="str">
            <v>Sarangdev Vaidya</v>
          </cell>
          <cell r="M263">
            <v>1</v>
          </cell>
          <cell r="N263">
            <v>0</v>
          </cell>
          <cell r="O263">
            <v>0</v>
          </cell>
          <cell r="P263">
            <v>0</v>
          </cell>
          <cell r="Q263">
            <v>0</v>
          </cell>
          <cell r="R263">
            <v>0.97899999999999998</v>
          </cell>
          <cell r="S263">
            <v>1</v>
          </cell>
        </row>
        <row r="264">
          <cell r="A264" t="str">
            <v>Joseph Mootz</v>
          </cell>
          <cell r="M264">
            <v>0</v>
          </cell>
          <cell r="N264">
            <v>0</v>
          </cell>
          <cell r="O264">
            <v>0</v>
          </cell>
          <cell r="P264">
            <v>0</v>
          </cell>
          <cell r="Q264">
            <v>0</v>
          </cell>
          <cell r="R264">
            <v>2.8490000000000002</v>
          </cell>
          <cell r="S264">
            <v>0</v>
          </cell>
        </row>
        <row r="265">
          <cell r="A265" t="str">
            <v>Tochukwu Ndukwe</v>
          </cell>
          <cell r="M265">
            <v>0</v>
          </cell>
          <cell r="N265">
            <v>0</v>
          </cell>
          <cell r="O265">
            <v>0</v>
          </cell>
          <cell r="P265">
            <v>0</v>
          </cell>
          <cell r="Q265">
            <v>0</v>
          </cell>
          <cell r="R265">
            <v>2.1859999999999999</v>
          </cell>
          <cell r="S265">
            <v>0</v>
          </cell>
        </row>
        <row r="266">
          <cell r="A266" t="str">
            <v>Tochukwu Ndukwe</v>
          </cell>
          <cell r="M266">
            <v>1</v>
          </cell>
          <cell r="N266">
            <v>0</v>
          </cell>
          <cell r="O266">
            <v>0</v>
          </cell>
          <cell r="P266">
            <v>0</v>
          </cell>
          <cell r="Q266">
            <v>0</v>
          </cell>
          <cell r="R266">
            <v>6.1980000000000004</v>
          </cell>
          <cell r="S266">
            <v>1</v>
          </cell>
        </row>
        <row r="267">
          <cell r="A267" t="str">
            <v>Neil Sheth</v>
          </cell>
          <cell r="M267">
            <v>1</v>
          </cell>
          <cell r="N267">
            <v>1</v>
          </cell>
          <cell r="O267">
            <v>1</v>
          </cell>
          <cell r="P267">
            <v>0</v>
          </cell>
          <cell r="Q267">
            <v>0</v>
          </cell>
          <cell r="R267">
            <v>8.4700000000000006</v>
          </cell>
          <cell r="S267">
            <v>1</v>
          </cell>
        </row>
        <row r="268">
          <cell r="A268" t="str">
            <v>Neil Sheth</v>
          </cell>
          <cell r="M268">
            <v>0</v>
          </cell>
          <cell r="N268">
            <v>0</v>
          </cell>
          <cell r="O268">
            <v>0</v>
          </cell>
          <cell r="P268">
            <v>0</v>
          </cell>
          <cell r="Q268">
            <v>0</v>
          </cell>
          <cell r="R268">
            <v>2.6150000000000002</v>
          </cell>
          <cell r="S268">
            <v>1</v>
          </cell>
        </row>
        <row r="269">
          <cell r="A269" t="str">
            <v>Neil Sheth</v>
          </cell>
          <cell r="M269">
            <v>0</v>
          </cell>
          <cell r="N269">
            <v>0</v>
          </cell>
          <cell r="O269">
            <v>0</v>
          </cell>
          <cell r="P269">
            <v>0</v>
          </cell>
          <cell r="Q269">
            <v>0</v>
          </cell>
          <cell r="R269">
            <v>1.2290000000000001</v>
          </cell>
          <cell r="S269">
            <v>1</v>
          </cell>
        </row>
        <row r="270">
          <cell r="A270" t="str">
            <v>Royce Park</v>
          </cell>
          <cell r="M270">
            <v>0</v>
          </cell>
          <cell r="N270">
            <v>1</v>
          </cell>
          <cell r="O270">
            <v>0</v>
          </cell>
          <cell r="P270">
            <v>1</v>
          </cell>
          <cell r="Q270">
            <v>0</v>
          </cell>
          <cell r="R270">
            <v>12.336</v>
          </cell>
          <cell r="S270">
            <v>0</v>
          </cell>
        </row>
        <row r="271">
          <cell r="A271" t="str">
            <v>Royce Park</v>
          </cell>
          <cell r="M271">
            <v>1</v>
          </cell>
          <cell r="N271">
            <v>1</v>
          </cell>
          <cell r="O271">
            <v>1</v>
          </cell>
          <cell r="P271">
            <v>0</v>
          </cell>
          <cell r="Q271">
            <v>0</v>
          </cell>
          <cell r="R271">
            <v>8.4700000000000006</v>
          </cell>
          <cell r="S271">
            <v>1</v>
          </cell>
        </row>
        <row r="272">
          <cell r="A272" t="str">
            <v>Royce Park</v>
          </cell>
          <cell r="M272">
            <v>0</v>
          </cell>
          <cell r="N272">
            <v>0</v>
          </cell>
          <cell r="O272">
            <v>0</v>
          </cell>
          <cell r="P272">
            <v>0</v>
          </cell>
          <cell r="Q272">
            <v>0</v>
          </cell>
          <cell r="R272">
            <v>20.071000000000002</v>
          </cell>
          <cell r="S272">
            <v>1</v>
          </cell>
        </row>
        <row r="273">
          <cell r="A273" t="str">
            <v>Royce Park</v>
          </cell>
          <cell r="M273">
            <v>0</v>
          </cell>
          <cell r="N273">
            <v>0</v>
          </cell>
          <cell r="O273">
            <v>0</v>
          </cell>
          <cell r="P273">
            <v>0</v>
          </cell>
          <cell r="Q273">
            <v>0</v>
          </cell>
          <cell r="R273">
            <v>7.101</v>
          </cell>
          <cell r="S273">
            <v>1</v>
          </cell>
        </row>
        <row r="274">
          <cell r="A274" t="str">
            <v>Royce Park</v>
          </cell>
          <cell r="M274">
            <v>0</v>
          </cell>
          <cell r="N274">
            <v>0</v>
          </cell>
          <cell r="O274">
            <v>0</v>
          </cell>
          <cell r="P274">
            <v>0</v>
          </cell>
          <cell r="Q274">
            <v>0</v>
          </cell>
          <cell r="R274">
            <v>27.603000000000002</v>
          </cell>
          <cell r="S274">
            <v>1</v>
          </cell>
        </row>
        <row r="275">
          <cell r="A275" t="str">
            <v>Royce Park</v>
          </cell>
          <cell r="M275">
            <v>0</v>
          </cell>
          <cell r="N275">
            <v>0</v>
          </cell>
          <cell r="O275">
            <v>0</v>
          </cell>
          <cell r="P275">
            <v>0</v>
          </cell>
          <cell r="Q275">
            <v>0</v>
          </cell>
          <cell r="R275">
            <v>12.095000000000001</v>
          </cell>
          <cell r="S275">
            <v>1</v>
          </cell>
        </row>
        <row r="276">
          <cell r="A276" t="str">
            <v>Royce Park</v>
          </cell>
          <cell r="M276">
            <v>0</v>
          </cell>
          <cell r="N276">
            <v>0</v>
          </cell>
          <cell r="O276">
            <v>0</v>
          </cell>
          <cell r="P276">
            <v>0</v>
          </cell>
          <cell r="Q276">
            <v>0</v>
          </cell>
          <cell r="R276">
            <v>3.7589999999999999</v>
          </cell>
          <cell r="S276">
            <v>1</v>
          </cell>
        </row>
        <row r="277">
          <cell r="A277" t="str">
            <v>Zachary Barry</v>
          </cell>
          <cell r="M277">
            <v>1</v>
          </cell>
          <cell r="N277">
            <v>1</v>
          </cell>
          <cell r="O277">
            <v>1</v>
          </cell>
          <cell r="P277">
            <v>0</v>
          </cell>
          <cell r="Q277">
            <v>0</v>
          </cell>
          <cell r="R277">
            <v>3.3090000000000002</v>
          </cell>
          <cell r="S277">
            <v>1</v>
          </cell>
        </row>
        <row r="278">
          <cell r="A278" t="str">
            <v>Jeremy Reitinger</v>
          </cell>
          <cell r="M278">
            <v>1</v>
          </cell>
          <cell r="N278">
            <v>1</v>
          </cell>
          <cell r="O278">
            <v>1</v>
          </cell>
          <cell r="P278">
            <v>0</v>
          </cell>
          <cell r="Q278">
            <v>0</v>
          </cell>
          <cell r="R278">
            <v>2.4550000000000001</v>
          </cell>
          <cell r="S278">
            <v>0</v>
          </cell>
        </row>
        <row r="279">
          <cell r="A279" t="str">
            <v>Jeremy Reitinger</v>
          </cell>
          <cell r="M279">
            <v>1</v>
          </cell>
          <cell r="N279">
            <v>0</v>
          </cell>
          <cell r="O279">
            <v>0</v>
          </cell>
          <cell r="P279">
            <v>0</v>
          </cell>
          <cell r="Q279">
            <v>0</v>
          </cell>
          <cell r="R279">
            <v>1.4470000000000001</v>
          </cell>
          <cell r="S279">
            <v>0</v>
          </cell>
        </row>
        <row r="280">
          <cell r="A280" t="str">
            <v>Jeremy Reitinger</v>
          </cell>
          <cell r="M280">
            <v>0</v>
          </cell>
          <cell r="N280">
            <v>0</v>
          </cell>
          <cell r="O280">
            <v>0</v>
          </cell>
          <cell r="P280">
            <v>0</v>
          </cell>
          <cell r="Q280">
            <v>0</v>
          </cell>
          <cell r="R280">
            <v>2.431</v>
          </cell>
          <cell r="S280">
            <v>1</v>
          </cell>
        </row>
        <row r="281">
          <cell r="A281" t="str">
            <v>Jeremy Reitinger</v>
          </cell>
          <cell r="M281">
            <v>0</v>
          </cell>
          <cell r="N281">
            <v>0</v>
          </cell>
          <cell r="O281">
            <v>0</v>
          </cell>
          <cell r="P281">
            <v>0</v>
          </cell>
          <cell r="Q281">
            <v>0</v>
          </cell>
          <cell r="R281">
            <v>1.43</v>
          </cell>
          <cell r="S281">
            <v>1</v>
          </cell>
        </row>
        <row r="282">
          <cell r="A282" t="str">
            <v>Chandler Mitchell</v>
          </cell>
          <cell r="M282">
            <v>1</v>
          </cell>
          <cell r="N282">
            <v>1</v>
          </cell>
          <cell r="O282">
            <v>1</v>
          </cell>
          <cell r="P282">
            <v>0</v>
          </cell>
          <cell r="Q282">
            <v>0</v>
          </cell>
          <cell r="R282">
            <v>1.6419999999999999</v>
          </cell>
          <cell r="S282">
            <v>0</v>
          </cell>
        </row>
        <row r="283">
          <cell r="A283" t="str">
            <v>Arnulfo Garza</v>
          </cell>
          <cell r="M283">
            <v>1</v>
          </cell>
          <cell r="N283">
            <v>1</v>
          </cell>
          <cell r="O283">
            <v>1</v>
          </cell>
          <cell r="P283">
            <v>0</v>
          </cell>
          <cell r="Q283">
            <v>0</v>
          </cell>
          <cell r="R283">
            <v>1.754</v>
          </cell>
          <cell r="S283">
            <v>1</v>
          </cell>
        </row>
        <row r="284">
          <cell r="A284" t="str">
            <v>Arnulfo Garza</v>
          </cell>
          <cell r="M284">
            <v>1</v>
          </cell>
          <cell r="N284">
            <v>0</v>
          </cell>
          <cell r="O284">
            <v>0</v>
          </cell>
          <cell r="P284">
            <v>0</v>
          </cell>
          <cell r="Q284">
            <v>0</v>
          </cell>
          <cell r="R284">
            <v>2.04</v>
          </cell>
          <cell r="S284">
            <v>0</v>
          </cell>
        </row>
        <row r="285">
          <cell r="A285" t="str">
            <v>Bilal Ahmed</v>
          </cell>
          <cell r="M285">
            <v>1</v>
          </cell>
          <cell r="N285">
            <v>0</v>
          </cell>
          <cell r="O285">
            <v>0</v>
          </cell>
          <cell r="P285">
            <v>0</v>
          </cell>
          <cell r="Q285">
            <v>0</v>
          </cell>
          <cell r="R285">
            <v>1.2050000000000001</v>
          </cell>
          <cell r="S285">
            <v>0</v>
          </cell>
        </row>
        <row r="286">
          <cell r="A286" t="str">
            <v>Bilal Ahmed</v>
          </cell>
          <cell r="M286">
            <v>0</v>
          </cell>
          <cell r="N286">
            <v>0</v>
          </cell>
          <cell r="O286">
            <v>0</v>
          </cell>
          <cell r="P286">
            <v>0</v>
          </cell>
          <cell r="Q286">
            <v>0</v>
          </cell>
          <cell r="R286">
            <v>4.2039999999999997</v>
          </cell>
          <cell r="S286">
            <v>0</v>
          </cell>
        </row>
        <row r="287">
          <cell r="A287" t="str">
            <v>Chad Lewis</v>
          </cell>
          <cell r="M287">
            <v>0</v>
          </cell>
          <cell r="N287">
            <v>1</v>
          </cell>
          <cell r="O287">
            <v>0</v>
          </cell>
          <cell r="P287">
            <v>0</v>
          </cell>
          <cell r="Q287">
            <v>0</v>
          </cell>
          <cell r="R287">
            <v>1.99</v>
          </cell>
          <cell r="S287">
            <v>0</v>
          </cell>
        </row>
        <row r="288">
          <cell r="A288" t="str">
            <v>Chad Lewis</v>
          </cell>
          <cell r="M288">
            <v>0</v>
          </cell>
          <cell r="N288">
            <v>0</v>
          </cell>
          <cell r="O288">
            <v>0</v>
          </cell>
          <cell r="P288">
            <v>0</v>
          </cell>
          <cell r="Q288">
            <v>0</v>
          </cell>
          <cell r="R288">
            <v>5.3540000000000001</v>
          </cell>
          <cell r="S288">
            <v>1</v>
          </cell>
        </row>
        <row r="289">
          <cell r="A289" t="str">
            <v>Joanna Silverman</v>
          </cell>
          <cell r="M289">
            <v>0</v>
          </cell>
          <cell r="N289">
            <v>0</v>
          </cell>
          <cell r="O289">
            <v>0</v>
          </cell>
          <cell r="P289">
            <v>0</v>
          </cell>
          <cell r="Q289">
            <v>0</v>
          </cell>
          <cell r="R289">
            <v>5.524</v>
          </cell>
          <cell r="S289">
            <v>0</v>
          </cell>
        </row>
        <row r="290">
          <cell r="A290" t="str">
            <v>Joanna Silverman</v>
          </cell>
          <cell r="M290">
            <v>1</v>
          </cell>
          <cell r="N290">
            <v>1</v>
          </cell>
          <cell r="O290">
            <v>1</v>
          </cell>
          <cell r="P290">
            <v>0</v>
          </cell>
          <cell r="Q290">
            <v>0</v>
          </cell>
          <cell r="R290">
            <v>2.2149999999999999</v>
          </cell>
          <cell r="S290">
            <v>0</v>
          </cell>
        </row>
        <row r="291">
          <cell r="A291" t="str">
            <v>Cheryl Wang</v>
          </cell>
          <cell r="M291">
            <v>1</v>
          </cell>
          <cell r="N291">
            <v>0</v>
          </cell>
          <cell r="O291">
            <v>0</v>
          </cell>
          <cell r="P291">
            <v>0</v>
          </cell>
          <cell r="Q291">
            <v>0</v>
          </cell>
          <cell r="R291">
            <v>3.4580000000000002</v>
          </cell>
          <cell r="S291">
            <v>0</v>
          </cell>
        </row>
        <row r="292">
          <cell r="A292" t="str">
            <v>Elise Mike</v>
          </cell>
          <cell r="M292">
            <v>1</v>
          </cell>
          <cell r="N292">
            <v>1</v>
          </cell>
          <cell r="O292">
            <v>1</v>
          </cell>
          <cell r="P292">
            <v>0</v>
          </cell>
          <cell r="Q292">
            <v>0</v>
          </cell>
          <cell r="R292">
            <v>2.04</v>
          </cell>
          <cell r="S292">
            <v>1</v>
          </cell>
        </row>
        <row r="293">
          <cell r="A293" t="str">
            <v>Elise Mike</v>
          </cell>
          <cell r="M293">
            <v>0</v>
          </cell>
          <cell r="N293">
            <v>0</v>
          </cell>
          <cell r="O293">
            <v>0</v>
          </cell>
          <cell r="P293">
            <v>0</v>
          </cell>
          <cell r="Q293">
            <v>0</v>
          </cell>
          <cell r="R293">
            <v>5.085</v>
          </cell>
          <cell r="S293">
            <v>1</v>
          </cell>
        </row>
        <row r="294">
          <cell r="A294" t="str">
            <v>Elise Mike</v>
          </cell>
          <cell r="M294">
            <v>0</v>
          </cell>
          <cell r="N294">
            <v>1</v>
          </cell>
          <cell r="O294">
            <v>0</v>
          </cell>
          <cell r="P294">
            <v>0</v>
          </cell>
          <cell r="Q294">
            <v>0</v>
          </cell>
          <cell r="R294">
            <v>6.6580000000000004</v>
          </cell>
          <cell r="S294">
            <v>1</v>
          </cell>
        </row>
        <row r="295">
          <cell r="A295" t="str">
            <v>Elise Mike</v>
          </cell>
          <cell r="M295">
            <v>0</v>
          </cell>
          <cell r="N295">
            <v>1</v>
          </cell>
          <cell r="O295">
            <v>0</v>
          </cell>
          <cell r="P295">
            <v>0</v>
          </cell>
          <cell r="Q295">
            <v>0</v>
          </cell>
          <cell r="R295">
            <v>5.085</v>
          </cell>
          <cell r="S295">
            <v>1</v>
          </cell>
        </row>
        <row r="296">
          <cell r="A296" t="str">
            <v>Shahriyar Majidi</v>
          </cell>
          <cell r="M296">
            <v>1</v>
          </cell>
          <cell r="N296">
            <v>1</v>
          </cell>
          <cell r="O296">
            <v>1</v>
          </cell>
          <cell r="P296">
            <v>0</v>
          </cell>
          <cell r="Q296">
            <v>0</v>
          </cell>
          <cell r="R296">
            <v>3</v>
          </cell>
          <cell r="S296">
            <v>1</v>
          </cell>
        </row>
        <row r="297">
          <cell r="A297" t="str">
            <v>Shahriyar Majidi</v>
          </cell>
          <cell r="M297">
            <v>0</v>
          </cell>
          <cell r="N297">
            <v>1</v>
          </cell>
          <cell r="O297">
            <v>0</v>
          </cell>
          <cell r="P297">
            <v>0</v>
          </cell>
          <cell r="Q297">
            <v>0</v>
          </cell>
          <cell r="R297">
            <v>8.109</v>
          </cell>
          <cell r="S297">
            <v>1</v>
          </cell>
        </row>
        <row r="298">
          <cell r="A298" t="str">
            <v>Shahriyar Majidi</v>
          </cell>
          <cell r="M298">
            <v>0</v>
          </cell>
          <cell r="N298">
            <v>0</v>
          </cell>
          <cell r="O298">
            <v>0</v>
          </cell>
          <cell r="P298">
            <v>0</v>
          </cell>
          <cell r="Q298">
            <v>0</v>
          </cell>
          <cell r="R298">
            <v>5.673</v>
          </cell>
          <cell r="S298">
            <v>1</v>
          </cell>
        </row>
        <row r="299">
          <cell r="A299" t="str">
            <v>Chris Cho</v>
          </cell>
          <cell r="M299">
            <v>0</v>
          </cell>
          <cell r="N299">
            <v>1</v>
          </cell>
          <cell r="O299">
            <v>0</v>
          </cell>
          <cell r="P299">
            <v>0</v>
          </cell>
          <cell r="Q299">
            <v>0</v>
          </cell>
          <cell r="R299">
            <v>7.08</v>
          </cell>
          <cell r="S299">
            <v>1</v>
          </cell>
        </row>
        <row r="300">
          <cell r="A300" t="str">
            <v>Chris Cho</v>
          </cell>
          <cell r="M300">
            <v>1</v>
          </cell>
          <cell r="N300">
            <v>1</v>
          </cell>
          <cell r="O300">
            <v>1</v>
          </cell>
          <cell r="P300">
            <v>0</v>
          </cell>
          <cell r="Q300">
            <v>0</v>
          </cell>
          <cell r="R300">
            <v>7.08</v>
          </cell>
          <cell r="S300">
            <v>1</v>
          </cell>
        </row>
        <row r="301">
          <cell r="A301" t="str">
            <v>Chris Cho</v>
          </cell>
          <cell r="M301">
            <v>1</v>
          </cell>
          <cell r="N301">
            <v>0</v>
          </cell>
          <cell r="O301">
            <v>0</v>
          </cell>
          <cell r="P301">
            <v>0</v>
          </cell>
          <cell r="Q301">
            <v>0</v>
          </cell>
          <cell r="R301">
            <v>1.992</v>
          </cell>
          <cell r="S301">
            <v>1</v>
          </cell>
        </row>
        <row r="302">
          <cell r="A302" t="str">
            <v>Chris Cho</v>
          </cell>
          <cell r="M302">
            <v>1</v>
          </cell>
          <cell r="N302">
            <v>0</v>
          </cell>
          <cell r="O302">
            <v>0</v>
          </cell>
          <cell r="P302">
            <v>0</v>
          </cell>
          <cell r="Q302">
            <v>0</v>
          </cell>
          <cell r="R302">
            <v>9.4120000000000008</v>
          </cell>
          <cell r="S302">
            <v>1</v>
          </cell>
        </row>
        <row r="303">
          <cell r="A303" t="str">
            <v>Chris Cho</v>
          </cell>
          <cell r="M303">
            <v>0</v>
          </cell>
          <cell r="N303">
            <v>1</v>
          </cell>
          <cell r="O303">
            <v>0</v>
          </cell>
          <cell r="P303">
            <v>0</v>
          </cell>
          <cell r="Q303">
            <v>0</v>
          </cell>
          <cell r="R303">
            <v>14.414999999999999</v>
          </cell>
          <cell r="S303">
            <v>1</v>
          </cell>
        </row>
        <row r="304">
          <cell r="A304" t="str">
            <v>Chris Cho</v>
          </cell>
          <cell r="M304">
            <v>0</v>
          </cell>
          <cell r="N304">
            <v>0</v>
          </cell>
          <cell r="O304">
            <v>0</v>
          </cell>
          <cell r="P304">
            <v>0</v>
          </cell>
          <cell r="Q304">
            <v>0</v>
          </cell>
          <cell r="R304">
            <v>7.08</v>
          </cell>
          <cell r="S304">
            <v>1</v>
          </cell>
        </row>
        <row r="305">
          <cell r="A305" t="str">
            <v>Chris Cho</v>
          </cell>
          <cell r="M305">
            <v>0</v>
          </cell>
          <cell r="N305">
            <v>0</v>
          </cell>
          <cell r="O305">
            <v>0</v>
          </cell>
          <cell r="P305">
            <v>0</v>
          </cell>
          <cell r="Q305">
            <v>0</v>
          </cell>
          <cell r="R305">
            <v>15.584</v>
          </cell>
          <cell r="S305">
            <v>1</v>
          </cell>
        </row>
        <row r="306">
          <cell r="A306" t="str">
            <v>Chris Cho</v>
          </cell>
          <cell r="M306">
            <v>0</v>
          </cell>
          <cell r="N306">
            <v>0</v>
          </cell>
          <cell r="O306">
            <v>0</v>
          </cell>
          <cell r="P306">
            <v>0</v>
          </cell>
          <cell r="Q306">
            <v>0</v>
          </cell>
          <cell r="R306">
            <v>9.4120000000000008</v>
          </cell>
          <cell r="S306">
            <v>1</v>
          </cell>
        </row>
        <row r="307">
          <cell r="A307" t="str">
            <v>Chris Cho</v>
          </cell>
          <cell r="M307">
            <v>0</v>
          </cell>
          <cell r="N307">
            <v>0</v>
          </cell>
          <cell r="O307">
            <v>0</v>
          </cell>
          <cell r="P307">
            <v>0</v>
          </cell>
          <cell r="Q307">
            <v>0</v>
          </cell>
          <cell r="R307">
            <v>8.9860000000000007</v>
          </cell>
          <cell r="S307">
            <v>1</v>
          </cell>
        </row>
        <row r="308">
          <cell r="A308" t="str">
            <v>Nur Cardakli</v>
          </cell>
          <cell r="M308">
            <v>1</v>
          </cell>
          <cell r="N308">
            <v>1</v>
          </cell>
          <cell r="O308">
            <v>1</v>
          </cell>
          <cell r="P308">
            <v>0</v>
          </cell>
          <cell r="Q308">
            <v>0</v>
          </cell>
          <cell r="R308">
            <v>4.0129999999999999</v>
          </cell>
          <cell r="S308">
            <v>1</v>
          </cell>
        </row>
        <row r="309">
          <cell r="A309" t="str">
            <v>Nur Cardakli</v>
          </cell>
          <cell r="M309">
            <v>1</v>
          </cell>
          <cell r="N309">
            <v>1</v>
          </cell>
          <cell r="O309">
            <v>1</v>
          </cell>
          <cell r="P309">
            <v>0</v>
          </cell>
          <cell r="Q309">
            <v>0</v>
          </cell>
          <cell r="R309">
            <v>2.1579999999999999</v>
          </cell>
          <cell r="S309">
            <v>1</v>
          </cell>
        </row>
        <row r="310">
          <cell r="A310" t="str">
            <v>Nur Cardakli</v>
          </cell>
          <cell r="M310">
            <v>1</v>
          </cell>
          <cell r="N310">
            <v>0</v>
          </cell>
          <cell r="O310">
            <v>0</v>
          </cell>
          <cell r="P310">
            <v>0</v>
          </cell>
          <cell r="Q310">
            <v>0</v>
          </cell>
          <cell r="R310">
            <v>2.1579999999999999</v>
          </cell>
          <cell r="S310">
            <v>1</v>
          </cell>
        </row>
        <row r="311">
          <cell r="A311" t="str">
            <v>Anupam Garg</v>
          </cell>
          <cell r="M311">
            <v>1</v>
          </cell>
          <cell r="N311">
            <v>0</v>
          </cell>
          <cell r="O311">
            <v>0</v>
          </cell>
          <cell r="P311">
            <v>0</v>
          </cell>
          <cell r="Q311">
            <v>0</v>
          </cell>
          <cell r="R311">
            <v>3.5859999999999999</v>
          </cell>
          <cell r="S311">
            <v>0</v>
          </cell>
        </row>
        <row r="312">
          <cell r="A312" t="str">
            <v>Anupam Garg</v>
          </cell>
          <cell r="M312">
            <v>1</v>
          </cell>
          <cell r="N312">
            <v>0</v>
          </cell>
          <cell r="O312">
            <v>0</v>
          </cell>
          <cell r="P312">
            <v>0</v>
          </cell>
          <cell r="Q312">
            <v>0</v>
          </cell>
          <cell r="R312">
            <v>4.0129999999999999</v>
          </cell>
          <cell r="S312">
            <v>0</v>
          </cell>
        </row>
        <row r="313">
          <cell r="A313" t="str">
            <v>Anupam Garg</v>
          </cell>
          <cell r="M313">
            <v>0</v>
          </cell>
          <cell r="N313">
            <v>0</v>
          </cell>
          <cell r="O313">
            <v>0</v>
          </cell>
          <cell r="P313">
            <v>0</v>
          </cell>
          <cell r="Q313">
            <v>0</v>
          </cell>
          <cell r="R313">
            <v>3.66</v>
          </cell>
          <cell r="S313">
            <v>0</v>
          </cell>
        </row>
        <row r="314">
          <cell r="A314" t="str">
            <v>Anupam Garg</v>
          </cell>
          <cell r="M314">
            <v>0</v>
          </cell>
          <cell r="N314">
            <v>0</v>
          </cell>
          <cell r="O314">
            <v>0</v>
          </cell>
          <cell r="P314">
            <v>0</v>
          </cell>
          <cell r="Q314">
            <v>0</v>
          </cell>
          <cell r="R314">
            <v>3.3029999999999999</v>
          </cell>
          <cell r="S314">
            <v>0</v>
          </cell>
        </row>
        <row r="315">
          <cell r="A315" t="str">
            <v>Anupam Garg</v>
          </cell>
          <cell r="M315">
            <v>0</v>
          </cell>
          <cell r="N315">
            <v>1</v>
          </cell>
          <cell r="O315">
            <v>0</v>
          </cell>
          <cell r="P315">
            <v>0</v>
          </cell>
          <cell r="Q315">
            <v>0</v>
          </cell>
          <cell r="R315">
            <v>5.2990000000000004</v>
          </cell>
          <cell r="S315">
            <v>1</v>
          </cell>
        </row>
        <row r="316">
          <cell r="A316" t="str">
            <v>Anupam Garg</v>
          </cell>
          <cell r="M316">
            <v>1</v>
          </cell>
          <cell r="N316">
            <v>1</v>
          </cell>
          <cell r="O316">
            <v>1</v>
          </cell>
          <cell r="P316">
            <v>0</v>
          </cell>
          <cell r="Q316">
            <v>0</v>
          </cell>
          <cell r="R316">
            <v>2.1120000000000001</v>
          </cell>
          <cell r="S316">
            <v>0</v>
          </cell>
        </row>
        <row r="317">
          <cell r="A317" t="str">
            <v>Anupam Garg</v>
          </cell>
          <cell r="M317">
            <v>0</v>
          </cell>
          <cell r="N317">
            <v>0</v>
          </cell>
          <cell r="O317">
            <v>0</v>
          </cell>
          <cell r="P317">
            <v>1</v>
          </cell>
          <cell r="Q317">
            <v>0</v>
          </cell>
          <cell r="R317">
            <v>42.777999999999999</v>
          </cell>
          <cell r="S317">
            <v>1</v>
          </cell>
        </row>
        <row r="318">
          <cell r="A318" t="str">
            <v>Anupam Garg</v>
          </cell>
          <cell r="M318">
            <v>1</v>
          </cell>
          <cell r="N318">
            <v>0</v>
          </cell>
          <cell r="O318">
            <v>0</v>
          </cell>
          <cell r="P318">
            <v>0</v>
          </cell>
          <cell r="Q318">
            <v>0</v>
          </cell>
          <cell r="R318">
            <v>3.4580000000000002</v>
          </cell>
          <cell r="S318">
            <v>1</v>
          </cell>
        </row>
        <row r="319">
          <cell r="A319" t="str">
            <v>Anupam Garg</v>
          </cell>
          <cell r="M319">
            <v>1</v>
          </cell>
          <cell r="N319">
            <v>0</v>
          </cell>
          <cell r="O319">
            <v>0</v>
          </cell>
          <cell r="P319">
            <v>0</v>
          </cell>
          <cell r="Q319">
            <v>0</v>
          </cell>
          <cell r="R319">
            <v>3.6110000000000002</v>
          </cell>
          <cell r="S319">
            <v>1</v>
          </cell>
        </row>
        <row r="320">
          <cell r="A320" t="str">
            <v>Anupam Garg</v>
          </cell>
          <cell r="M320">
            <v>1</v>
          </cell>
          <cell r="N320">
            <v>0</v>
          </cell>
          <cell r="O320">
            <v>0</v>
          </cell>
          <cell r="P320">
            <v>0</v>
          </cell>
          <cell r="Q320">
            <v>0</v>
          </cell>
          <cell r="R320">
            <v>3.4580000000000002</v>
          </cell>
          <cell r="S320">
            <v>1</v>
          </cell>
        </row>
        <row r="321">
          <cell r="A321" t="str">
            <v>Anupam Garg</v>
          </cell>
          <cell r="M321">
            <v>0</v>
          </cell>
          <cell r="N321">
            <v>0</v>
          </cell>
          <cell r="O321">
            <v>0</v>
          </cell>
          <cell r="P321">
            <v>0</v>
          </cell>
          <cell r="Q321">
            <v>0</v>
          </cell>
          <cell r="R321">
            <v>2.4500000000000002</v>
          </cell>
          <cell r="S321">
            <v>1</v>
          </cell>
        </row>
        <row r="322">
          <cell r="A322" t="str">
            <v>Sanah Aslam</v>
          </cell>
          <cell r="M322">
            <v>0</v>
          </cell>
          <cell r="N322">
            <v>0</v>
          </cell>
          <cell r="O322">
            <v>0</v>
          </cell>
          <cell r="P322">
            <v>0</v>
          </cell>
          <cell r="Q322">
            <v>0</v>
          </cell>
          <cell r="R322">
            <v>1.7629999999999999</v>
          </cell>
          <cell r="S322">
            <v>1</v>
          </cell>
        </row>
        <row r="323">
          <cell r="A323" t="str">
            <v>Vichar Trivedi</v>
          </cell>
          <cell r="M323">
            <v>1</v>
          </cell>
          <cell r="N323">
            <v>1</v>
          </cell>
          <cell r="O323">
            <v>1</v>
          </cell>
          <cell r="P323">
            <v>0</v>
          </cell>
          <cell r="Q323">
            <v>0</v>
          </cell>
          <cell r="R323">
            <v>2.04</v>
          </cell>
          <cell r="S323">
            <v>0</v>
          </cell>
        </row>
        <row r="324">
          <cell r="A324" t="str">
            <v>Vichar Trivedi</v>
          </cell>
          <cell r="M324">
            <v>0</v>
          </cell>
          <cell r="N324">
            <v>0</v>
          </cell>
          <cell r="O324">
            <v>0</v>
          </cell>
          <cell r="P324">
            <v>0</v>
          </cell>
          <cell r="Q324">
            <v>0</v>
          </cell>
          <cell r="R324">
            <v>0.75600000000000001</v>
          </cell>
          <cell r="S324">
            <v>0</v>
          </cell>
        </row>
        <row r="325">
          <cell r="A325" t="str">
            <v>Brooke Saffren</v>
          </cell>
          <cell r="M325">
            <v>1</v>
          </cell>
          <cell r="N325">
            <v>1</v>
          </cell>
          <cell r="O325">
            <v>1</v>
          </cell>
          <cell r="P325">
            <v>0</v>
          </cell>
          <cell r="Q325">
            <v>0</v>
          </cell>
          <cell r="R325">
            <v>2.5129999999999999</v>
          </cell>
          <cell r="S325">
            <v>0</v>
          </cell>
        </row>
        <row r="326">
          <cell r="A326" t="str">
            <v>Brooke Saffren</v>
          </cell>
          <cell r="M326">
            <v>1</v>
          </cell>
          <cell r="N326">
            <v>0</v>
          </cell>
          <cell r="O326">
            <v>0</v>
          </cell>
          <cell r="P326">
            <v>0</v>
          </cell>
          <cell r="Q326">
            <v>0</v>
          </cell>
          <cell r="R326">
            <v>2.569</v>
          </cell>
          <cell r="S326">
            <v>0</v>
          </cell>
        </row>
        <row r="327">
          <cell r="A327" t="str">
            <v>Brooke Saffren</v>
          </cell>
          <cell r="M327">
            <v>1</v>
          </cell>
          <cell r="N327">
            <v>1</v>
          </cell>
          <cell r="O327">
            <v>1</v>
          </cell>
          <cell r="P327">
            <v>0</v>
          </cell>
          <cell r="Q327">
            <v>0</v>
          </cell>
          <cell r="R327">
            <v>0.97899999999999998</v>
          </cell>
          <cell r="S327">
            <v>0</v>
          </cell>
        </row>
        <row r="328">
          <cell r="A328" t="str">
            <v>Brooke Saffren</v>
          </cell>
          <cell r="M328">
            <v>1</v>
          </cell>
          <cell r="N328">
            <v>0</v>
          </cell>
          <cell r="O328">
            <v>0</v>
          </cell>
          <cell r="P328">
            <v>0</v>
          </cell>
          <cell r="Q328">
            <v>0</v>
          </cell>
          <cell r="R328">
            <v>2.569</v>
          </cell>
          <cell r="S328">
            <v>0</v>
          </cell>
        </row>
        <row r="329">
          <cell r="A329" t="str">
            <v>Brooke Saffren</v>
          </cell>
          <cell r="M329">
            <v>1</v>
          </cell>
          <cell r="N329">
            <v>1</v>
          </cell>
          <cell r="O329">
            <v>1</v>
          </cell>
          <cell r="P329">
            <v>0</v>
          </cell>
          <cell r="Q329">
            <v>0</v>
          </cell>
          <cell r="R329">
            <v>0.97899999999999998</v>
          </cell>
          <cell r="S329">
            <v>1</v>
          </cell>
        </row>
        <row r="330">
          <cell r="A330" t="str">
            <v>Brooke Saffren</v>
          </cell>
          <cell r="M330">
            <v>1</v>
          </cell>
          <cell r="N330">
            <v>1</v>
          </cell>
          <cell r="O330">
            <v>1</v>
          </cell>
          <cell r="P330">
            <v>0</v>
          </cell>
          <cell r="Q330">
            <v>0</v>
          </cell>
          <cell r="R330">
            <v>1.1000000000000001</v>
          </cell>
          <cell r="S330">
            <v>0</v>
          </cell>
        </row>
        <row r="331">
          <cell r="A331" t="str">
            <v>Brooke Saffren</v>
          </cell>
          <cell r="M331">
            <v>0</v>
          </cell>
          <cell r="N331">
            <v>0</v>
          </cell>
          <cell r="O331">
            <v>0</v>
          </cell>
          <cell r="P331">
            <v>0</v>
          </cell>
          <cell r="Q331">
            <v>0</v>
          </cell>
          <cell r="R331">
            <v>4.1239999999999997</v>
          </cell>
          <cell r="S331">
            <v>0</v>
          </cell>
        </row>
        <row r="332">
          <cell r="A332" t="str">
            <v>Brooke Saffren</v>
          </cell>
          <cell r="M332">
            <v>0</v>
          </cell>
          <cell r="N332">
            <v>1</v>
          </cell>
          <cell r="O332">
            <v>0</v>
          </cell>
          <cell r="P332">
            <v>0</v>
          </cell>
          <cell r="Q332">
            <v>0</v>
          </cell>
          <cell r="R332">
            <v>2.1459999999999999</v>
          </cell>
          <cell r="S332">
            <v>1</v>
          </cell>
        </row>
        <row r="333">
          <cell r="A333" t="str">
            <v>Alin Megerdichian</v>
          </cell>
          <cell r="M333">
            <v>1</v>
          </cell>
          <cell r="N333">
            <v>0</v>
          </cell>
          <cell r="O333">
            <v>0</v>
          </cell>
          <cell r="P333">
            <v>0</v>
          </cell>
          <cell r="Q333">
            <v>0</v>
          </cell>
          <cell r="R333">
            <v>4.0129999999999999</v>
          </cell>
          <cell r="S333">
            <v>1</v>
          </cell>
        </row>
        <row r="334">
          <cell r="A334" t="str">
            <v>Alin Megerdichian</v>
          </cell>
          <cell r="M334">
            <v>1</v>
          </cell>
          <cell r="N334">
            <v>0</v>
          </cell>
          <cell r="O334">
            <v>0</v>
          </cell>
          <cell r="P334">
            <v>0</v>
          </cell>
          <cell r="Q334">
            <v>0</v>
          </cell>
          <cell r="R334">
            <v>2.25</v>
          </cell>
          <cell r="S334">
            <v>0</v>
          </cell>
        </row>
        <row r="335">
          <cell r="A335" t="str">
            <v>Owen Krueger</v>
          </cell>
          <cell r="M335">
            <v>0</v>
          </cell>
          <cell r="N335">
            <v>0</v>
          </cell>
          <cell r="O335">
            <v>0</v>
          </cell>
          <cell r="P335">
            <v>0</v>
          </cell>
          <cell r="Q335">
            <v>0</v>
          </cell>
          <cell r="R335">
            <v>5.5259999999999998</v>
          </cell>
          <cell r="S335">
            <v>1</v>
          </cell>
        </row>
        <row r="336">
          <cell r="A336" t="str">
            <v>Owen Krueger</v>
          </cell>
          <cell r="M336">
            <v>0</v>
          </cell>
          <cell r="N336">
            <v>0</v>
          </cell>
          <cell r="O336">
            <v>0</v>
          </cell>
          <cell r="P336">
            <v>0</v>
          </cell>
          <cell r="Q336">
            <v>0</v>
          </cell>
          <cell r="R336">
            <v>5.7359999999999998</v>
          </cell>
          <cell r="S336">
            <v>1</v>
          </cell>
        </row>
        <row r="337">
          <cell r="A337" t="str">
            <v>Owen Krueger</v>
          </cell>
          <cell r="M337">
            <v>0</v>
          </cell>
          <cell r="N337">
            <v>0</v>
          </cell>
          <cell r="O337">
            <v>0</v>
          </cell>
          <cell r="P337">
            <v>0</v>
          </cell>
          <cell r="Q337">
            <v>0</v>
          </cell>
          <cell r="R337">
            <v>6.218</v>
          </cell>
          <cell r="S337">
            <v>1</v>
          </cell>
        </row>
        <row r="338">
          <cell r="A338" t="str">
            <v>Victor Wang</v>
          </cell>
          <cell r="M338">
            <v>0</v>
          </cell>
          <cell r="N338">
            <v>0</v>
          </cell>
          <cell r="O338">
            <v>0</v>
          </cell>
          <cell r="P338">
            <v>0</v>
          </cell>
          <cell r="Q338">
            <v>0</v>
          </cell>
          <cell r="R338">
            <v>2.74</v>
          </cell>
          <cell r="S338">
            <v>0</v>
          </cell>
        </row>
        <row r="339">
          <cell r="A339" t="str">
            <v>Victor Wang</v>
          </cell>
          <cell r="M339">
            <v>0</v>
          </cell>
          <cell r="N339">
            <v>0</v>
          </cell>
          <cell r="O339">
            <v>0</v>
          </cell>
          <cell r="P339">
            <v>0</v>
          </cell>
          <cell r="Q339">
            <v>0</v>
          </cell>
          <cell r="R339">
            <v>2.1120000000000001</v>
          </cell>
          <cell r="S339">
            <v>1</v>
          </cell>
        </row>
        <row r="340">
          <cell r="A340" t="str">
            <v>Victor Wang</v>
          </cell>
          <cell r="M340">
            <v>1</v>
          </cell>
          <cell r="N340">
            <v>1</v>
          </cell>
          <cell r="O340">
            <v>1</v>
          </cell>
          <cell r="P340">
            <v>0</v>
          </cell>
          <cell r="Q340">
            <v>0</v>
          </cell>
          <cell r="R340">
            <v>1.9570000000000001</v>
          </cell>
          <cell r="S340">
            <v>1</v>
          </cell>
        </row>
        <row r="341">
          <cell r="A341" t="str">
            <v>Victor Wang</v>
          </cell>
          <cell r="M341">
            <v>0</v>
          </cell>
          <cell r="N341">
            <v>0</v>
          </cell>
          <cell r="O341">
            <v>0</v>
          </cell>
          <cell r="P341">
            <v>0</v>
          </cell>
          <cell r="Q341">
            <v>0</v>
          </cell>
          <cell r="R341">
            <v>12.121</v>
          </cell>
          <cell r="S341">
            <v>1</v>
          </cell>
        </row>
        <row r="342">
          <cell r="A342" t="str">
            <v>Victor Wang</v>
          </cell>
          <cell r="M342">
            <v>0</v>
          </cell>
          <cell r="N342">
            <v>0</v>
          </cell>
          <cell r="O342">
            <v>0</v>
          </cell>
          <cell r="P342">
            <v>0</v>
          </cell>
          <cell r="Q342">
            <v>0</v>
          </cell>
          <cell r="R342">
            <v>9.5860000000000003</v>
          </cell>
          <cell r="S342">
            <v>1</v>
          </cell>
        </row>
        <row r="343">
          <cell r="A343" t="str">
            <v>Jonah Goldblatt</v>
          </cell>
          <cell r="M343">
            <v>0</v>
          </cell>
          <cell r="N343">
            <v>0</v>
          </cell>
          <cell r="O343">
            <v>0</v>
          </cell>
          <cell r="P343">
            <v>0</v>
          </cell>
          <cell r="Q343">
            <v>0</v>
          </cell>
          <cell r="R343">
            <v>3.0880000000000001</v>
          </cell>
          <cell r="S343">
            <v>1</v>
          </cell>
        </row>
        <row r="344">
          <cell r="A344" t="str">
            <v>Evan Dackowski</v>
          </cell>
          <cell r="M344">
            <v>1</v>
          </cell>
          <cell r="N344">
            <v>1</v>
          </cell>
          <cell r="O344">
            <v>1</v>
          </cell>
          <cell r="P344">
            <v>0</v>
          </cell>
          <cell r="Q344">
            <v>0</v>
          </cell>
          <cell r="R344">
            <v>1.992</v>
          </cell>
          <cell r="S344">
            <v>0</v>
          </cell>
        </row>
        <row r="345">
          <cell r="A345" t="str">
            <v>Evan Dackowski</v>
          </cell>
          <cell r="M345">
            <v>1</v>
          </cell>
          <cell r="N345">
            <v>0</v>
          </cell>
          <cell r="O345">
            <v>0</v>
          </cell>
          <cell r="P345">
            <v>0</v>
          </cell>
          <cell r="Q345">
            <v>0</v>
          </cell>
          <cell r="R345">
            <v>2.9830000000000001</v>
          </cell>
          <cell r="S345">
            <v>1</v>
          </cell>
        </row>
        <row r="346">
          <cell r="A346" t="str">
            <v>Evan Dackowski</v>
          </cell>
          <cell r="M346">
            <v>1</v>
          </cell>
          <cell r="N346">
            <v>1</v>
          </cell>
          <cell r="O346">
            <v>1</v>
          </cell>
          <cell r="P346">
            <v>0</v>
          </cell>
          <cell r="Q346">
            <v>0</v>
          </cell>
          <cell r="R346">
            <v>2.9830000000000001</v>
          </cell>
          <cell r="S346">
            <v>1</v>
          </cell>
        </row>
        <row r="347">
          <cell r="A347" t="str">
            <v>Evan Dackowski</v>
          </cell>
          <cell r="M347">
            <v>1</v>
          </cell>
          <cell r="N347">
            <v>1</v>
          </cell>
          <cell r="O347">
            <v>1</v>
          </cell>
          <cell r="P347">
            <v>0</v>
          </cell>
          <cell r="Q347">
            <v>0</v>
          </cell>
          <cell r="R347">
            <v>2.1120000000000001</v>
          </cell>
          <cell r="S347">
            <v>0</v>
          </cell>
        </row>
        <row r="348">
          <cell r="A348" t="str">
            <v>Hamza Bhalli</v>
          </cell>
          <cell r="M348">
            <v>0</v>
          </cell>
          <cell r="N348">
            <v>1</v>
          </cell>
          <cell r="O348">
            <v>0</v>
          </cell>
          <cell r="P348">
            <v>0</v>
          </cell>
          <cell r="Q348">
            <v>0</v>
          </cell>
          <cell r="R348">
            <v>2.4649999999999999</v>
          </cell>
          <cell r="S348">
            <v>0</v>
          </cell>
        </row>
        <row r="349">
          <cell r="A349" t="str">
            <v>Da Meng</v>
          </cell>
          <cell r="M349">
            <v>0</v>
          </cell>
          <cell r="N349">
            <v>1</v>
          </cell>
          <cell r="O349">
            <v>0</v>
          </cell>
          <cell r="P349">
            <v>0</v>
          </cell>
          <cell r="Q349">
            <v>0</v>
          </cell>
          <cell r="R349">
            <v>8.9860000000000007</v>
          </cell>
          <cell r="S349">
            <v>1</v>
          </cell>
        </row>
        <row r="350">
          <cell r="A350" t="str">
            <v>Da Meng</v>
          </cell>
          <cell r="M350">
            <v>0</v>
          </cell>
          <cell r="N350">
            <v>1</v>
          </cell>
          <cell r="O350">
            <v>0</v>
          </cell>
          <cell r="P350">
            <v>0</v>
          </cell>
          <cell r="Q350">
            <v>0</v>
          </cell>
          <cell r="R350">
            <v>5.4550000000000001</v>
          </cell>
          <cell r="S350">
            <v>1</v>
          </cell>
        </row>
        <row r="351">
          <cell r="A351" t="str">
            <v>Da Meng</v>
          </cell>
          <cell r="M351">
            <v>0</v>
          </cell>
          <cell r="N351">
            <v>1</v>
          </cell>
          <cell r="O351">
            <v>0</v>
          </cell>
          <cell r="P351">
            <v>0</v>
          </cell>
          <cell r="Q351">
            <v>0</v>
          </cell>
          <cell r="R351">
            <v>9.4120000000000008</v>
          </cell>
          <cell r="S351">
            <v>1</v>
          </cell>
        </row>
        <row r="352">
          <cell r="A352" t="str">
            <v>Melissa Yuan</v>
          </cell>
          <cell r="M352">
            <v>0</v>
          </cell>
          <cell r="N352">
            <v>0</v>
          </cell>
          <cell r="O352">
            <v>0</v>
          </cell>
          <cell r="P352">
            <v>0</v>
          </cell>
          <cell r="Q352">
            <v>0</v>
          </cell>
          <cell r="R352">
            <v>7.3650000000000002</v>
          </cell>
          <cell r="S352">
            <v>0</v>
          </cell>
        </row>
        <row r="353">
          <cell r="A353" t="str">
            <v>Melissa Yuan</v>
          </cell>
          <cell r="M353">
            <v>1</v>
          </cell>
          <cell r="N353">
            <v>1</v>
          </cell>
          <cell r="O353">
            <v>1</v>
          </cell>
          <cell r="P353">
            <v>0</v>
          </cell>
          <cell r="Q353">
            <v>0</v>
          </cell>
          <cell r="R353">
            <v>2.5129999999999999</v>
          </cell>
          <cell r="S353">
            <v>0</v>
          </cell>
        </row>
        <row r="354">
          <cell r="A354" t="str">
            <v>Melissa Yuan</v>
          </cell>
          <cell r="M354">
            <v>1</v>
          </cell>
          <cell r="N354">
            <v>0</v>
          </cell>
          <cell r="O354">
            <v>0</v>
          </cell>
          <cell r="P354">
            <v>0</v>
          </cell>
          <cell r="Q354">
            <v>0</v>
          </cell>
          <cell r="R354">
            <v>2.1579999999999999</v>
          </cell>
          <cell r="S354">
            <v>0</v>
          </cell>
        </row>
        <row r="355">
          <cell r="A355" t="str">
            <v>Melissa Yuan</v>
          </cell>
          <cell r="M355">
            <v>0</v>
          </cell>
          <cell r="N355">
            <v>0</v>
          </cell>
          <cell r="O355">
            <v>0</v>
          </cell>
          <cell r="P355">
            <v>0</v>
          </cell>
          <cell r="Q355">
            <v>0</v>
          </cell>
          <cell r="R355">
            <v>1.2709999999999999</v>
          </cell>
          <cell r="S355">
            <v>1</v>
          </cell>
        </row>
        <row r="356">
          <cell r="A356" t="str">
            <v>Melissa Yuan</v>
          </cell>
          <cell r="M356">
            <v>0</v>
          </cell>
          <cell r="N356">
            <v>1</v>
          </cell>
          <cell r="O356">
            <v>0</v>
          </cell>
          <cell r="P356">
            <v>0</v>
          </cell>
          <cell r="Q356">
            <v>0</v>
          </cell>
          <cell r="R356">
            <v>0</v>
          </cell>
          <cell r="S356">
            <v>1</v>
          </cell>
        </row>
        <row r="357">
          <cell r="A357" t="str">
            <v>Melissa Yuan</v>
          </cell>
          <cell r="M357">
            <v>0</v>
          </cell>
          <cell r="N357">
            <v>0</v>
          </cell>
          <cell r="O357">
            <v>0</v>
          </cell>
          <cell r="P357">
            <v>0</v>
          </cell>
          <cell r="Q357">
            <v>0</v>
          </cell>
          <cell r="R357">
            <v>2.117</v>
          </cell>
          <cell r="S357">
            <v>1</v>
          </cell>
        </row>
        <row r="358">
          <cell r="A358" t="str">
            <v>Melissa Yuan</v>
          </cell>
          <cell r="M358">
            <v>0</v>
          </cell>
          <cell r="N358">
            <v>0</v>
          </cell>
          <cell r="O358">
            <v>0</v>
          </cell>
          <cell r="P358">
            <v>0</v>
          </cell>
          <cell r="Q358">
            <v>0</v>
          </cell>
          <cell r="R358">
            <v>1.829</v>
          </cell>
          <cell r="S358">
            <v>1</v>
          </cell>
        </row>
        <row r="359">
          <cell r="A359" t="str">
            <v>Melissa Yuan</v>
          </cell>
          <cell r="M359">
            <v>0</v>
          </cell>
          <cell r="N359">
            <v>0</v>
          </cell>
          <cell r="O359">
            <v>0</v>
          </cell>
          <cell r="P359">
            <v>0</v>
          </cell>
          <cell r="Q359">
            <v>0</v>
          </cell>
          <cell r="R359">
            <v>2.117</v>
          </cell>
          <cell r="S359">
            <v>1</v>
          </cell>
        </row>
        <row r="360">
          <cell r="A360" t="str">
            <v>Melissa Yuan</v>
          </cell>
          <cell r="M360">
            <v>0</v>
          </cell>
          <cell r="N360">
            <v>1</v>
          </cell>
          <cell r="O360">
            <v>0</v>
          </cell>
          <cell r="P360">
            <v>0</v>
          </cell>
          <cell r="Q360">
            <v>0</v>
          </cell>
          <cell r="R360">
            <v>2.86</v>
          </cell>
          <cell r="S360">
            <v>1</v>
          </cell>
        </row>
        <row r="361">
          <cell r="A361" t="str">
            <v>Melissa Yuan</v>
          </cell>
          <cell r="M361">
            <v>0</v>
          </cell>
          <cell r="N361">
            <v>0</v>
          </cell>
          <cell r="O361">
            <v>0</v>
          </cell>
          <cell r="P361">
            <v>0</v>
          </cell>
          <cell r="Q361">
            <v>0</v>
          </cell>
          <cell r="R361">
            <v>1.2709999999999999</v>
          </cell>
          <cell r="S361">
            <v>1</v>
          </cell>
        </row>
        <row r="362">
          <cell r="A362" t="str">
            <v>Melissa Yuan</v>
          </cell>
          <cell r="M362">
            <v>0</v>
          </cell>
          <cell r="N362">
            <v>0</v>
          </cell>
          <cell r="O362">
            <v>0</v>
          </cell>
          <cell r="P362">
            <v>0</v>
          </cell>
          <cell r="Q362">
            <v>0</v>
          </cell>
          <cell r="R362">
            <v>1.175</v>
          </cell>
          <cell r="S362">
            <v>0</v>
          </cell>
        </row>
        <row r="363">
          <cell r="A363" t="str">
            <v>Melissa Yuan</v>
          </cell>
          <cell r="M363">
            <v>0</v>
          </cell>
          <cell r="N363">
            <v>1</v>
          </cell>
          <cell r="O363">
            <v>0</v>
          </cell>
          <cell r="P363">
            <v>1</v>
          </cell>
          <cell r="Q363">
            <v>0</v>
          </cell>
          <cell r="R363">
            <v>0.71</v>
          </cell>
          <cell r="S363">
            <v>1</v>
          </cell>
        </row>
        <row r="364">
          <cell r="A364" t="str">
            <v>Melissa Yuan</v>
          </cell>
          <cell r="M364">
            <v>0</v>
          </cell>
          <cell r="N364">
            <v>0</v>
          </cell>
          <cell r="O364">
            <v>0</v>
          </cell>
          <cell r="P364">
            <v>0</v>
          </cell>
          <cell r="Q364">
            <v>0</v>
          </cell>
          <cell r="R364">
            <v>0.95299999999999996</v>
          </cell>
          <cell r="S364">
            <v>1</v>
          </cell>
        </row>
        <row r="365">
          <cell r="A365" t="str">
            <v>Melissa Yuan</v>
          </cell>
          <cell r="M365">
            <v>0</v>
          </cell>
          <cell r="N365">
            <v>1</v>
          </cell>
          <cell r="O365">
            <v>0</v>
          </cell>
          <cell r="P365">
            <v>0</v>
          </cell>
          <cell r="Q365">
            <v>0</v>
          </cell>
          <cell r="R365">
            <v>5.673</v>
          </cell>
          <cell r="S365">
            <v>1</v>
          </cell>
        </row>
        <row r="366">
          <cell r="A366" t="str">
            <v>Enchi Chang</v>
          </cell>
          <cell r="M366">
            <v>1</v>
          </cell>
          <cell r="N366">
            <v>1</v>
          </cell>
          <cell r="O366">
            <v>1</v>
          </cell>
          <cell r="P366">
            <v>0</v>
          </cell>
          <cell r="Q366">
            <v>0</v>
          </cell>
          <cell r="R366">
            <v>3.9980000000000002</v>
          </cell>
          <cell r="S366">
            <v>0</v>
          </cell>
        </row>
        <row r="367">
          <cell r="A367" t="str">
            <v>Enchi Chang</v>
          </cell>
          <cell r="M367">
            <v>1</v>
          </cell>
          <cell r="N367">
            <v>0</v>
          </cell>
          <cell r="O367">
            <v>0</v>
          </cell>
          <cell r="P367">
            <v>0</v>
          </cell>
          <cell r="Q367">
            <v>0</v>
          </cell>
          <cell r="R367">
            <v>2.4550000000000001</v>
          </cell>
          <cell r="S367">
            <v>0</v>
          </cell>
        </row>
        <row r="368">
          <cell r="A368" t="str">
            <v>Enchi Chang</v>
          </cell>
          <cell r="M368">
            <v>0</v>
          </cell>
          <cell r="N368">
            <v>0</v>
          </cell>
          <cell r="O368">
            <v>0</v>
          </cell>
          <cell r="P368">
            <v>0</v>
          </cell>
          <cell r="Q368">
            <v>0</v>
          </cell>
          <cell r="R368">
            <v>10.170999999999999</v>
          </cell>
          <cell r="S368">
            <v>0</v>
          </cell>
        </row>
        <row r="369">
          <cell r="A369" t="str">
            <v>Enchi Chang</v>
          </cell>
          <cell r="M369">
            <v>1</v>
          </cell>
          <cell r="N369">
            <v>1</v>
          </cell>
          <cell r="O369">
            <v>1</v>
          </cell>
          <cell r="P369">
            <v>0</v>
          </cell>
          <cell r="Q369">
            <v>0</v>
          </cell>
          <cell r="R369">
            <v>1.413</v>
          </cell>
          <cell r="S369">
            <v>0</v>
          </cell>
        </row>
        <row r="370">
          <cell r="A370" t="str">
            <v>Enchi Chang</v>
          </cell>
          <cell r="M370">
            <v>0</v>
          </cell>
          <cell r="N370">
            <v>0</v>
          </cell>
          <cell r="O370">
            <v>0</v>
          </cell>
          <cell r="P370">
            <v>0</v>
          </cell>
          <cell r="Q370">
            <v>0</v>
          </cell>
          <cell r="R370">
            <v>0.94299999999999995</v>
          </cell>
          <cell r="S370">
            <v>1</v>
          </cell>
        </row>
        <row r="371">
          <cell r="A371" t="str">
            <v>James Harris</v>
          </cell>
          <cell r="M371">
            <v>0</v>
          </cell>
          <cell r="N371">
            <v>0</v>
          </cell>
          <cell r="O371">
            <v>0</v>
          </cell>
          <cell r="P371">
            <v>0</v>
          </cell>
          <cell r="Q371">
            <v>0</v>
          </cell>
          <cell r="R371">
            <v>9.77</v>
          </cell>
          <cell r="S371">
            <v>0</v>
          </cell>
        </row>
        <row r="372">
          <cell r="A372" t="str">
            <v>James Harris</v>
          </cell>
          <cell r="M372">
            <v>1</v>
          </cell>
          <cell r="N372">
            <v>1</v>
          </cell>
          <cell r="O372">
            <v>1</v>
          </cell>
          <cell r="P372">
            <v>0</v>
          </cell>
          <cell r="Q372">
            <v>0</v>
          </cell>
          <cell r="R372">
            <v>0.86899999999999999</v>
          </cell>
          <cell r="S372">
            <v>1</v>
          </cell>
        </row>
        <row r="373">
          <cell r="A373" t="str">
            <v>James Harris</v>
          </cell>
          <cell r="M373">
            <v>1</v>
          </cell>
          <cell r="N373">
            <v>1</v>
          </cell>
          <cell r="O373">
            <v>1</v>
          </cell>
          <cell r="P373">
            <v>0</v>
          </cell>
          <cell r="Q373">
            <v>0</v>
          </cell>
          <cell r="R373">
            <v>0.86899999999999999</v>
          </cell>
          <cell r="S373">
            <v>0</v>
          </cell>
        </row>
        <row r="374">
          <cell r="A374" t="str">
            <v>James Harris</v>
          </cell>
          <cell r="M374">
            <v>0</v>
          </cell>
          <cell r="N374">
            <v>1</v>
          </cell>
          <cell r="O374">
            <v>0</v>
          </cell>
          <cell r="P374">
            <v>0</v>
          </cell>
          <cell r="Q374">
            <v>0</v>
          </cell>
          <cell r="R374">
            <v>10.092000000000001</v>
          </cell>
          <cell r="S374">
            <v>1</v>
          </cell>
        </row>
        <row r="375">
          <cell r="A375" t="str">
            <v>James Harris</v>
          </cell>
          <cell r="M375">
            <v>0</v>
          </cell>
          <cell r="N375">
            <v>1</v>
          </cell>
          <cell r="O375">
            <v>0</v>
          </cell>
          <cell r="P375">
            <v>0</v>
          </cell>
          <cell r="Q375">
            <v>0</v>
          </cell>
          <cell r="R375">
            <v>3.883</v>
          </cell>
          <cell r="S375">
            <v>1</v>
          </cell>
        </row>
        <row r="376">
          <cell r="A376" t="str">
            <v>James Harris</v>
          </cell>
          <cell r="M376">
            <v>0</v>
          </cell>
          <cell r="N376">
            <v>0</v>
          </cell>
          <cell r="O376">
            <v>0</v>
          </cell>
          <cell r="P376">
            <v>0</v>
          </cell>
          <cell r="Q376">
            <v>0</v>
          </cell>
          <cell r="R376">
            <v>10.092000000000001</v>
          </cell>
          <cell r="S376">
            <v>1</v>
          </cell>
        </row>
        <row r="377">
          <cell r="A377" t="str">
            <v>James Harris</v>
          </cell>
          <cell r="M377">
            <v>0</v>
          </cell>
          <cell r="N377">
            <v>0</v>
          </cell>
          <cell r="O377">
            <v>0</v>
          </cell>
          <cell r="P377">
            <v>0</v>
          </cell>
          <cell r="Q377">
            <v>0</v>
          </cell>
          <cell r="R377">
            <v>10.092000000000001</v>
          </cell>
          <cell r="S377">
            <v>1</v>
          </cell>
        </row>
        <row r="378">
          <cell r="A378" t="str">
            <v>James Harris</v>
          </cell>
          <cell r="M378">
            <v>0</v>
          </cell>
          <cell r="N378">
            <v>1</v>
          </cell>
          <cell r="O378">
            <v>0</v>
          </cell>
          <cell r="P378">
            <v>0</v>
          </cell>
          <cell r="Q378">
            <v>0</v>
          </cell>
          <cell r="R378">
            <v>17.542999999999999</v>
          </cell>
          <cell r="S378">
            <v>1</v>
          </cell>
        </row>
        <row r="379">
          <cell r="A379" t="str">
            <v>James Harris</v>
          </cell>
          <cell r="M379">
            <v>0</v>
          </cell>
          <cell r="N379">
            <v>0</v>
          </cell>
          <cell r="O379">
            <v>0</v>
          </cell>
          <cell r="P379">
            <v>0</v>
          </cell>
          <cell r="Q379">
            <v>0</v>
          </cell>
          <cell r="R379">
            <v>2.895</v>
          </cell>
          <cell r="S379">
            <v>1</v>
          </cell>
        </row>
        <row r="380">
          <cell r="A380" t="str">
            <v>James Harris</v>
          </cell>
          <cell r="M380">
            <v>0</v>
          </cell>
          <cell r="N380">
            <v>0</v>
          </cell>
          <cell r="O380">
            <v>0</v>
          </cell>
          <cell r="P380">
            <v>0</v>
          </cell>
          <cell r="Q380">
            <v>0</v>
          </cell>
          <cell r="R380">
            <v>10.502000000000001</v>
          </cell>
          <cell r="S380">
            <v>1</v>
          </cell>
        </row>
        <row r="381">
          <cell r="A381" t="str">
            <v>James Harris</v>
          </cell>
          <cell r="M381">
            <v>0</v>
          </cell>
          <cell r="N381">
            <v>0</v>
          </cell>
          <cell r="O381">
            <v>0</v>
          </cell>
          <cell r="P381">
            <v>0</v>
          </cell>
          <cell r="Q381">
            <v>0</v>
          </cell>
          <cell r="R381">
            <v>38.637</v>
          </cell>
          <cell r="S381">
            <v>1</v>
          </cell>
        </row>
        <row r="382">
          <cell r="A382" t="str">
            <v>Tatiana Rosenblatt</v>
          </cell>
          <cell r="M382">
            <v>1</v>
          </cell>
          <cell r="N382">
            <v>0</v>
          </cell>
          <cell r="O382">
            <v>0</v>
          </cell>
          <cell r="P382">
            <v>0</v>
          </cell>
          <cell r="Q382">
            <v>0</v>
          </cell>
          <cell r="R382">
            <v>1.6419999999999999</v>
          </cell>
          <cell r="S382">
            <v>0</v>
          </cell>
        </row>
        <row r="383">
          <cell r="A383" t="str">
            <v>Tatiana Rosenblatt</v>
          </cell>
          <cell r="M383">
            <v>1</v>
          </cell>
          <cell r="N383">
            <v>0</v>
          </cell>
          <cell r="O383">
            <v>0</v>
          </cell>
          <cell r="P383">
            <v>0</v>
          </cell>
          <cell r="Q383">
            <v>0</v>
          </cell>
          <cell r="R383">
            <v>3.6110000000000002</v>
          </cell>
          <cell r="S383">
            <v>0</v>
          </cell>
        </row>
        <row r="384">
          <cell r="A384" t="str">
            <v>Tatiana Rosenblatt</v>
          </cell>
          <cell r="M384">
            <v>1</v>
          </cell>
          <cell r="N384">
            <v>1</v>
          </cell>
          <cell r="O384">
            <v>1</v>
          </cell>
          <cell r="P384">
            <v>0</v>
          </cell>
          <cell r="Q384">
            <v>0</v>
          </cell>
          <cell r="R384">
            <v>0.86899999999999999</v>
          </cell>
          <cell r="S384">
            <v>0</v>
          </cell>
        </row>
        <row r="385">
          <cell r="A385" t="str">
            <v>Tatiana Rosenblatt</v>
          </cell>
          <cell r="M385">
            <v>0</v>
          </cell>
          <cell r="N385">
            <v>1</v>
          </cell>
          <cell r="O385">
            <v>0</v>
          </cell>
          <cell r="P385">
            <v>0</v>
          </cell>
          <cell r="Q385">
            <v>0</v>
          </cell>
          <cell r="R385">
            <v>3.9980000000000002</v>
          </cell>
          <cell r="S385">
            <v>0</v>
          </cell>
        </row>
        <row r="386">
          <cell r="A386" t="str">
            <v>Tatiana Rosenblatt</v>
          </cell>
          <cell r="M386">
            <v>1</v>
          </cell>
          <cell r="N386">
            <v>0</v>
          </cell>
          <cell r="O386">
            <v>0</v>
          </cell>
          <cell r="P386">
            <v>0</v>
          </cell>
          <cell r="Q386">
            <v>0</v>
          </cell>
          <cell r="R386">
            <v>4.0129999999999999</v>
          </cell>
          <cell r="S386">
            <v>0</v>
          </cell>
        </row>
        <row r="387">
          <cell r="A387" t="str">
            <v>Tatiana Rosenblatt</v>
          </cell>
          <cell r="M387">
            <v>1</v>
          </cell>
          <cell r="N387">
            <v>1</v>
          </cell>
          <cell r="O387">
            <v>1</v>
          </cell>
          <cell r="P387">
            <v>0</v>
          </cell>
          <cell r="Q387">
            <v>0</v>
          </cell>
          <cell r="R387">
            <v>1.331</v>
          </cell>
          <cell r="S387">
            <v>0</v>
          </cell>
        </row>
        <row r="388">
          <cell r="A388" t="str">
            <v>Tatiana Rosenblatt</v>
          </cell>
          <cell r="M388">
            <v>1</v>
          </cell>
          <cell r="N388">
            <v>0</v>
          </cell>
          <cell r="O388">
            <v>0</v>
          </cell>
          <cell r="P388">
            <v>0</v>
          </cell>
          <cell r="Q388">
            <v>0</v>
          </cell>
          <cell r="R388">
            <v>1.331</v>
          </cell>
          <cell r="S388">
            <v>1</v>
          </cell>
        </row>
        <row r="389">
          <cell r="A389" t="str">
            <v>Tatiana Rosenblatt</v>
          </cell>
          <cell r="M389">
            <v>0</v>
          </cell>
          <cell r="N389">
            <v>1</v>
          </cell>
          <cell r="O389">
            <v>0</v>
          </cell>
          <cell r="P389">
            <v>0</v>
          </cell>
          <cell r="Q389">
            <v>0</v>
          </cell>
          <cell r="R389">
            <v>5.359</v>
          </cell>
          <cell r="S389">
            <v>1</v>
          </cell>
        </row>
        <row r="390">
          <cell r="A390" t="str">
            <v>Tatiana Rosenblatt</v>
          </cell>
          <cell r="M390">
            <v>0</v>
          </cell>
          <cell r="N390">
            <v>0</v>
          </cell>
          <cell r="O390">
            <v>0</v>
          </cell>
          <cell r="P390">
            <v>0</v>
          </cell>
          <cell r="Q390">
            <v>0</v>
          </cell>
          <cell r="R390">
            <v>4.4509999999999996</v>
          </cell>
          <cell r="S390">
            <v>1</v>
          </cell>
        </row>
        <row r="391">
          <cell r="A391" t="str">
            <v>Tatiana Rosenblatt</v>
          </cell>
          <cell r="M391">
            <v>0</v>
          </cell>
          <cell r="N391">
            <v>0</v>
          </cell>
          <cell r="O391">
            <v>0</v>
          </cell>
          <cell r="P391">
            <v>0</v>
          </cell>
          <cell r="Q391">
            <v>0</v>
          </cell>
          <cell r="R391">
            <v>4.4509999999999996</v>
          </cell>
          <cell r="S391">
            <v>1</v>
          </cell>
        </row>
        <row r="392">
          <cell r="A392" t="str">
            <v>Tatiana Rosenblatt</v>
          </cell>
          <cell r="M392">
            <v>0</v>
          </cell>
          <cell r="N392">
            <v>0</v>
          </cell>
          <cell r="O392">
            <v>0</v>
          </cell>
          <cell r="P392">
            <v>0</v>
          </cell>
          <cell r="Q392">
            <v>0</v>
          </cell>
          <cell r="R392">
            <v>3.6389999999999998</v>
          </cell>
          <cell r="S392">
            <v>1</v>
          </cell>
        </row>
        <row r="393">
          <cell r="A393" t="str">
            <v>Tatiana Rosenblatt</v>
          </cell>
          <cell r="M393">
            <v>1</v>
          </cell>
          <cell r="N393">
            <v>1</v>
          </cell>
          <cell r="O393">
            <v>1</v>
          </cell>
          <cell r="P393">
            <v>0</v>
          </cell>
          <cell r="Q393">
            <v>0</v>
          </cell>
          <cell r="R393">
            <v>0.98599999999999999</v>
          </cell>
          <cell r="S393">
            <v>0</v>
          </cell>
        </row>
        <row r="394">
          <cell r="A394" t="str">
            <v>Tatiana Rosenblatt</v>
          </cell>
          <cell r="M394">
            <v>1</v>
          </cell>
          <cell r="N394">
            <v>0</v>
          </cell>
          <cell r="O394">
            <v>0</v>
          </cell>
          <cell r="P394">
            <v>0</v>
          </cell>
          <cell r="Q394">
            <v>0</v>
          </cell>
          <cell r="R394">
            <v>3.3620000000000001</v>
          </cell>
          <cell r="S394">
            <v>0</v>
          </cell>
        </row>
        <row r="395">
          <cell r="A395" t="str">
            <v>Tatiana Rosenblatt</v>
          </cell>
          <cell r="M395">
            <v>0</v>
          </cell>
          <cell r="N395">
            <v>0</v>
          </cell>
          <cell r="O395">
            <v>0</v>
          </cell>
          <cell r="P395">
            <v>0</v>
          </cell>
          <cell r="Q395">
            <v>0</v>
          </cell>
          <cell r="R395">
            <v>0.41</v>
          </cell>
          <cell r="S395">
            <v>1</v>
          </cell>
        </row>
        <row r="396">
          <cell r="A396" t="str">
            <v>Tatiana Rosenblatt</v>
          </cell>
          <cell r="M396">
            <v>0</v>
          </cell>
          <cell r="N396">
            <v>0</v>
          </cell>
          <cell r="O396">
            <v>0</v>
          </cell>
          <cell r="P396">
            <v>0</v>
          </cell>
          <cell r="Q396">
            <v>0</v>
          </cell>
          <cell r="R396">
            <v>3.6389999999999998</v>
          </cell>
          <cell r="S396">
            <v>1</v>
          </cell>
        </row>
        <row r="397">
          <cell r="A397" t="str">
            <v>Amee Azad</v>
          </cell>
          <cell r="M397">
            <v>1</v>
          </cell>
          <cell r="N397">
            <v>0</v>
          </cell>
          <cell r="O397">
            <v>0</v>
          </cell>
          <cell r="P397">
            <v>0</v>
          </cell>
          <cell r="Q397">
            <v>0</v>
          </cell>
          <cell r="R397">
            <v>8.4700000000000006</v>
          </cell>
          <cell r="S397">
            <v>0</v>
          </cell>
        </row>
        <row r="398">
          <cell r="A398" t="str">
            <v>Amee Azad</v>
          </cell>
          <cell r="M398">
            <v>1</v>
          </cell>
          <cell r="N398">
            <v>1</v>
          </cell>
          <cell r="O398">
            <v>1</v>
          </cell>
          <cell r="P398">
            <v>0</v>
          </cell>
          <cell r="Q398">
            <v>0</v>
          </cell>
          <cell r="R398">
            <v>0.86899999999999999</v>
          </cell>
          <cell r="S398">
            <v>0</v>
          </cell>
        </row>
        <row r="399">
          <cell r="A399" t="str">
            <v>Amee Azad</v>
          </cell>
          <cell r="M399">
            <v>1</v>
          </cell>
          <cell r="N399">
            <v>1</v>
          </cell>
          <cell r="O399">
            <v>1</v>
          </cell>
          <cell r="P399">
            <v>0</v>
          </cell>
          <cell r="Q399">
            <v>0</v>
          </cell>
          <cell r="R399">
            <v>8.4700000000000006</v>
          </cell>
          <cell r="S399">
            <v>1</v>
          </cell>
        </row>
        <row r="400">
          <cell r="A400" t="str">
            <v>Amee Azad</v>
          </cell>
          <cell r="M400">
            <v>1</v>
          </cell>
          <cell r="N400">
            <v>0</v>
          </cell>
          <cell r="O400">
            <v>0</v>
          </cell>
          <cell r="P400">
            <v>0</v>
          </cell>
          <cell r="Q400">
            <v>0</v>
          </cell>
          <cell r="R400">
            <v>4.0129999999999999</v>
          </cell>
          <cell r="S400">
            <v>0</v>
          </cell>
        </row>
        <row r="401">
          <cell r="A401" t="str">
            <v>Amee Azad</v>
          </cell>
          <cell r="M401">
            <v>1</v>
          </cell>
          <cell r="N401">
            <v>1</v>
          </cell>
          <cell r="O401">
            <v>1</v>
          </cell>
          <cell r="P401">
            <v>0</v>
          </cell>
          <cell r="Q401">
            <v>0</v>
          </cell>
          <cell r="R401">
            <v>1.331</v>
          </cell>
          <cell r="S401">
            <v>1</v>
          </cell>
        </row>
        <row r="402">
          <cell r="A402" t="str">
            <v>Amee Azad</v>
          </cell>
          <cell r="M402">
            <v>0</v>
          </cell>
          <cell r="N402">
            <v>1</v>
          </cell>
          <cell r="O402">
            <v>0</v>
          </cell>
          <cell r="P402">
            <v>0</v>
          </cell>
          <cell r="Q402">
            <v>0</v>
          </cell>
          <cell r="R402">
            <v>3.415</v>
          </cell>
          <cell r="S402">
            <v>1</v>
          </cell>
        </row>
        <row r="403">
          <cell r="A403" t="str">
            <v>Amee Azad</v>
          </cell>
          <cell r="M403">
            <v>1</v>
          </cell>
          <cell r="N403">
            <v>1</v>
          </cell>
          <cell r="O403">
            <v>1</v>
          </cell>
          <cell r="P403">
            <v>0</v>
          </cell>
          <cell r="Q403">
            <v>0</v>
          </cell>
          <cell r="R403">
            <v>1.6890000000000001</v>
          </cell>
          <cell r="S403">
            <v>0</v>
          </cell>
        </row>
        <row r="404">
          <cell r="A404" t="str">
            <v>Amee Azad</v>
          </cell>
          <cell r="M404">
            <v>1</v>
          </cell>
          <cell r="N404">
            <v>0</v>
          </cell>
          <cell r="O404">
            <v>0</v>
          </cell>
          <cell r="P404">
            <v>0</v>
          </cell>
          <cell r="Q404">
            <v>0</v>
          </cell>
          <cell r="R404">
            <v>4.2089999999999996</v>
          </cell>
          <cell r="S404">
            <v>0</v>
          </cell>
        </row>
        <row r="405">
          <cell r="A405" t="str">
            <v>Amee Azad</v>
          </cell>
          <cell r="M405">
            <v>0</v>
          </cell>
          <cell r="N405">
            <v>0</v>
          </cell>
          <cell r="O405">
            <v>0</v>
          </cell>
          <cell r="P405">
            <v>0</v>
          </cell>
          <cell r="Q405">
            <v>0</v>
          </cell>
          <cell r="R405">
            <v>4.3390000000000004</v>
          </cell>
          <cell r="S405">
            <v>0</v>
          </cell>
        </row>
        <row r="406">
          <cell r="A406" t="str">
            <v>Amee Azad</v>
          </cell>
          <cell r="M406">
            <v>1</v>
          </cell>
          <cell r="N406">
            <v>0</v>
          </cell>
          <cell r="O406">
            <v>0</v>
          </cell>
          <cell r="P406">
            <v>0</v>
          </cell>
          <cell r="Q406">
            <v>0</v>
          </cell>
          <cell r="R406">
            <v>2.4550000000000001</v>
          </cell>
          <cell r="S406">
            <v>1</v>
          </cell>
        </row>
        <row r="407">
          <cell r="A407" t="str">
            <v>Amee Azad</v>
          </cell>
          <cell r="M407">
            <v>1</v>
          </cell>
          <cell r="N407">
            <v>0</v>
          </cell>
          <cell r="O407">
            <v>0</v>
          </cell>
          <cell r="P407">
            <v>0</v>
          </cell>
          <cell r="Q407">
            <v>0</v>
          </cell>
          <cell r="R407">
            <v>2.1579999999999999</v>
          </cell>
          <cell r="S407">
            <v>1</v>
          </cell>
        </row>
        <row r="408">
          <cell r="A408" t="str">
            <v>Amee Azad</v>
          </cell>
          <cell r="M408">
            <v>0</v>
          </cell>
          <cell r="N408">
            <v>1</v>
          </cell>
          <cell r="O408">
            <v>0</v>
          </cell>
          <cell r="P408">
            <v>0</v>
          </cell>
          <cell r="Q408">
            <v>0</v>
          </cell>
          <cell r="R408">
            <v>2.31</v>
          </cell>
          <cell r="S408">
            <v>0</v>
          </cell>
        </row>
        <row r="409">
          <cell r="A409" t="str">
            <v>Amee Azad</v>
          </cell>
          <cell r="M409">
            <v>1</v>
          </cell>
          <cell r="N409">
            <v>1</v>
          </cell>
          <cell r="O409">
            <v>1</v>
          </cell>
          <cell r="P409">
            <v>0</v>
          </cell>
          <cell r="Q409">
            <v>0</v>
          </cell>
          <cell r="R409">
            <v>1.6890000000000001</v>
          </cell>
          <cell r="S409">
            <v>1</v>
          </cell>
        </row>
        <row r="410">
          <cell r="A410" t="str">
            <v>Amee Azad</v>
          </cell>
          <cell r="M410">
            <v>1</v>
          </cell>
          <cell r="N410">
            <v>0</v>
          </cell>
          <cell r="O410">
            <v>0</v>
          </cell>
          <cell r="P410">
            <v>0</v>
          </cell>
          <cell r="Q410">
            <v>0</v>
          </cell>
          <cell r="R410">
            <v>3.6110000000000002</v>
          </cell>
          <cell r="S410">
            <v>0</v>
          </cell>
        </row>
        <row r="411">
          <cell r="A411" t="str">
            <v>Amee Azad</v>
          </cell>
          <cell r="M411">
            <v>1</v>
          </cell>
          <cell r="N411">
            <v>0</v>
          </cell>
          <cell r="O411">
            <v>0</v>
          </cell>
          <cell r="P411">
            <v>0</v>
          </cell>
          <cell r="Q411">
            <v>0</v>
          </cell>
          <cell r="R411">
            <v>4.2089999999999996</v>
          </cell>
          <cell r="S411">
            <v>1</v>
          </cell>
        </row>
        <row r="412">
          <cell r="A412" t="str">
            <v>Amee Azad</v>
          </cell>
          <cell r="M412">
            <v>1</v>
          </cell>
          <cell r="N412">
            <v>1</v>
          </cell>
          <cell r="O412">
            <v>1</v>
          </cell>
          <cell r="P412">
            <v>0</v>
          </cell>
          <cell r="Q412">
            <v>0</v>
          </cell>
          <cell r="R412">
            <v>6.1980000000000004</v>
          </cell>
          <cell r="S412">
            <v>0</v>
          </cell>
        </row>
        <row r="413">
          <cell r="A413" t="str">
            <v>Amee Azad</v>
          </cell>
          <cell r="M413">
            <v>0</v>
          </cell>
          <cell r="N413">
            <v>1</v>
          </cell>
          <cell r="O413">
            <v>0</v>
          </cell>
          <cell r="P413">
            <v>0</v>
          </cell>
          <cell r="Q413">
            <v>0</v>
          </cell>
          <cell r="R413">
            <v>2.31</v>
          </cell>
          <cell r="S413">
            <v>0</v>
          </cell>
        </row>
        <row r="414">
          <cell r="A414" t="str">
            <v>Amee Azad</v>
          </cell>
          <cell r="M414">
            <v>1</v>
          </cell>
          <cell r="N414">
            <v>0</v>
          </cell>
          <cell r="O414">
            <v>0</v>
          </cell>
          <cell r="P414">
            <v>0</v>
          </cell>
          <cell r="Q414">
            <v>0</v>
          </cell>
          <cell r="R414">
            <v>1.331</v>
          </cell>
          <cell r="S414">
            <v>0</v>
          </cell>
        </row>
        <row r="415">
          <cell r="A415" t="str">
            <v>Amee Azad</v>
          </cell>
          <cell r="M415">
            <v>1</v>
          </cell>
          <cell r="N415">
            <v>0</v>
          </cell>
          <cell r="O415">
            <v>0</v>
          </cell>
          <cell r="P415">
            <v>0</v>
          </cell>
          <cell r="Q415">
            <v>0</v>
          </cell>
          <cell r="R415">
            <v>4.2089999999999996</v>
          </cell>
          <cell r="S415">
            <v>1</v>
          </cell>
        </row>
        <row r="416">
          <cell r="A416" t="str">
            <v>Amee Azad</v>
          </cell>
          <cell r="M416">
            <v>1</v>
          </cell>
          <cell r="N416">
            <v>0</v>
          </cell>
          <cell r="O416">
            <v>0</v>
          </cell>
          <cell r="P416">
            <v>0</v>
          </cell>
          <cell r="Q416">
            <v>0</v>
          </cell>
          <cell r="R416">
            <v>1.3540000000000001</v>
          </cell>
          <cell r="S416">
            <v>1</v>
          </cell>
        </row>
        <row r="417">
          <cell r="A417" t="str">
            <v>Lindsay Klofas</v>
          </cell>
          <cell r="M417">
            <v>1</v>
          </cell>
          <cell r="N417">
            <v>1</v>
          </cell>
          <cell r="O417">
            <v>1</v>
          </cell>
          <cell r="P417">
            <v>0</v>
          </cell>
          <cell r="Q417">
            <v>0</v>
          </cell>
          <cell r="R417">
            <v>4.0129999999999999</v>
          </cell>
          <cell r="S417">
            <v>1</v>
          </cell>
        </row>
        <row r="418">
          <cell r="A418" t="str">
            <v>Lindsay Klofas</v>
          </cell>
          <cell r="M418">
            <v>0</v>
          </cell>
          <cell r="N418">
            <v>1</v>
          </cell>
          <cell r="O418">
            <v>0</v>
          </cell>
          <cell r="P418">
            <v>0</v>
          </cell>
          <cell r="Q418">
            <v>0</v>
          </cell>
          <cell r="R418">
            <v>5.3319999999999999</v>
          </cell>
          <cell r="S418">
            <v>1</v>
          </cell>
        </row>
        <row r="419">
          <cell r="A419" t="str">
            <v>Lindsay Klofas</v>
          </cell>
          <cell r="M419">
            <v>0</v>
          </cell>
          <cell r="N419">
            <v>0</v>
          </cell>
          <cell r="O419">
            <v>0</v>
          </cell>
          <cell r="P419">
            <v>0</v>
          </cell>
          <cell r="Q419">
            <v>0</v>
          </cell>
          <cell r="R419">
            <v>5.3319999999999999</v>
          </cell>
          <cell r="S419">
            <v>1</v>
          </cell>
        </row>
        <row r="420">
          <cell r="A420" t="str">
            <v>Lindsay Klofas</v>
          </cell>
          <cell r="M420">
            <v>0</v>
          </cell>
          <cell r="N420">
            <v>1</v>
          </cell>
          <cell r="O420">
            <v>0</v>
          </cell>
          <cell r="P420">
            <v>0</v>
          </cell>
          <cell r="Q420">
            <v>0</v>
          </cell>
          <cell r="R420">
            <v>5.0999999999999996</v>
          </cell>
          <cell r="S420">
            <v>1</v>
          </cell>
        </row>
        <row r="421">
          <cell r="A421" t="str">
            <v>Lindsay Klofas</v>
          </cell>
          <cell r="M421">
            <v>0</v>
          </cell>
          <cell r="N421">
            <v>0</v>
          </cell>
          <cell r="O421">
            <v>0</v>
          </cell>
          <cell r="P421">
            <v>0</v>
          </cell>
          <cell r="Q421">
            <v>0</v>
          </cell>
          <cell r="R421">
            <v>2.98</v>
          </cell>
          <cell r="S421">
            <v>1</v>
          </cell>
        </row>
        <row r="422">
          <cell r="A422" t="str">
            <v>Lindsay Klofas</v>
          </cell>
          <cell r="M422">
            <v>0</v>
          </cell>
          <cell r="N422">
            <v>0</v>
          </cell>
          <cell r="O422">
            <v>0</v>
          </cell>
          <cell r="P422">
            <v>0</v>
          </cell>
          <cell r="Q422">
            <v>0</v>
          </cell>
          <cell r="R422">
            <v>10.106999999999999</v>
          </cell>
          <cell r="S422">
            <v>1</v>
          </cell>
        </row>
        <row r="423">
          <cell r="A423" t="str">
            <v>Lindsay Klofas</v>
          </cell>
          <cell r="M423">
            <v>0</v>
          </cell>
          <cell r="N423">
            <v>0</v>
          </cell>
          <cell r="O423">
            <v>0</v>
          </cell>
          <cell r="P423">
            <v>0</v>
          </cell>
          <cell r="Q423">
            <v>0</v>
          </cell>
          <cell r="R423">
            <v>5.6109999999999998</v>
          </cell>
          <cell r="S423">
            <v>1</v>
          </cell>
        </row>
        <row r="424">
          <cell r="A424" t="str">
            <v>Jessica Kraker</v>
          </cell>
          <cell r="M424">
            <v>1</v>
          </cell>
          <cell r="N424">
            <v>1</v>
          </cell>
          <cell r="O424">
            <v>1</v>
          </cell>
          <cell r="P424">
            <v>0</v>
          </cell>
          <cell r="Q424">
            <v>0</v>
          </cell>
          <cell r="R424">
            <v>1.6890000000000001</v>
          </cell>
          <cell r="S424">
            <v>1</v>
          </cell>
        </row>
        <row r="425">
          <cell r="A425" t="str">
            <v>Jessica Kraker</v>
          </cell>
          <cell r="M425">
            <v>1</v>
          </cell>
          <cell r="N425">
            <v>1</v>
          </cell>
          <cell r="O425">
            <v>1</v>
          </cell>
          <cell r="P425">
            <v>0</v>
          </cell>
          <cell r="Q425">
            <v>0</v>
          </cell>
          <cell r="R425">
            <v>2.1120000000000001</v>
          </cell>
          <cell r="S425">
            <v>0</v>
          </cell>
        </row>
        <row r="426">
          <cell r="A426" t="str">
            <v>Jessica Kraker</v>
          </cell>
          <cell r="M426">
            <v>1</v>
          </cell>
          <cell r="N426">
            <v>0</v>
          </cell>
          <cell r="O426">
            <v>0</v>
          </cell>
          <cell r="P426">
            <v>0</v>
          </cell>
          <cell r="Q426">
            <v>0</v>
          </cell>
          <cell r="R426">
            <v>1.6890000000000001</v>
          </cell>
          <cell r="S426">
            <v>1</v>
          </cell>
        </row>
        <row r="427">
          <cell r="A427" t="str">
            <v>Timothy Xu</v>
          </cell>
          <cell r="M427">
            <v>1</v>
          </cell>
          <cell r="N427">
            <v>1</v>
          </cell>
          <cell r="O427">
            <v>1</v>
          </cell>
          <cell r="P427">
            <v>0</v>
          </cell>
          <cell r="Q427">
            <v>0</v>
          </cell>
          <cell r="R427">
            <v>2.9830000000000001</v>
          </cell>
          <cell r="S427">
            <v>0</v>
          </cell>
        </row>
        <row r="428">
          <cell r="A428" t="str">
            <v>Timothy Xu</v>
          </cell>
          <cell r="M428">
            <v>0</v>
          </cell>
          <cell r="N428">
            <v>1</v>
          </cell>
          <cell r="O428">
            <v>0</v>
          </cell>
          <cell r="P428">
            <v>0</v>
          </cell>
          <cell r="Q428">
            <v>0</v>
          </cell>
          <cell r="R428">
            <v>2.1120000000000001</v>
          </cell>
          <cell r="S428">
            <v>0</v>
          </cell>
        </row>
        <row r="429">
          <cell r="A429" t="str">
            <v>Timothy Xu</v>
          </cell>
          <cell r="M429">
            <v>1</v>
          </cell>
          <cell r="N429">
            <v>1</v>
          </cell>
          <cell r="O429">
            <v>1</v>
          </cell>
          <cell r="P429">
            <v>0</v>
          </cell>
          <cell r="Q429">
            <v>0</v>
          </cell>
          <cell r="R429">
            <v>2.4550000000000001</v>
          </cell>
          <cell r="S429">
            <v>0</v>
          </cell>
        </row>
        <row r="430">
          <cell r="A430" t="str">
            <v>Timothy Xu</v>
          </cell>
          <cell r="M430">
            <v>1</v>
          </cell>
          <cell r="N430">
            <v>0</v>
          </cell>
          <cell r="O430">
            <v>0</v>
          </cell>
          <cell r="P430">
            <v>0</v>
          </cell>
          <cell r="Q430">
            <v>0</v>
          </cell>
          <cell r="R430">
            <v>2.2149999999999999</v>
          </cell>
          <cell r="S430">
            <v>0</v>
          </cell>
        </row>
        <row r="431">
          <cell r="A431" t="str">
            <v>Timothy Xu</v>
          </cell>
          <cell r="M431">
            <v>1</v>
          </cell>
          <cell r="N431">
            <v>1</v>
          </cell>
          <cell r="O431">
            <v>1</v>
          </cell>
          <cell r="P431">
            <v>0</v>
          </cell>
          <cell r="Q431">
            <v>0</v>
          </cell>
          <cell r="R431">
            <v>4.0129999999999999</v>
          </cell>
          <cell r="S431">
            <v>1</v>
          </cell>
        </row>
        <row r="432">
          <cell r="A432" t="str">
            <v>Timothy Xu</v>
          </cell>
          <cell r="M432">
            <v>1</v>
          </cell>
          <cell r="N432">
            <v>1</v>
          </cell>
          <cell r="O432">
            <v>1</v>
          </cell>
          <cell r="P432">
            <v>0</v>
          </cell>
          <cell r="Q432">
            <v>0</v>
          </cell>
          <cell r="R432">
            <v>3.4580000000000002</v>
          </cell>
          <cell r="S432">
            <v>0</v>
          </cell>
        </row>
        <row r="433">
          <cell r="A433" t="str">
            <v>Timothy Xu</v>
          </cell>
          <cell r="M433">
            <v>1</v>
          </cell>
          <cell r="N433">
            <v>1</v>
          </cell>
          <cell r="O433">
            <v>1</v>
          </cell>
          <cell r="P433">
            <v>0</v>
          </cell>
          <cell r="Q433">
            <v>0</v>
          </cell>
          <cell r="R433">
            <v>4.0129999999999999</v>
          </cell>
          <cell r="S433">
            <v>1</v>
          </cell>
        </row>
        <row r="434">
          <cell r="A434" t="str">
            <v>Timothy Xu</v>
          </cell>
          <cell r="M434">
            <v>0</v>
          </cell>
          <cell r="N434">
            <v>1</v>
          </cell>
          <cell r="O434">
            <v>0</v>
          </cell>
          <cell r="P434">
            <v>0</v>
          </cell>
          <cell r="Q434">
            <v>0</v>
          </cell>
          <cell r="R434">
            <v>2.1440000000000001</v>
          </cell>
          <cell r="S434">
            <v>1</v>
          </cell>
        </row>
        <row r="435">
          <cell r="A435" t="str">
            <v>Timothy Xu</v>
          </cell>
          <cell r="M435">
            <v>0</v>
          </cell>
          <cell r="N435">
            <v>0</v>
          </cell>
          <cell r="O435">
            <v>0</v>
          </cell>
          <cell r="P435">
            <v>0</v>
          </cell>
          <cell r="Q435">
            <v>0</v>
          </cell>
          <cell r="R435">
            <v>3.0310000000000001</v>
          </cell>
          <cell r="S435">
            <v>1</v>
          </cell>
        </row>
        <row r="436">
          <cell r="A436" t="str">
            <v>Timothy Xu</v>
          </cell>
          <cell r="M436">
            <v>0</v>
          </cell>
          <cell r="N436">
            <v>0</v>
          </cell>
          <cell r="O436">
            <v>0</v>
          </cell>
          <cell r="P436">
            <v>0</v>
          </cell>
          <cell r="Q436">
            <v>0</v>
          </cell>
          <cell r="R436">
            <v>0</v>
          </cell>
          <cell r="S436">
            <v>1</v>
          </cell>
        </row>
        <row r="437">
          <cell r="A437" t="str">
            <v>Timothy Xu</v>
          </cell>
          <cell r="M437">
            <v>0</v>
          </cell>
          <cell r="N437">
            <v>0</v>
          </cell>
          <cell r="O437">
            <v>0</v>
          </cell>
          <cell r="P437">
            <v>0</v>
          </cell>
          <cell r="Q437">
            <v>0</v>
          </cell>
          <cell r="R437">
            <v>2.74</v>
          </cell>
          <cell r="S437">
            <v>1</v>
          </cell>
        </row>
        <row r="438">
          <cell r="A438" t="str">
            <v>Haley D'Souza</v>
          </cell>
          <cell r="M438">
            <v>1</v>
          </cell>
          <cell r="N438">
            <v>1</v>
          </cell>
          <cell r="O438">
            <v>1</v>
          </cell>
          <cell r="P438">
            <v>0</v>
          </cell>
          <cell r="Q438">
            <v>0</v>
          </cell>
          <cell r="R438">
            <v>1.2050000000000001</v>
          </cell>
          <cell r="S438">
            <v>0</v>
          </cell>
        </row>
        <row r="439">
          <cell r="A439" t="str">
            <v>Haley D'Souza</v>
          </cell>
          <cell r="M439">
            <v>1</v>
          </cell>
          <cell r="N439">
            <v>1</v>
          </cell>
          <cell r="O439">
            <v>1</v>
          </cell>
          <cell r="P439">
            <v>0</v>
          </cell>
          <cell r="Q439">
            <v>0</v>
          </cell>
          <cell r="R439">
            <v>2.9830000000000001</v>
          </cell>
          <cell r="S439">
            <v>0</v>
          </cell>
        </row>
        <row r="440">
          <cell r="A440" t="str">
            <v>Haley D'Souza</v>
          </cell>
          <cell r="M440">
            <v>1</v>
          </cell>
          <cell r="N440">
            <v>0</v>
          </cell>
          <cell r="O440">
            <v>0</v>
          </cell>
          <cell r="P440">
            <v>0</v>
          </cell>
          <cell r="Q440">
            <v>0</v>
          </cell>
          <cell r="R440">
            <v>1.2050000000000001</v>
          </cell>
          <cell r="S440">
            <v>1</v>
          </cell>
        </row>
        <row r="441">
          <cell r="A441" t="str">
            <v>Haley D'Souza</v>
          </cell>
          <cell r="M441">
            <v>0</v>
          </cell>
          <cell r="N441">
            <v>0</v>
          </cell>
          <cell r="O441">
            <v>0</v>
          </cell>
          <cell r="P441">
            <v>0</v>
          </cell>
          <cell r="Q441">
            <v>0</v>
          </cell>
          <cell r="R441">
            <v>0.53</v>
          </cell>
          <cell r="S441">
            <v>0</v>
          </cell>
        </row>
        <row r="442">
          <cell r="A442" t="str">
            <v>Piotr Kopinski</v>
          </cell>
          <cell r="M442">
            <v>0</v>
          </cell>
          <cell r="N442">
            <v>0</v>
          </cell>
          <cell r="O442">
            <v>0</v>
          </cell>
          <cell r="P442">
            <v>0</v>
          </cell>
          <cell r="Q442">
            <v>0</v>
          </cell>
          <cell r="R442">
            <v>8.109</v>
          </cell>
          <cell r="S442">
            <v>0</v>
          </cell>
        </row>
        <row r="443">
          <cell r="A443" t="str">
            <v>Piotr Kopinski</v>
          </cell>
          <cell r="M443">
            <v>0</v>
          </cell>
          <cell r="N443">
            <v>1</v>
          </cell>
          <cell r="O443">
            <v>0</v>
          </cell>
          <cell r="P443">
            <v>0</v>
          </cell>
          <cell r="Q443">
            <v>0</v>
          </cell>
          <cell r="R443">
            <v>9.4120000000000008</v>
          </cell>
          <cell r="S443">
            <v>1</v>
          </cell>
        </row>
        <row r="444">
          <cell r="A444" t="str">
            <v>Piotr Kopinski</v>
          </cell>
          <cell r="M444">
            <v>0</v>
          </cell>
          <cell r="N444">
            <v>0</v>
          </cell>
          <cell r="O444">
            <v>0</v>
          </cell>
          <cell r="P444">
            <v>0</v>
          </cell>
          <cell r="Q444">
            <v>0</v>
          </cell>
          <cell r="R444">
            <v>21.567</v>
          </cell>
          <cell r="S444">
            <v>1</v>
          </cell>
        </row>
        <row r="445">
          <cell r="A445" t="str">
            <v>Piotr Kopinski</v>
          </cell>
          <cell r="M445">
            <v>0</v>
          </cell>
          <cell r="N445">
            <v>0</v>
          </cell>
          <cell r="O445">
            <v>0</v>
          </cell>
          <cell r="P445">
            <v>0</v>
          </cell>
          <cell r="Q445">
            <v>0</v>
          </cell>
          <cell r="R445">
            <v>3.7650000000000001</v>
          </cell>
          <cell r="S445">
            <v>1</v>
          </cell>
        </row>
        <row r="446">
          <cell r="A446" t="str">
            <v>Piotr Kopinski</v>
          </cell>
          <cell r="M446">
            <v>0</v>
          </cell>
          <cell r="N446">
            <v>0</v>
          </cell>
          <cell r="O446">
            <v>0</v>
          </cell>
          <cell r="P446">
            <v>0</v>
          </cell>
          <cell r="Q446">
            <v>0</v>
          </cell>
          <cell r="R446">
            <v>9.4120000000000008</v>
          </cell>
          <cell r="S446">
            <v>1</v>
          </cell>
        </row>
        <row r="447">
          <cell r="A447" t="str">
            <v>Piotr Kopinski</v>
          </cell>
          <cell r="M447">
            <v>0</v>
          </cell>
          <cell r="N447">
            <v>1</v>
          </cell>
          <cell r="O447">
            <v>0</v>
          </cell>
          <cell r="P447">
            <v>0</v>
          </cell>
          <cell r="Q447">
            <v>0</v>
          </cell>
          <cell r="R447">
            <v>53.03</v>
          </cell>
          <cell r="S447">
            <v>0</v>
          </cell>
        </row>
        <row r="448">
          <cell r="A448" t="str">
            <v>Piotr Kopinski</v>
          </cell>
          <cell r="M448">
            <v>0</v>
          </cell>
          <cell r="N448">
            <v>0</v>
          </cell>
          <cell r="O448">
            <v>0</v>
          </cell>
          <cell r="P448">
            <v>0</v>
          </cell>
          <cell r="Q448">
            <v>0</v>
          </cell>
          <cell r="R448">
            <v>17.542999999999999</v>
          </cell>
          <cell r="S448">
            <v>1</v>
          </cell>
        </row>
        <row r="449">
          <cell r="A449" t="str">
            <v>Stephanie Tillit</v>
          </cell>
          <cell r="M449">
            <v>1</v>
          </cell>
          <cell r="N449">
            <v>1</v>
          </cell>
          <cell r="O449">
            <v>1</v>
          </cell>
          <cell r="P449">
            <v>0</v>
          </cell>
          <cell r="Q449">
            <v>0</v>
          </cell>
          <cell r="R449">
            <v>0.55500000000000005</v>
          </cell>
          <cell r="S449">
            <v>0</v>
          </cell>
        </row>
        <row r="450">
          <cell r="A450" t="str">
            <v>Stephanie Tillit</v>
          </cell>
          <cell r="M450">
            <v>0</v>
          </cell>
          <cell r="N450">
            <v>1</v>
          </cell>
          <cell r="O450">
            <v>0</v>
          </cell>
          <cell r="P450">
            <v>0</v>
          </cell>
          <cell r="Q450">
            <v>0</v>
          </cell>
          <cell r="R450">
            <v>1.1399999999999999</v>
          </cell>
          <cell r="S450">
            <v>1</v>
          </cell>
        </row>
        <row r="451">
          <cell r="A451" t="str">
            <v>Mitchell Allphin</v>
          </cell>
          <cell r="M451">
            <v>1</v>
          </cell>
          <cell r="N451">
            <v>0</v>
          </cell>
          <cell r="O451">
            <v>0</v>
          </cell>
          <cell r="P451">
            <v>0</v>
          </cell>
          <cell r="Q451">
            <v>0</v>
          </cell>
          <cell r="R451">
            <v>3.4580000000000002</v>
          </cell>
          <cell r="S451">
            <v>0</v>
          </cell>
        </row>
        <row r="452">
          <cell r="A452" t="str">
            <v>Dena Ballouz</v>
          </cell>
          <cell r="M452">
            <v>1</v>
          </cell>
          <cell r="N452">
            <v>0</v>
          </cell>
          <cell r="O452">
            <v>0</v>
          </cell>
          <cell r="P452">
            <v>0</v>
          </cell>
          <cell r="Q452">
            <v>0</v>
          </cell>
          <cell r="R452">
            <v>4.0129999999999999</v>
          </cell>
          <cell r="S452">
            <v>0</v>
          </cell>
        </row>
        <row r="453">
          <cell r="A453" t="str">
            <v>Dena Ballouz</v>
          </cell>
          <cell r="M453">
            <v>1</v>
          </cell>
          <cell r="N453">
            <v>0</v>
          </cell>
          <cell r="O453">
            <v>0</v>
          </cell>
          <cell r="P453">
            <v>0</v>
          </cell>
          <cell r="Q453">
            <v>0</v>
          </cell>
          <cell r="R453">
            <v>2.2149999999999999</v>
          </cell>
          <cell r="S453">
            <v>0</v>
          </cell>
        </row>
        <row r="454">
          <cell r="A454" t="str">
            <v>Dena Ballouz</v>
          </cell>
          <cell r="M454">
            <v>1</v>
          </cell>
          <cell r="N454">
            <v>0</v>
          </cell>
          <cell r="O454">
            <v>0</v>
          </cell>
          <cell r="P454">
            <v>0</v>
          </cell>
          <cell r="Q454">
            <v>0</v>
          </cell>
          <cell r="R454">
            <v>1.931</v>
          </cell>
          <cell r="S454">
            <v>1</v>
          </cell>
        </row>
        <row r="455">
          <cell r="A455" t="str">
            <v>Dena Ballouz</v>
          </cell>
          <cell r="M455">
            <v>1</v>
          </cell>
          <cell r="N455">
            <v>1</v>
          </cell>
          <cell r="O455">
            <v>1</v>
          </cell>
          <cell r="P455">
            <v>0</v>
          </cell>
          <cell r="Q455">
            <v>0</v>
          </cell>
          <cell r="R455">
            <v>1.992</v>
          </cell>
          <cell r="S455">
            <v>0</v>
          </cell>
        </row>
        <row r="456">
          <cell r="A456" t="str">
            <v>Dena Ballouz</v>
          </cell>
          <cell r="M456">
            <v>1</v>
          </cell>
          <cell r="N456">
            <v>1</v>
          </cell>
          <cell r="O456">
            <v>1</v>
          </cell>
          <cell r="P456">
            <v>0</v>
          </cell>
          <cell r="Q456">
            <v>0</v>
          </cell>
          <cell r="R456">
            <v>2.9830000000000001</v>
          </cell>
          <cell r="S456">
            <v>1</v>
          </cell>
        </row>
        <row r="457">
          <cell r="A457" t="str">
            <v>Dena Ballouz</v>
          </cell>
          <cell r="M457">
            <v>1</v>
          </cell>
          <cell r="N457">
            <v>0</v>
          </cell>
          <cell r="O457">
            <v>0</v>
          </cell>
          <cell r="P457">
            <v>0</v>
          </cell>
          <cell r="Q457">
            <v>0</v>
          </cell>
          <cell r="R457">
            <v>2.2149999999999999</v>
          </cell>
          <cell r="S457">
            <v>0</v>
          </cell>
        </row>
        <row r="458">
          <cell r="A458" t="str">
            <v>Dena Ballouz</v>
          </cell>
          <cell r="M458">
            <v>1</v>
          </cell>
          <cell r="N458">
            <v>0</v>
          </cell>
          <cell r="O458">
            <v>0</v>
          </cell>
          <cell r="P458">
            <v>0</v>
          </cell>
          <cell r="Q458">
            <v>0</v>
          </cell>
          <cell r="R458">
            <v>2.2149999999999999</v>
          </cell>
          <cell r="S458">
            <v>0</v>
          </cell>
        </row>
        <row r="459">
          <cell r="A459" t="str">
            <v>Dena Ballouz</v>
          </cell>
          <cell r="M459">
            <v>0</v>
          </cell>
          <cell r="N459">
            <v>0</v>
          </cell>
          <cell r="O459">
            <v>0</v>
          </cell>
          <cell r="P459">
            <v>0</v>
          </cell>
          <cell r="Q459">
            <v>0</v>
          </cell>
          <cell r="R459">
            <v>4.8529999999999998</v>
          </cell>
          <cell r="S459">
            <v>1</v>
          </cell>
        </row>
        <row r="460">
          <cell r="A460" t="str">
            <v>Dena Ballouz</v>
          </cell>
          <cell r="M460">
            <v>1</v>
          </cell>
          <cell r="N460">
            <v>0</v>
          </cell>
          <cell r="O460">
            <v>0</v>
          </cell>
          <cell r="P460">
            <v>0</v>
          </cell>
          <cell r="Q460">
            <v>0</v>
          </cell>
          <cell r="R460">
            <v>6.1980000000000004</v>
          </cell>
          <cell r="S460">
            <v>1</v>
          </cell>
        </row>
        <row r="461">
          <cell r="A461" t="str">
            <v>Dena Ballouz</v>
          </cell>
          <cell r="M461">
            <v>1</v>
          </cell>
          <cell r="N461">
            <v>0</v>
          </cell>
          <cell r="O461">
            <v>0</v>
          </cell>
          <cell r="P461">
            <v>0</v>
          </cell>
          <cell r="Q461">
            <v>0</v>
          </cell>
          <cell r="R461">
            <v>8.4700000000000006</v>
          </cell>
          <cell r="S461">
            <v>1</v>
          </cell>
        </row>
        <row r="462">
          <cell r="A462" t="str">
            <v>Dena Ballouz</v>
          </cell>
          <cell r="M462">
            <v>1</v>
          </cell>
          <cell r="N462">
            <v>1</v>
          </cell>
          <cell r="O462">
            <v>1</v>
          </cell>
          <cell r="P462">
            <v>0</v>
          </cell>
          <cell r="Q462">
            <v>0</v>
          </cell>
          <cell r="R462">
            <v>2.2149999999999999</v>
          </cell>
          <cell r="S462">
            <v>1</v>
          </cell>
        </row>
        <row r="463">
          <cell r="A463" t="str">
            <v>Dena Ballouz</v>
          </cell>
          <cell r="M463">
            <v>0</v>
          </cell>
          <cell r="N463">
            <v>1</v>
          </cell>
          <cell r="O463">
            <v>0</v>
          </cell>
          <cell r="P463">
            <v>0</v>
          </cell>
          <cell r="Q463">
            <v>0</v>
          </cell>
          <cell r="R463">
            <v>1.03</v>
          </cell>
          <cell r="S463">
            <v>0</v>
          </cell>
        </row>
        <row r="464">
          <cell r="A464" t="str">
            <v>Dena Ballouz</v>
          </cell>
          <cell r="M464">
            <v>1</v>
          </cell>
          <cell r="N464">
            <v>1</v>
          </cell>
          <cell r="O464">
            <v>1</v>
          </cell>
          <cell r="P464">
            <v>0</v>
          </cell>
          <cell r="Q464">
            <v>0</v>
          </cell>
          <cell r="R464">
            <v>2.2149999999999999</v>
          </cell>
          <cell r="S464">
            <v>0</v>
          </cell>
        </row>
        <row r="465">
          <cell r="A465" t="str">
            <v>Dena Ballouz</v>
          </cell>
          <cell r="M465">
            <v>1</v>
          </cell>
          <cell r="N465">
            <v>0</v>
          </cell>
          <cell r="O465">
            <v>0</v>
          </cell>
          <cell r="P465">
            <v>0</v>
          </cell>
          <cell r="Q465">
            <v>0</v>
          </cell>
          <cell r="R465">
            <v>2.9830000000000001</v>
          </cell>
          <cell r="S465">
            <v>0</v>
          </cell>
        </row>
        <row r="466">
          <cell r="A466" t="str">
            <v>Dena Ballouz</v>
          </cell>
          <cell r="M466">
            <v>1</v>
          </cell>
          <cell r="N466">
            <v>0</v>
          </cell>
          <cell r="O466">
            <v>0</v>
          </cell>
          <cell r="P466">
            <v>0</v>
          </cell>
          <cell r="Q466">
            <v>0</v>
          </cell>
          <cell r="R466">
            <v>2.2200000000000002</v>
          </cell>
          <cell r="S466">
            <v>0</v>
          </cell>
        </row>
        <row r="467">
          <cell r="A467" t="str">
            <v>Kirsten Simmons</v>
          </cell>
          <cell r="M467">
            <v>0</v>
          </cell>
          <cell r="N467">
            <v>1</v>
          </cell>
          <cell r="O467">
            <v>0</v>
          </cell>
          <cell r="P467">
            <v>0</v>
          </cell>
          <cell r="Q467">
            <v>0</v>
          </cell>
          <cell r="R467">
            <v>1.5780000000000001</v>
          </cell>
          <cell r="S467">
            <v>1</v>
          </cell>
        </row>
        <row r="468">
          <cell r="A468" t="str">
            <v>Kirsten Simmons</v>
          </cell>
          <cell r="M468">
            <v>0</v>
          </cell>
          <cell r="N468">
            <v>0</v>
          </cell>
          <cell r="O468">
            <v>0</v>
          </cell>
          <cell r="P468">
            <v>0</v>
          </cell>
          <cell r="Q468">
            <v>0</v>
          </cell>
          <cell r="R468">
            <v>1.9239999999999999</v>
          </cell>
          <cell r="S468">
            <v>0</v>
          </cell>
        </row>
        <row r="469">
          <cell r="A469" t="str">
            <v>Kirsten Simmons</v>
          </cell>
          <cell r="M469">
            <v>0</v>
          </cell>
          <cell r="N469">
            <v>1</v>
          </cell>
          <cell r="O469">
            <v>0</v>
          </cell>
          <cell r="P469">
            <v>0</v>
          </cell>
          <cell r="Q469">
            <v>0</v>
          </cell>
          <cell r="R469">
            <v>1.5780000000000001</v>
          </cell>
          <cell r="S469">
            <v>0</v>
          </cell>
        </row>
        <row r="470">
          <cell r="A470" t="str">
            <v>Kirsten Simmons</v>
          </cell>
          <cell r="M470">
            <v>0</v>
          </cell>
          <cell r="N470">
            <v>1</v>
          </cell>
          <cell r="O470">
            <v>0</v>
          </cell>
          <cell r="P470">
            <v>0</v>
          </cell>
          <cell r="Q470">
            <v>0</v>
          </cell>
          <cell r="R470">
            <v>1.5780000000000001</v>
          </cell>
          <cell r="S470">
            <v>0</v>
          </cell>
        </row>
        <row r="471">
          <cell r="A471" t="str">
            <v>Alex Valentine</v>
          </cell>
          <cell r="M471">
            <v>0</v>
          </cell>
          <cell r="N471">
            <v>0</v>
          </cell>
          <cell r="O471">
            <v>0</v>
          </cell>
          <cell r="P471">
            <v>0</v>
          </cell>
          <cell r="Q471">
            <v>0</v>
          </cell>
          <cell r="R471">
            <v>2.4649999999999999</v>
          </cell>
          <cell r="S471">
            <v>1</v>
          </cell>
        </row>
        <row r="472">
          <cell r="A472" t="str">
            <v>Alex Valentine</v>
          </cell>
          <cell r="M472">
            <v>0</v>
          </cell>
          <cell r="N472">
            <v>0</v>
          </cell>
          <cell r="O472">
            <v>0</v>
          </cell>
          <cell r="P472">
            <v>0</v>
          </cell>
          <cell r="Q472">
            <v>0</v>
          </cell>
          <cell r="R472">
            <v>8.6790000000000003</v>
          </cell>
          <cell r="S472">
            <v>1</v>
          </cell>
        </row>
        <row r="473">
          <cell r="A473" t="str">
            <v>Alex Valentine</v>
          </cell>
          <cell r="M473">
            <v>0</v>
          </cell>
          <cell r="N473">
            <v>1</v>
          </cell>
          <cell r="O473">
            <v>0</v>
          </cell>
          <cell r="P473">
            <v>0</v>
          </cell>
          <cell r="Q473">
            <v>0</v>
          </cell>
          <cell r="R473">
            <v>27.398</v>
          </cell>
          <cell r="S473">
            <v>1</v>
          </cell>
        </row>
        <row r="474">
          <cell r="A474" t="str">
            <v>Alex Valentine</v>
          </cell>
          <cell r="M474">
            <v>0</v>
          </cell>
          <cell r="N474">
            <v>0</v>
          </cell>
          <cell r="O474">
            <v>0</v>
          </cell>
          <cell r="P474">
            <v>0</v>
          </cell>
          <cell r="Q474">
            <v>0</v>
          </cell>
          <cell r="R474">
            <v>27.398</v>
          </cell>
          <cell r="S474">
            <v>1</v>
          </cell>
        </row>
        <row r="475">
          <cell r="A475" t="str">
            <v>Alex Valentine</v>
          </cell>
          <cell r="M475">
            <v>0</v>
          </cell>
          <cell r="N475">
            <v>0</v>
          </cell>
          <cell r="O475">
            <v>0</v>
          </cell>
          <cell r="P475">
            <v>0</v>
          </cell>
          <cell r="Q475">
            <v>0</v>
          </cell>
          <cell r="R475">
            <v>27.398</v>
          </cell>
          <cell r="S475">
            <v>1</v>
          </cell>
        </row>
        <row r="476">
          <cell r="A476" t="str">
            <v>Alex Valentine</v>
          </cell>
          <cell r="M476">
            <v>0</v>
          </cell>
          <cell r="N476">
            <v>0</v>
          </cell>
          <cell r="O476">
            <v>0</v>
          </cell>
          <cell r="P476">
            <v>0</v>
          </cell>
          <cell r="Q476">
            <v>0</v>
          </cell>
          <cell r="R476">
            <v>38.662999999999997</v>
          </cell>
          <cell r="S476">
            <v>1</v>
          </cell>
        </row>
        <row r="477">
          <cell r="A477" t="str">
            <v>Jonah Yousif</v>
          </cell>
          <cell r="M477">
            <v>1</v>
          </cell>
          <cell r="N477">
            <v>0</v>
          </cell>
          <cell r="O477">
            <v>0</v>
          </cell>
          <cell r="P477">
            <v>0</v>
          </cell>
          <cell r="Q477">
            <v>0</v>
          </cell>
          <cell r="R477">
            <v>1.7889999999999999</v>
          </cell>
          <cell r="S477">
            <v>0</v>
          </cell>
        </row>
        <row r="478">
          <cell r="A478" t="str">
            <v>Jonah Yousif</v>
          </cell>
          <cell r="M478">
            <v>0</v>
          </cell>
          <cell r="N478">
            <v>0</v>
          </cell>
          <cell r="O478">
            <v>0</v>
          </cell>
          <cell r="P478">
            <v>0</v>
          </cell>
          <cell r="Q478">
            <v>0</v>
          </cell>
          <cell r="R478">
            <v>2.81</v>
          </cell>
          <cell r="S478">
            <v>1</v>
          </cell>
        </row>
        <row r="479">
          <cell r="A479" t="str">
            <v>Jonah Yousif</v>
          </cell>
          <cell r="M479">
            <v>1</v>
          </cell>
          <cell r="N479">
            <v>1</v>
          </cell>
          <cell r="O479">
            <v>1</v>
          </cell>
          <cell r="P479">
            <v>0</v>
          </cell>
          <cell r="Q479">
            <v>0</v>
          </cell>
          <cell r="R479">
            <v>2.5129999999999999</v>
          </cell>
          <cell r="S479">
            <v>1</v>
          </cell>
        </row>
        <row r="480">
          <cell r="A480" t="str">
            <v>Jonah Yousif</v>
          </cell>
          <cell r="M480">
            <v>0</v>
          </cell>
          <cell r="N480">
            <v>0</v>
          </cell>
          <cell r="O480">
            <v>0</v>
          </cell>
          <cell r="P480">
            <v>0</v>
          </cell>
          <cell r="Q480">
            <v>0</v>
          </cell>
          <cell r="R480">
            <v>1.829</v>
          </cell>
          <cell r="S480">
            <v>1</v>
          </cell>
        </row>
        <row r="481">
          <cell r="A481" t="str">
            <v>Jonah Yousif</v>
          </cell>
          <cell r="M481">
            <v>1</v>
          </cell>
          <cell r="N481">
            <v>0</v>
          </cell>
          <cell r="O481">
            <v>0</v>
          </cell>
          <cell r="P481">
            <v>0</v>
          </cell>
          <cell r="Q481">
            <v>0</v>
          </cell>
          <cell r="R481">
            <v>2.04</v>
          </cell>
          <cell r="S481">
            <v>0</v>
          </cell>
        </row>
        <row r="482">
          <cell r="A482" t="str">
            <v>David Portney</v>
          </cell>
          <cell r="M482">
            <v>1</v>
          </cell>
          <cell r="N482">
            <v>1</v>
          </cell>
          <cell r="O482">
            <v>1</v>
          </cell>
          <cell r="P482">
            <v>0</v>
          </cell>
          <cell r="Q482">
            <v>0</v>
          </cell>
          <cell r="R482">
            <v>1.6890000000000001</v>
          </cell>
          <cell r="S482">
            <v>0</v>
          </cell>
        </row>
        <row r="483">
          <cell r="A483" t="str">
            <v>David Portney</v>
          </cell>
          <cell r="M483">
            <v>1</v>
          </cell>
          <cell r="N483">
            <v>1</v>
          </cell>
          <cell r="O483">
            <v>1</v>
          </cell>
          <cell r="P483">
            <v>0</v>
          </cell>
          <cell r="Q483">
            <v>0</v>
          </cell>
          <cell r="R483">
            <v>0.97</v>
          </cell>
          <cell r="S483">
            <v>0</v>
          </cell>
        </row>
        <row r="484">
          <cell r="A484" t="str">
            <v>David Portney</v>
          </cell>
          <cell r="M484">
            <v>1</v>
          </cell>
          <cell r="N484">
            <v>1</v>
          </cell>
          <cell r="O484">
            <v>1</v>
          </cell>
          <cell r="P484">
            <v>0</v>
          </cell>
          <cell r="Q484">
            <v>0</v>
          </cell>
          <cell r="R484">
            <v>1.6890000000000001</v>
          </cell>
          <cell r="S484">
            <v>0</v>
          </cell>
        </row>
        <row r="485">
          <cell r="A485" t="str">
            <v>David Portney</v>
          </cell>
          <cell r="M485">
            <v>0</v>
          </cell>
          <cell r="N485">
            <v>1</v>
          </cell>
          <cell r="O485">
            <v>0</v>
          </cell>
          <cell r="P485">
            <v>0</v>
          </cell>
          <cell r="Q485">
            <v>0</v>
          </cell>
          <cell r="R485">
            <v>0</v>
          </cell>
          <cell r="S485">
            <v>0</v>
          </cell>
        </row>
        <row r="486">
          <cell r="A486" t="str">
            <v>David Portney</v>
          </cell>
          <cell r="M486">
            <v>0</v>
          </cell>
          <cell r="N486">
            <v>0</v>
          </cell>
          <cell r="O486">
            <v>0</v>
          </cell>
          <cell r="P486">
            <v>0</v>
          </cell>
          <cell r="Q486">
            <v>0</v>
          </cell>
          <cell r="R486">
            <v>2.4649999999999999</v>
          </cell>
          <cell r="S486">
            <v>0</v>
          </cell>
        </row>
        <row r="487">
          <cell r="A487" t="str">
            <v>David Portney</v>
          </cell>
          <cell r="M487">
            <v>1</v>
          </cell>
          <cell r="N487">
            <v>1</v>
          </cell>
          <cell r="O487">
            <v>1</v>
          </cell>
          <cell r="P487">
            <v>0</v>
          </cell>
          <cell r="Q487">
            <v>0</v>
          </cell>
          <cell r="R487">
            <v>8.4700000000000006</v>
          </cell>
          <cell r="S487">
            <v>0</v>
          </cell>
        </row>
        <row r="488">
          <cell r="A488" t="str">
            <v>David Portney</v>
          </cell>
          <cell r="M488">
            <v>1</v>
          </cell>
          <cell r="N488">
            <v>1</v>
          </cell>
          <cell r="O488">
            <v>1</v>
          </cell>
          <cell r="P488">
            <v>0</v>
          </cell>
          <cell r="Q488">
            <v>0</v>
          </cell>
          <cell r="R488">
            <v>0.86899999999999999</v>
          </cell>
          <cell r="S488">
            <v>1</v>
          </cell>
        </row>
        <row r="489">
          <cell r="A489" t="str">
            <v>David Portney</v>
          </cell>
          <cell r="M489">
            <v>0</v>
          </cell>
          <cell r="N489">
            <v>0</v>
          </cell>
          <cell r="O489">
            <v>0</v>
          </cell>
          <cell r="P489">
            <v>0</v>
          </cell>
          <cell r="Q489">
            <v>0</v>
          </cell>
          <cell r="R489">
            <v>2.4580000000000002</v>
          </cell>
          <cell r="S489">
            <v>1</v>
          </cell>
        </row>
        <row r="490">
          <cell r="A490" t="str">
            <v>David Portney</v>
          </cell>
          <cell r="M490">
            <v>0</v>
          </cell>
          <cell r="N490">
            <v>1</v>
          </cell>
          <cell r="O490">
            <v>0</v>
          </cell>
          <cell r="P490">
            <v>0</v>
          </cell>
          <cell r="Q490">
            <v>0</v>
          </cell>
          <cell r="R490">
            <v>0</v>
          </cell>
          <cell r="S490">
            <v>1</v>
          </cell>
        </row>
        <row r="491">
          <cell r="A491" t="str">
            <v>David Portney</v>
          </cell>
          <cell r="M491">
            <v>0</v>
          </cell>
          <cell r="N491">
            <v>0</v>
          </cell>
          <cell r="O491">
            <v>0</v>
          </cell>
          <cell r="P491">
            <v>0</v>
          </cell>
          <cell r="Q491">
            <v>0</v>
          </cell>
          <cell r="R491">
            <v>0</v>
          </cell>
          <cell r="S491">
            <v>1</v>
          </cell>
        </row>
        <row r="492">
          <cell r="A492" t="str">
            <v>David Portney</v>
          </cell>
          <cell r="M492">
            <v>0</v>
          </cell>
          <cell r="N492">
            <v>0</v>
          </cell>
          <cell r="O492">
            <v>0</v>
          </cell>
          <cell r="P492">
            <v>0</v>
          </cell>
          <cell r="Q492">
            <v>0</v>
          </cell>
          <cell r="R492">
            <v>0</v>
          </cell>
          <cell r="S492">
            <v>1</v>
          </cell>
        </row>
        <row r="493">
          <cell r="A493" t="str">
            <v>David Portney</v>
          </cell>
          <cell r="M493">
            <v>0</v>
          </cell>
          <cell r="N493">
            <v>0</v>
          </cell>
          <cell r="O493">
            <v>0</v>
          </cell>
          <cell r="P493">
            <v>0</v>
          </cell>
          <cell r="Q493">
            <v>0</v>
          </cell>
          <cell r="R493">
            <v>2.1520000000000001</v>
          </cell>
          <cell r="S493">
            <v>1</v>
          </cell>
        </row>
        <row r="494">
          <cell r="A494" t="str">
            <v>Osama Ahmed</v>
          </cell>
          <cell r="M494">
            <v>1</v>
          </cell>
          <cell r="N494">
            <v>1</v>
          </cell>
          <cell r="O494">
            <v>1</v>
          </cell>
          <cell r="P494">
            <v>0</v>
          </cell>
          <cell r="Q494">
            <v>0</v>
          </cell>
          <cell r="R494">
            <v>4.1950000000000003</v>
          </cell>
          <cell r="S494">
            <v>0</v>
          </cell>
        </row>
        <row r="495">
          <cell r="A495" t="str">
            <v>Osama Ahmed</v>
          </cell>
          <cell r="M495">
            <v>1</v>
          </cell>
          <cell r="N495">
            <v>1</v>
          </cell>
          <cell r="O495">
            <v>1</v>
          </cell>
          <cell r="P495">
            <v>0</v>
          </cell>
          <cell r="Q495">
            <v>0</v>
          </cell>
          <cell r="R495">
            <v>0.88300000000000001</v>
          </cell>
          <cell r="S495">
            <v>1</v>
          </cell>
        </row>
        <row r="496">
          <cell r="A496" t="str">
            <v>Osama Ahmed</v>
          </cell>
          <cell r="M496">
            <v>0</v>
          </cell>
          <cell r="N496">
            <v>0</v>
          </cell>
          <cell r="O496">
            <v>0</v>
          </cell>
          <cell r="P496">
            <v>0</v>
          </cell>
          <cell r="Q496">
            <v>0</v>
          </cell>
          <cell r="R496">
            <v>1.53</v>
          </cell>
          <cell r="S496">
            <v>1</v>
          </cell>
        </row>
        <row r="497">
          <cell r="A497" t="str">
            <v>Osama Ahmed</v>
          </cell>
          <cell r="M497">
            <v>0</v>
          </cell>
          <cell r="N497">
            <v>1</v>
          </cell>
          <cell r="O497">
            <v>0</v>
          </cell>
          <cell r="P497">
            <v>0</v>
          </cell>
          <cell r="Q497">
            <v>0</v>
          </cell>
          <cell r="R497">
            <v>2.6539999999999999</v>
          </cell>
          <cell r="S497">
            <v>1</v>
          </cell>
        </row>
        <row r="498">
          <cell r="A498" t="str">
            <v>Osama Ahmed</v>
          </cell>
          <cell r="M498">
            <v>1</v>
          </cell>
          <cell r="N498">
            <v>0</v>
          </cell>
          <cell r="O498">
            <v>0</v>
          </cell>
          <cell r="P498">
            <v>0</v>
          </cell>
          <cell r="Q498">
            <v>0</v>
          </cell>
          <cell r="R498">
            <v>1.331</v>
          </cell>
          <cell r="S498">
            <v>1</v>
          </cell>
        </row>
        <row r="499">
          <cell r="A499" t="str">
            <v>Osama Ahmed</v>
          </cell>
          <cell r="M499">
            <v>0</v>
          </cell>
          <cell r="N499">
            <v>0</v>
          </cell>
          <cell r="O499">
            <v>0</v>
          </cell>
          <cell r="P499">
            <v>0</v>
          </cell>
          <cell r="Q499">
            <v>0</v>
          </cell>
          <cell r="R499">
            <v>0</v>
          </cell>
          <cell r="S499">
            <v>1</v>
          </cell>
        </row>
        <row r="500">
          <cell r="A500" t="str">
            <v>Osama Ahmed</v>
          </cell>
          <cell r="M500">
            <v>0</v>
          </cell>
          <cell r="N500">
            <v>0</v>
          </cell>
          <cell r="O500">
            <v>0</v>
          </cell>
          <cell r="P500">
            <v>0</v>
          </cell>
          <cell r="Q500">
            <v>0</v>
          </cell>
          <cell r="R500">
            <v>0</v>
          </cell>
          <cell r="S500">
            <v>1</v>
          </cell>
        </row>
        <row r="501">
          <cell r="A501" t="str">
            <v>Osama Ahmed</v>
          </cell>
          <cell r="M501">
            <v>0</v>
          </cell>
          <cell r="N501">
            <v>0</v>
          </cell>
          <cell r="O501">
            <v>0</v>
          </cell>
          <cell r="P501">
            <v>0</v>
          </cell>
          <cell r="Q501">
            <v>0</v>
          </cell>
          <cell r="R501">
            <v>4.1120000000000001</v>
          </cell>
          <cell r="S501">
            <v>1</v>
          </cell>
        </row>
        <row r="502">
          <cell r="A502" t="str">
            <v>Osama Ahmed</v>
          </cell>
          <cell r="M502">
            <v>0</v>
          </cell>
          <cell r="N502">
            <v>0</v>
          </cell>
          <cell r="O502">
            <v>0</v>
          </cell>
          <cell r="P502">
            <v>0</v>
          </cell>
          <cell r="Q502">
            <v>0</v>
          </cell>
          <cell r="R502">
            <v>2.577</v>
          </cell>
          <cell r="S502">
            <v>1</v>
          </cell>
        </row>
        <row r="503">
          <cell r="A503" t="str">
            <v>Osama Ahmed</v>
          </cell>
          <cell r="M503">
            <v>0</v>
          </cell>
          <cell r="N503">
            <v>1</v>
          </cell>
          <cell r="O503">
            <v>0</v>
          </cell>
          <cell r="P503">
            <v>0</v>
          </cell>
          <cell r="Q503">
            <v>0</v>
          </cell>
          <cell r="R503">
            <v>3.0830000000000002</v>
          </cell>
          <cell r="S503">
            <v>1</v>
          </cell>
        </row>
        <row r="504">
          <cell r="A504" t="str">
            <v>Osama Ahmed</v>
          </cell>
          <cell r="M504">
            <v>0</v>
          </cell>
          <cell r="N504">
            <v>0</v>
          </cell>
          <cell r="O504">
            <v>0</v>
          </cell>
          <cell r="P504">
            <v>0</v>
          </cell>
          <cell r="Q504">
            <v>0</v>
          </cell>
          <cell r="R504">
            <v>0</v>
          </cell>
          <cell r="S504">
            <v>1</v>
          </cell>
        </row>
        <row r="505">
          <cell r="A505" t="str">
            <v>Osama Ahmed</v>
          </cell>
          <cell r="M505">
            <v>0</v>
          </cell>
          <cell r="N505">
            <v>0</v>
          </cell>
          <cell r="O505">
            <v>0</v>
          </cell>
          <cell r="P505">
            <v>0</v>
          </cell>
          <cell r="Q505">
            <v>0</v>
          </cell>
          <cell r="R505">
            <v>8.0210000000000008</v>
          </cell>
          <cell r="S505">
            <v>1</v>
          </cell>
        </row>
        <row r="506">
          <cell r="A506" t="str">
            <v>Osama Ahmed</v>
          </cell>
          <cell r="M506">
            <v>1</v>
          </cell>
          <cell r="N506">
            <v>0</v>
          </cell>
          <cell r="O506">
            <v>0</v>
          </cell>
          <cell r="P506">
            <v>0</v>
          </cell>
          <cell r="Q506">
            <v>0</v>
          </cell>
          <cell r="R506">
            <v>2.8109999999999999</v>
          </cell>
          <cell r="S506">
            <v>1</v>
          </cell>
        </row>
        <row r="507">
          <cell r="A507" t="str">
            <v>Osama Ahmed</v>
          </cell>
          <cell r="M507">
            <v>1</v>
          </cell>
          <cell r="N507">
            <v>0</v>
          </cell>
          <cell r="O507">
            <v>0</v>
          </cell>
          <cell r="P507">
            <v>0</v>
          </cell>
          <cell r="Q507">
            <v>0</v>
          </cell>
          <cell r="R507">
            <v>1.992</v>
          </cell>
          <cell r="S507">
            <v>1</v>
          </cell>
        </row>
        <row r="508">
          <cell r="A508" t="str">
            <v>Osama Ahmed</v>
          </cell>
          <cell r="M508">
            <v>1</v>
          </cell>
          <cell r="N508">
            <v>0</v>
          </cell>
          <cell r="O508">
            <v>0</v>
          </cell>
          <cell r="P508">
            <v>0</v>
          </cell>
          <cell r="Q508">
            <v>0</v>
          </cell>
          <cell r="R508">
            <v>8.4700000000000006</v>
          </cell>
          <cell r="S508">
            <v>1</v>
          </cell>
        </row>
        <row r="509">
          <cell r="A509" t="str">
            <v>Caitlynn Cooper</v>
          </cell>
          <cell r="M509">
            <v>0</v>
          </cell>
          <cell r="N509">
            <v>0</v>
          </cell>
          <cell r="O509">
            <v>0</v>
          </cell>
          <cell r="P509">
            <v>0</v>
          </cell>
          <cell r="Q509">
            <v>0</v>
          </cell>
          <cell r="R509">
            <v>2.74</v>
          </cell>
          <cell r="S509">
            <v>1</v>
          </cell>
        </row>
        <row r="510">
          <cell r="A510" t="str">
            <v>Caitlynn Cooper</v>
          </cell>
          <cell r="M510">
            <v>0</v>
          </cell>
          <cell r="N510">
            <v>0</v>
          </cell>
          <cell r="O510">
            <v>0</v>
          </cell>
          <cell r="P510">
            <v>0</v>
          </cell>
          <cell r="Q510">
            <v>0</v>
          </cell>
          <cell r="R510">
            <v>1.911</v>
          </cell>
          <cell r="S510">
            <v>1</v>
          </cell>
        </row>
        <row r="511">
          <cell r="A511" t="str">
            <v>Adam Neuhouser</v>
          </cell>
          <cell r="M511">
            <v>1</v>
          </cell>
          <cell r="N511">
            <v>1</v>
          </cell>
          <cell r="O511">
            <v>1</v>
          </cell>
          <cell r="P511">
            <v>0</v>
          </cell>
          <cell r="Q511">
            <v>0</v>
          </cell>
          <cell r="R511">
            <v>2.5129999999999999</v>
          </cell>
          <cell r="S511">
            <v>1</v>
          </cell>
        </row>
        <row r="512">
          <cell r="A512" t="str">
            <v>Adam Neuhouser</v>
          </cell>
          <cell r="M512">
            <v>1</v>
          </cell>
          <cell r="N512">
            <v>0</v>
          </cell>
          <cell r="O512">
            <v>0</v>
          </cell>
          <cell r="P512">
            <v>0</v>
          </cell>
          <cell r="Q512">
            <v>0</v>
          </cell>
          <cell r="R512">
            <v>2.8109999999999999</v>
          </cell>
          <cell r="S512">
            <v>1</v>
          </cell>
        </row>
        <row r="513">
          <cell r="A513" t="str">
            <v>Adam Neuhouser</v>
          </cell>
          <cell r="M513">
            <v>1</v>
          </cell>
          <cell r="N513">
            <v>1</v>
          </cell>
          <cell r="O513">
            <v>1</v>
          </cell>
          <cell r="P513">
            <v>0</v>
          </cell>
          <cell r="Q513">
            <v>0</v>
          </cell>
          <cell r="R513">
            <v>0.85</v>
          </cell>
          <cell r="S513">
            <v>0</v>
          </cell>
        </row>
        <row r="514">
          <cell r="A514" t="str">
            <v>Meghan Brown</v>
          </cell>
          <cell r="M514">
            <v>1</v>
          </cell>
          <cell r="N514">
            <v>0</v>
          </cell>
          <cell r="O514">
            <v>0</v>
          </cell>
          <cell r="P514">
            <v>0</v>
          </cell>
          <cell r="Q514">
            <v>0</v>
          </cell>
          <cell r="R514">
            <v>1.6890000000000001</v>
          </cell>
          <cell r="S514">
            <v>1</v>
          </cell>
        </row>
        <row r="515">
          <cell r="A515" t="str">
            <v>Sarah DeVaro</v>
          </cell>
          <cell r="M515">
            <v>1</v>
          </cell>
          <cell r="N515">
            <v>1</v>
          </cell>
          <cell r="O515">
            <v>1</v>
          </cell>
          <cell r="P515">
            <v>0</v>
          </cell>
          <cell r="Q515">
            <v>0</v>
          </cell>
          <cell r="R515">
            <v>0</v>
          </cell>
          <cell r="S515">
            <v>0</v>
          </cell>
        </row>
        <row r="516">
          <cell r="A516" t="str">
            <v>Roya Zandi</v>
          </cell>
          <cell r="M516">
            <v>0</v>
          </cell>
          <cell r="N516">
            <v>0</v>
          </cell>
          <cell r="O516">
            <v>0</v>
          </cell>
          <cell r="P516">
            <v>0</v>
          </cell>
          <cell r="Q516">
            <v>0</v>
          </cell>
          <cell r="R516">
            <v>2.0710000000000002</v>
          </cell>
          <cell r="S516">
            <v>0</v>
          </cell>
        </row>
        <row r="517">
          <cell r="A517" t="str">
            <v>Roya Zandi</v>
          </cell>
          <cell r="M517">
            <v>0</v>
          </cell>
          <cell r="N517">
            <v>1</v>
          </cell>
          <cell r="O517">
            <v>0</v>
          </cell>
          <cell r="P517">
            <v>0</v>
          </cell>
          <cell r="Q517">
            <v>0</v>
          </cell>
          <cell r="R517">
            <v>3.3029999999999999</v>
          </cell>
          <cell r="S517">
            <v>0</v>
          </cell>
        </row>
        <row r="518">
          <cell r="A518" t="str">
            <v>Roya Zandi</v>
          </cell>
          <cell r="M518">
            <v>0</v>
          </cell>
          <cell r="N518">
            <v>0</v>
          </cell>
          <cell r="O518">
            <v>0</v>
          </cell>
          <cell r="P518">
            <v>0</v>
          </cell>
          <cell r="Q518">
            <v>0</v>
          </cell>
          <cell r="R518">
            <v>38.662999999999997</v>
          </cell>
          <cell r="S518">
            <v>1</v>
          </cell>
        </row>
        <row r="519">
          <cell r="A519" t="str">
            <v>Roya Zandi</v>
          </cell>
          <cell r="M519">
            <v>0</v>
          </cell>
          <cell r="N519">
            <v>0</v>
          </cell>
          <cell r="O519">
            <v>0</v>
          </cell>
          <cell r="P519">
            <v>0</v>
          </cell>
          <cell r="Q519">
            <v>0</v>
          </cell>
          <cell r="R519">
            <v>3.1190000000000002</v>
          </cell>
          <cell r="S519">
            <v>1</v>
          </cell>
        </row>
        <row r="520">
          <cell r="A520" t="str">
            <v>Haroon Ismail</v>
          </cell>
          <cell r="M520">
            <v>0</v>
          </cell>
          <cell r="N520">
            <v>1</v>
          </cell>
          <cell r="O520">
            <v>0</v>
          </cell>
          <cell r="P520">
            <v>0</v>
          </cell>
          <cell r="Q520">
            <v>0</v>
          </cell>
          <cell r="R520">
            <v>5.032</v>
          </cell>
          <cell r="S520">
            <v>1</v>
          </cell>
        </row>
        <row r="521">
          <cell r="A521" t="str">
            <v>Curtis Heisel</v>
          </cell>
          <cell r="M521">
            <v>1</v>
          </cell>
          <cell r="N521">
            <v>0</v>
          </cell>
          <cell r="O521">
            <v>0</v>
          </cell>
          <cell r="P521">
            <v>0</v>
          </cell>
          <cell r="Q521">
            <v>0</v>
          </cell>
          <cell r="R521">
            <v>1.331</v>
          </cell>
          <cell r="S521">
            <v>0</v>
          </cell>
        </row>
        <row r="522">
          <cell r="A522" t="str">
            <v>Curtis Heisel</v>
          </cell>
          <cell r="M522">
            <v>1</v>
          </cell>
          <cell r="N522">
            <v>1</v>
          </cell>
          <cell r="O522">
            <v>1</v>
          </cell>
          <cell r="P522">
            <v>0</v>
          </cell>
          <cell r="Q522">
            <v>0</v>
          </cell>
          <cell r="R522">
            <v>1.331</v>
          </cell>
          <cell r="S522">
            <v>0</v>
          </cell>
        </row>
        <row r="523">
          <cell r="A523" t="str">
            <v>Curtis Heisel</v>
          </cell>
          <cell r="M523">
            <v>1</v>
          </cell>
          <cell r="N523">
            <v>1</v>
          </cell>
          <cell r="O523">
            <v>1</v>
          </cell>
          <cell r="P523">
            <v>0</v>
          </cell>
          <cell r="Q523">
            <v>0</v>
          </cell>
          <cell r="R523">
            <v>2.25</v>
          </cell>
          <cell r="S523">
            <v>0</v>
          </cell>
        </row>
        <row r="524">
          <cell r="A524" t="str">
            <v>Curtis Heisel</v>
          </cell>
          <cell r="M524">
            <v>1</v>
          </cell>
          <cell r="N524">
            <v>1</v>
          </cell>
          <cell r="O524">
            <v>1</v>
          </cell>
          <cell r="P524">
            <v>0</v>
          </cell>
          <cell r="Q524">
            <v>0</v>
          </cell>
          <cell r="R524">
            <v>1.331</v>
          </cell>
          <cell r="S524">
            <v>0</v>
          </cell>
        </row>
        <row r="525">
          <cell r="A525" t="str">
            <v>Curtis Heisel</v>
          </cell>
          <cell r="M525">
            <v>1</v>
          </cell>
          <cell r="N525">
            <v>0</v>
          </cell>
          <cell r="O525">
            <v>0</v>
          </cell>
          <cell r="P525">
            <v>0</v>
          </cell>
          <cell r="Q525">
            <v>0</v>
          </cell>
          <cell r="R525">
            <v>2.117</v>
          </cell>
          <cell r="S525">
            <v>1</v>
          </cell>
        </row>
        <row r="526">
          <cell r="A526" t="str">
            <v>Curtis Heisel</v>
          </cell>
          <cell r="M526">
            <v>0</v>
          </cell>
          <cell r="N526">
            <v>0</v>
          </cell>
          <cell r="O526">
            <v>0</v>
          </cell>
          <cell r="P526">
            <v>0</v>
          </cell>
          <cell r="Q526">
            <v>0</v>
          </cell>
          <cell r="R526">
            <v>2.2200000000000002</v>
          </cell>
          <cell r="S526">
            <v>1</v>
          </cell>
        </row>
        <row r="527">
          <cell r="A527" t="str">
            <v>Curtis Heisel</v>
          </cell>
          <cell r="M527">
            <v>0</v>
          </cell>
          <cell r="N527">
            <v>0</v>
          </cell>
          <cell r="O527">
            <v>0</v>
          </cell>
          <cell r="P527">
            <v>0</v>
          </cell>
          <cell r="Q527">
            <v>0</v>
          </cell>
          <cell r="R527">
            <v>2.74</v>
          </cell>
          <cell r="S527">
            <v>1</v>
          </cell>
        </row>
        <row r="528">
          <cell r="A528" t="str">
            <v>Curtis Heisel</v>
          </cell>
          <cell r="M528">
            <v>1</v>
          </cell>
          <cell r="N528">
            <v>0</v>
          </cell>
          <cell r="O528">
            <v>0</v>
          </cell>
          <cell r="P528">
            <v>0</v>
          </cell>
          <cell r="Q528">
            <v>0</v>
          </cell>
          <cell r="R528">
            <v>2.488</v>
          </cell>
          <cell r="S528">
            <v>1</v>
          </cell>
        </row>
        <row r="529">
          <cell r="A529" t="str">
            <v>Curtis Heisel</v>
          </cell>
          <cell r="M529">
            <v>1</v>
          </cell>
          <cell r="N529">
            <v>1</v>
          </cell>
          <cell r="O529">
            <v>1</v>
          </cell>
          <cell r="P529">
            <v>0</v>
          </cell>
          <cell r="Q529">
            <v>0</v>
          </cell>
          <cell r="R529">
            <v>1.331</v>
          </cell>
          <cell r="S529">
            <v>1</v>
          </cell>
        </row>
        <row r="530">
          <cell r="A530" t="str">
            <v>Curtis Heisel</v>
          </cell>
          <cell r="M530">
            <v>1</v>
          </cell>
          <cell r="N530">
            <v>0</v>
          </cell>
          <cell r="O530">
            <v>0</v>
          </cell>
          <cell r="P530">
            <v>0</v>
          </cell>
          <cell r="Q530">
            <v>0</v>
          </cell>
          <cell r="R530">
            <v>3.4580000000000002</v>
          </cell>
          <cell r="S530">
            <v>1</v>
          </cell>
        </row>
        <row r="531">
          <cell r="A531" t="str">
            <v>Curtis Heisel</v>
          </cell>
          <cell r="M531">
            <v>1</v>
          </cell>
          <cell r="N531">
            <v>0</v>
          </cell>
          <cell r="O531">
            <v>0</v>
          </cell>
          <cell r="P531">
            <v>0</v>
          </cell>
          <cell r="Q531">
            <v>0</v>
          </cell>
          <cell r="R531">
            <v>4.0129999999999999</v>
          </cell>
          <cell r="S531">
            <v>1</v>
          </cell>
        </row>
        <row r="532">
          <cell r="A532" t="str">
            <v>Curtis Heisel</v>
          </cell>
          <cell r="M532">
            <v>1</v>
          </cell>
          <cell r="N532">
            <v>1</v>
          </cell>
          <cell r="O532">
            <v>1</v>
          </cell>
          <cell r="P532">
            <v>0</v>
          </cell>
          <cell r="Q532">
            <v>0</v>
          </cell>
          <cell r="R532">
            <v>1.331</v>
          </cell>
          <cell r="S532">
            <v>1</v>
          </cell>
        </row>
        <row r="533">
          <cell r="A533" t="str">
            <v>Curtis Heisel</v>
          </cell>
          <cell r="M533">
            <v>1</v>
          </cell>
          <cell r="N533">
            <v>1</v>
          </cell>
          <cell r="O533">
            <v>1</v>
          </cell>
          <cell r="P533">
            <v>0</v>
          </cell>
          <cell r="Q533">
            <v>0</v>
          </cell>
          <cell r="R533">
            <v>0.86899999999999999</v>
          </cell>
          <cell r="S533">
            <v>1</v>
          </cell>
        </row>
        <row r="534">
          <cell r="A534" t="str">
            <v>Curtis Heisel</v>
          </cell>
          <cell r="M534">
            <v>0</v>
          </cell>
          <cell r="N534">
            <v>0</v>
          </cell>
          <cell r="O534">
            <v>0</v>
          </cell>
          <cell r="P534">
            <v>0</v>
          </cell>
          <cell r="Q534">
            <v>0</v>
          </cell>
          <cell r="R534">
            <v>3.13</v>
          </cell>
          <cell r="S534">
            <v>1</v>
          </cell>
        </row>
        <row r="535">
          <cell r="A535" t="str">
            <v>Curtis Heisel</v>
          </cell>
          <cell r="M535">
            <v>1</v>
          </cell>
          <cell r="N535">
            <v>0</v>
          </cell>
          <cell r="O535">
            <v>0</v>
          </cell>
          <cell r="P535">
            <v>1</v>
          </cell>
          <cell r="Q535">
            <v>1</v>
          </cell>
          <cell r="R535">
            <v>1.331</v>
          </cell>
          <cell r="S535">
            <v>1</v>
          </cell>
        </row>
        <row r="536">
          <cell r="A536" t="str">
            <v>Curtis Heisel</v>
          </cell>
          <cell r="M536">
            <v>1</v>
          </cell>
          <cell r="N536">
            <v>0</v>
          </cell>
          <cell r="O536">
            <v>0</v>
          </cell>
          <cell r="P536">
            <v>1</v>
          </cell>
          <cell r="Q536">
            <v>1</v>
          </cell>
          <cell r="R536">
            <v>1.331</v>
          </cell>
          <cell r="S536">
            <v>0</v>
          </cell>
        </row>
        <row r="537">
          <cell r="A537" t="str">
            <v>Curtis Heisel</v>
          </cell>
          <cell r="M537">
            <v>1</v>
          </cell>
          <cell r="N537">
            <v>0</v>
          </cell>
          <cell r="O537">
            <v>0</v>
          </cell>
          <cell r="P537">
            <v>0</v>
          </cell>
          <cell r="Q537">
            <v>0</v>
          </cell>
          <cell r="R537">
            <v>3.4580000000000002</v>
          </cell>
          <cell r="S537">
            <v>1</v>
          </cell>
        </row>
        <row r="538">
          <cell r="A538" t="str">
            <v>Maryam Ige</v>
          </cell>
          <cell r="M538">
            <v>1</v>
          </cell>
          <cell r="N538">
            <v>1</v>
          </cell>
          <cell r="O538">
            <v>1</v>
          </cell>
          <cell r="P538">
            <v>0</v>
          </cell>
          <cell r="Q538">
            <v>0</v>
          </cell>
          <cell r="R538">
            <v>3.5489999999999999</v>
          </cell>
          <cell r="S538">
            <v>1</v>
          </cell>
        </row>
        <row r="539">
          <cell r="A539" t="str">
            <v>Maryam Ige</v>
          </cell>
          <cell r="M539">
            <v>0</v>
          </cell>
          <cell r="N539">
            <v>0</v>
          </cell>
          <cell r="O539">
            <v>0</v>
          </cell>
          <cell r="P539">
            <v>0</v>
          </cell>
          <cell r="Q539">
            <v>0</v>
          </cell>
          <cell r="R539">
            <v>3.78</v>
          </cell>
          <cell r="S539">
            <v>1</v>
          </cell>
        </row>
        <row r="540">
          <cell r="A540" t="str">
            <v>Devayu Parikh</v>
          </cell>
          <cell r="M540">
            <v>1</v>
          </cell>
          <cell r="N540">
            <v>0</v>
          </cell>
          <cell r="O540">
            <v>0</v>
          </cell>
          <cell r="P540">
            <v>0</v>
          </cell>
          <cell r="Q540">
            <v>0</v>
          </cell>
          <cell r="R540">
            <v>4.0129999999999999</v>
          </cell>
          <cell r="S540">
            <v>0</v>
          </cell>
        </row>
        <row r="541">
          <cell r="A541" t="str">
            <v>Devayu Parikh</v>
          </cell>
          <cell r="M541">
            <v>1</v>
          </cell>
          <cell r="N541">
            <v>0</v>
          </cell>
          <cell r="O541">
            <v>0</v>
          </cell>
          <cell r="P541">
            <v>0</v>
          </cell>
          <cell r="Q541">
            <v>0</v>
          </cell>
          <cell r="R541">
            <v>1.6890000000000001</v>
          </cell>
          <cell r="S541">
            <v>0</v>
          </cell>
        </row>
        <row r="542">
          <cell r="A542" t="str">
            <v>Devayu Parikh</v>
          </cell>
          <cell r="M542">
            <v>1</v>
          </cell>
          <cell r="N542">
            <v>0</v>
          </cell>
          <cell r="O542">
            <v>0</v>
          </cell>
          <cell r="P542">
            <v>0</v>
          </cell>
          <cell r="Q542">
            <v>0</v>
          </cell>
          <cell r="R542">
            <v>3.649</v>
          </cell>
          <cell r="S542">
            <v>0</v>
          </cell>
        </row>
        <row r="543">
          <cell r="A543" t="str">
            <v>Devayu Parikh</v>
          </cell>
          <cell r="M543">
            <v>0</v>
          </cell>
          <cell r="N543">
            <v>0</v>
          </cell>
          <cell r="O543">
            <v>0</v>
          </cell>
          <cell r="P543">
            <v>0</v>
          </cell>
          <cell r="Q543">
            <v>0</v>
          </cell>
          <cell r="R543">
            <v>2.895</v>
          </cell>
          <cell r="S543">
            <v>1</v>
          </cell>
        </row>
        <row r="544">
          <cell r="A544" t="str">
            <v>Davis Zhou</v>
          </cell>
          <cell r="M544">
            <v>1</v>
          </cell>
          <cell r="N544">
            <v>0</v>
          </cell>
          <cell r="O544">
            <v>0</v>
          </cell>
          <cell r="P544">
            <v>0</v>
          </cell>
          <cell r="Q544">
            <v>0</v>
          </cell>
          <cell r="R544">
            <v>1.6890000000000001</v>
          </cell>
          <cell r="S544">
            <v>0</v>
          </cell>
        </row>
        <row r="545">
          <cell r="A545" t="str">
            <v>Davis Zhou</v>
          </cell>
          <cell r="M545">
            <v>0</v>
          </cell>
          <cell r="N545">
            <v>1</v>
          </cell>
          <cell r="O545">
            <v>0</v>
          </cell>
          <cell r="P545">
            <v>0</v>
          </cell>
          <cell r="Q545">
            <v>0</v>
          </cell>
          <cell r="R545">
            <v>2.74</v>
          </cell>
          <cell r="S545">
            <v>1</v>
          </cell>
        </row>
        <row r="546">
          <cell r="A546" t="str">
            <v>Davis Zhou</v>
          </cell>
          <cell r="M546">
            <v>1</v>
          </cell>
          <cell r="N546">
            <v>0</v>
          </cell>
          <cell r="O546">
            <v>0</v>
          </cell>
          <cell r="P546">
            <v>0</v>
          </cell>
          <cell r="Q546">
            <v>0</v>
          </cell>
          <cell r="R546">
            <v>2.2200000000000002</v>
          </cell>
          <cell r="S546">
            <v>1</v>
          </cell>
        </row>
        <row r="547">
          <cell r="A547" t="str">
            <v>Davis Zhou</v>
          </cell>
          <cell r="M547">
            <v>1</v>
          </cell>
          <cell r="N547">
            <v>0</v>
          </cell>
          <cell r="O547">
            <v>0</v>
          </cell>
          <cell r="P547">
            <v>0</v>
          </cell>
          <cell r="Q547">
            <v>0</v>
          </cell>
          <cell r="R547">
            <v>3.4580000000000002</v>
          </cell>
          <cell r="S547">
            <v>1</v>
          </cell>
        </row>
        <row r="548">
          <cell r="A548" t="str">
            <v>Davis Zhou</v>
          </cell>
          <cell r="M548">
            <v>1</v>
          </cell>
          <cell r="N548">
            <v>0</v>
          </cell>
          <cell r="O548">
            <v>0</v>
          </cell>
          <cell r="P548">
            <v>0</v>
          </cell>
          <cell r="Q548">
            <v>0</v>
          </cell>
          <cell r="R548">
            <v>0.86899999999999999</v>
          </cell>
          <cell r="S548">
            <v>0</v>
          </cell>
        </row>
        <row r="549">
          <cell r="A549" t="str">
            <v>David Merriott</v>
          </cell>
          <cell r="M549">
            <v>0</v>
          </cell>
          <cell r="N549">
            <v>0</v>
          </cell>
          <cell r="O549">
            <v>0</v>
          </cell>
          <cell r="P549">
            <v>0</v>
          </cell>
          <cell r="Q549">
            <v>0</v>
          </cell>
          <cell r="R549">
            <v>2.657</v>
          </cell>
          <cell r="S549">
            <v>1</v>
          </cell>
        </row>
        <row r="550">
          <cell r="A550" t="str">
            <v>David Merriott</v>
          </cell>
          <cell r="M550">
            <v>0</v>
          </cell>
          <cell r="N550">
            <v>0</v>
          </cell>
          <cell r="O550">
            <v>0</v>
          </cell>
          <cell r="P550">
            <v>0</v>
          </cell>
          <cell r="Q550">
            <v>0</v>
          </cell>
          <cell r="R550">
            <v>42.777999999999999</v>
          </cell>
          <cell r="S550">
            <v>1</v>
          </cell>
        </row>
        <row r="551">
          <cell r="A551" t="str">
            <v>David Merriott</v>
          </cell>
          <cell r="M551">
            <v>0</v>
          </cell>
          <cell r="N551">
            <v>0</v>
          </cell>
          <cell r="O551">
            <v>0</v>
          </cell>
          <cell r="P551">
            <v>0</v>
          </cell>
          <cell r="Q551">
            <v>0</v>
          </cell>
          <cell r="R551">
            <v>2.355</v>
          </cell>
          <cell r="S551">
            <v>1</v>
          </cell>
        </row>
        <row r="552">
          <cell r="A552" t="str">
            <v>David Merriott</v>
          </cell>
          <cell r="M552">
            <v>0</v>
          </cell>
          <cell r="N552">
            <v>0</v>
          </cell>
          <cell r="O552">
            <v>0</v>
          </cell>
          <cell r="P552">
            <v>0</v>
          </cell>
          <cell r="Q552">
            <v>0</v>
          </cell>
          <cell r="R552">
            <v>2.355</v>
          </cell>
          <cell r="S552">
            <v>1</v>
          </cell>
        </row>
        <row r="553">
          <cell r="A553" t="str">
            <v>David Merriott</v>
          </cell>
          <cell r="M553">
            <v>0</v>
          </cell>
          <cell r="N553">
            <v>0</v>
          </cell>
          <cell r="O553">
            <v>0</v>
          </cell>
          <cell r="P553">
            <v>0</v>
          </cell>
          <cell r="Q553">
            <v>0</v>
          </cell>
          <cell r="R553">
            <v>29.497</v>
          </cell>
          <cell r="S553">
            <v>1</v>
          </cell>
        </row>
        <row r="554">
          <cell r="A554" t="str">
            <v>David Merriott</v>
          </cell>
          <cell r="M554">
            <v>0</v>
          </cell>
          <cell r="N554">
            <v>0</v>
          </cell>
          <cell r="O554">
            <v>0</v>
          </cell>
          <cell r="P554">
            <v>0</v>
          </cell>
          <cell r="Q554">
            <v>0</v>
          </cell>
          <cell r="R554">
            <v>4.4829999999999997</v>
          </cell>
          <cell r="S554">
            <v>1</v>
          </cell>
        </row>
        <row r="555">
          <cell r="A555" t="str">
            <v>Khushali Shah</v>
          </cell>
          <cell r="M555">
            <v>0</v>
          </cell>
          <cell r="N555">
            <v>0</v>
          </cell>
          <cell r="O555">
            <v>0</v>
          </cell>
          <cell r="P555">
            <v>0</v>
          </cell>
          <cell r="Q555">
            <v>0</v>
          </cell>
          <cell r="R555">
            <v>5.2220000000000004</v>
          </cell>
          <cell r="S555">
            <v>1</v>
          </cell>
        </row>
        <row r="556">
          <cell r="A556" t="str">
            <v>Khushali Shah</v>
          </cell>
          <cell r="M556">
            <v>1</v>
          </cell>
          <cell r="N556">
            <v>1</v>
          </cell>
          <cell r="O556">
            <v>1</v>
          </cell>
          <cell r="P556">
            <v>0</v>
          </cell>
          <cell r="Q556">
            <v>0</v>
          </cell>
          <cell r="R556">
            <v>1.1000000000000001</v>
          </cell>
          <cell r="S556">
            <v>0</v>
          </cell>
        </row>
        <row r="557">
          <cell r="A557" t="str">
            <v>Khushali Shah</v>
          </cell>
          <cell r="M557">
            <v>1</v>
          </cell>
          <cell r="N557">
            <v>0</v>
          </cell>
          <cell r="O557">
            <v>0</v>
          </cell>
          <cell r="P557">
            <v>0</v>
          </cell>
          <cell r="Q557">
            <v>0</v>
          </cell>
          <cell r="R557">
            <v>0.34899999999999998</v>
          </cell>
          <cell r="S557">
            <v>0</v>
          </cell>
        </row>
        <row r="558">
          <cell r="A558" t="str">
            <v>Khushali Shah</v>
          </cell>
          <cell r="M558">
            <v>0</v>
          </cell>
          <cell r="N558">
            <v>1</v>
          </cell>
          <cell r="O558">
            <v>0</v>
          </cell>
          <cell r="P558">
            <v>0</v>
          </cell>
          <cell r="Q558">
            <v>0</v>
          </cell>
          <cell r="R558">
            <v>0</v>
          </cell>
          <cell r="S558">
            <v>1</v>
          </cell>
        </row>
        <row r="559">
          <cell r="A559" t="str">
            <v>Khushali Shah</v>
          </cell>
          <cell r="M559">
            <v>1</v>
          </cell>
          <cell r="N559">
            <v>1</v>
          </cell>
          <cell r="O559">
            <v>1</v>
          </cell>
          <cell r="P559">
            <v>0</v>
          </cell>
          <cell r="Q559">
            <v>0</v>
          </cell>
          <cell r="R559">
            <v>2.4550000000000001</v>
          </cell>
          <cell r="S559">
            <v>1</v>
          </cell>
        </row>
        <row r="560">
          <cell r="A560" t="str">
            <v>Khushali Shah</v>
          </cell>
          <cell r="M560">
            <v>1</v>
          </cell>
          <cell r="N560">
            <v>1</v>
          </cell>
          <cell r="O560">
            <v>1</v>
          </cell>
          <cell r="P560">
            <v>0</v>
          </cell>
          <cell r="Q560">
            <v>0</v>
          </cell>
          <cell r="R560">
            <v>2.9809999999999999</v>
          </cell>
          <cell r="S560">
            <v>1</v>
          </cell>
        </row>
        <row r="561">
          <cell r="A561" t="str">
            <v>Jackson Scharf</v>
          </cell>
          <cell r="M561">
            <v>1</v>
          </cell>
          <cell r="N561">
            <v>1</v>
          </cell>
          <cell r="O561">
            <v>1</v>
          </cell>
          <cell r="P561">
            <v>0</v>
          </cell>
          <cell r="Q561">
            <v>0</v>
          </cell>
          <cell r="R561">
            <v>14.86</v>
          </cell>
          <cell r="S561">
            <v>1</v>
          </cell>
        </row>
        <row r="562">
          <cell r="A562" t="str">
            <v>Jackson Scharf</v>
          </cell>
          <cell r="M562">
            <v>0</v>
          </cell>
          <cell r="N562">
            <v>1</v>
          </cell>
          <cell r="O562">
            <v>0</v>
          </cell>
          <cell r="P562">
            <v>0</v>
          </cell>
          <cell r="Q562">
            <v>0</v>
          </cell>
          <cell r="R562">
            <v>3.3029999999999999</v>
          </cell>
          <cell r="S562">
            <v>0</v>
          </cell>
        </row>
        <row r="563">
          <cell r="A563" t="str">
            <v>Jackson Scharf</v>
          </cell>
          <cell r="M563">
            <v>1</v>
          </cell>
          <cell r="N563">
            <v>0</v>
          </cell>
          <cell r="O563">
            <v>0</v>
          </cell>
          <cell r="P563">
            <v>0</v>
          </cell>
          <cell r="Q563">
            <v>0</v>
          </cell>
          <cell r="R563">
            <v>2.5129999999999999</v>
          </cell>
          <cell r="S563">
            <v>1</v>
          </cell>
        </row>
        <row r="564">
          <cell r="A564" t="str">
            <v>Jackson Scharf</v>
          </cell>
          <cell r="M564">
            <v>1</v>
          </cell>
          <cell r="N564">
            <v>1</v>
          </cell>
          <cell r="O564">
            <v>1</v>
          </cell>
          <cell r="P564">
            <v>0</v>
          </cell>
          <cell r="Q564">
            <v>0</v>
          </cell>
          <cell r="R564">
            <v>3.4580000000000002</v>
          </cell>
          <cell r="S564">
            <v>1</v>
          </cell>
        </row>
        <row r="565">
          <cell r="A565" t="str">
            <v>Jackson Scharf</v>
          </cell>
          <cell r="M565">
            <v>1</v>
          </cell>
          <cell r="N565">
            <v>0</v>
          </cell>
          <cell r="O565">
            <v>0</v>
          </cell>
          <cell r="P565">
            <v>0</v>
          </cell>
          <cell r="Q565">
            <v>0</v>
          </cell>
          <cell r="R565">
            <v>1.369</v>
          </cell>
          <cell r="S565">
            <v>0</v>
          </cell>
        </row>
        <row r="566">
          <cell r="A566" t="str">
            <v>Jackson Scharf</v>
          </cell>
          <cell r="M566">
            <v>1</v>
          </cell>
          <cell r="N566">
            <v>0</v>
          </cell>
          <cell r="O566">
            <v>0</v>
          </cell>
          <cell r="P566">
            <v>0</v>
          </cell>
          <cell r="Q566">
            <v>0</v>
          </cell>
          <cell r="R566">
            <v>2.4550000000000001</v>
          </cell>
          <cell r="S566">
            <v>1</v>
          </cell>
        </row>
        <row r="567">
          <cell r="A567" t="str">
            <v>Jackson Scharf</v>
          </cell>
          <cell r="M567">
            <v>1</v>
          </cell>
          <cell r="N567">
            <v>0</v>
          </cell>
          <cell r="O567">
            <v>0</v>
          </cell>
          <cell r="P567">
            <v>0</v>
          </cell>
          <cell r="Q567">
            <v>0</v>
          </cell>
          <cell r="R567">
            <v>3.4580000000000002</v>
          </cell>
          <cell r="S567">
            <v>1</v>
          </cell>
        </row>
        <row r="568">
          <cell r="A568" t="str">
            <v>Jackson Scharf</v>
          </cell>
          <cell r="M568">
            <v>1</v>
          </cell>
          <cell r="N568">
            <v>1</v>
          </cell>
          <cell r="O568">
            <v>1</v>
          </cell>
          <cell r="P568">
            <v>0</v>
          </cell>
          <cell r="Q568">
            <v>0</v>
          </cell>
          <cell r="R568">
            <v>3.4580000000000002</v>
          </cell>
          <cell r="S568">
            <v>1</v>
          </cell>
        </row>
        <row r="569">
          <cell r="A569" t="str">
            <v>Jackson Scharf</v>
          </cell>
          <cell r="M569">
            <v>1</v>
          </cell>
          <cell r="N569">
            <v>0</v>
          </cell>
          <cell r="O569">
            <v>0</v>
          </cell>
          <cell r="P569">
            <v>0</v>
          </cell>
          <cell r="Q569">
            <v>0</v>
          </cell>
          <cell r="R569">
            <v>1.369</v>
          </cell>
          <cell r="S569">
            <v>1</v>
          </cell>
        </row>
        <row r="570">
          <cell r="A570" t="str">
            <v>Jackson Scharf</v>
          </cell>
          <cell r="M570">
            <v>1</v>
          </cell>
          <cell r="N570">
            <v>1</v>
          </cell>
          <cell r="O570">
            <v>1</v>
          </cell>
          <cell r="P570">
            <v>0</v>
          </cell>
          <cell r="Q570">
            <v>0</v>
          </cell>
          <cell r="R570">
            <v>0.85</v>
          </cell>
          <cell r="S570">
            <v>1</v>
          </cell>
        </row>
        <row r="571">
          <cell r="A571" t="str">
            <v>Jackson Scharf</v>
          </cell>
          <cell r="M571">
            <v>1</v>
          </cell>
          <cell r="N571">
            <v>0</v>
          </cell>
          <cell r="O571">
            <v>0</v>
          </cell>
          <cell r="P571">
            <v>0</v>
          </cell>
          <cell r="Q571">
            <v>0</v>
          </cell>
          <cell r="R571">
            <v>2.9809999999999999</v>
          </cell>
          <cell r="S571">
            <v>0</v>
          </cell>
        </row>
        <row r="572">
          <cell r="A572" t="str">
            <v>Raghav Vadhul</v>
          </cell>
          <cell r="M572">
            <v>1</v>
          </cell>
          <cell r="N572">
            <v>0</v>
          </cell>
          <cell r="O572">
            <v>0</v>
          </cell>
          <cell r="P572">
            <v>0</v>
          </cell>
          <cell r="Q572">
            <v>0</v>
          </cell>
          <cell r="R572">
            <v>1.2669999999999999</v>
          </cell>
          <cell r="S572">
            <v>0</v>
          </cell>
        </row>
        <row r="573">
          <cell r="A573" t="str">
            <v>Raghav Vadhul</v>
          </cell>
          <cell r="M573">
            <v>1</v>
          </cell>
          <cell r="N573">
            <v>1</v>
          </cell>
          <cell r="O573">
            <v>1</v>
          </cell>
          <cell r="P573">
            <v>0</v>
          </cell>
          <cell r="Q573">
            <v>0</v>
          </cell>
          <cell r="R573">
            <v>0.75</v>
          </cell>
          <cell r="S573">
            <v>1</v>
          </cell>
        </row>
        <row r="574">
          <cell r="A574" t="str">
            <v>Meghana Kalavar</v>
          </cell>
          <cell r="M574">
            <v>1</v>
          </cell>
          <cell r="N574">
            <v>1</v>
          </cell>
          <cell r="O574">
            <v>1</v>
          </cell>
          <cell r="P574">
            <v>0</v>
          </cell>
          <cell r="Q574">
            <v>0</v>
          </cell>
          <cell r="R574">
            <v>1.1000000000000001</v>
          </cell>
          <cell r="S574">
            <v>0</v>
          </cell>
        </row>
        <row r="575">
          <cell r="A575" t="str">
            <v>Meghana Kalavar</v>
          </cell>
          <cell r="M575">
            <v>1</v>
          </cell>
          <cell r="N575">
            <v>1</v>
          </cell>
          <cell r="O575">
            <v>1</v>
          </cell>
          <cell r="P575">
            <v>0</v>
          </cell>
          <cell r="Q575">
            <v>0</v>
          </cell>
          <cell r="R575">
            <v>1.2050000000000001</v>
          </cell>
          <cell r="S575">
            <v>0</v>
          </cell>
        </row>
        <row r="576">
          <cell r="A576" t="str">
            <v>Meghana Kalavar</v>
          </cell>
          <cell r="M576">
            <v>1</v>
          </cell>
          <cell r="N576">
            <v>0</v>
          </cell>
          <cell r="O576">
            <v>0</v>
          </cell>
          <cell r="P576">
            <v>0</v>
          </cell>
          <cell r="Q576">
            <v>0</v>
          </cell>
          <cell r="R576">
            <v>4.0129999999999999</v>
          </cell>
          <cell r="S576">
            <v>1</v>
          </cell>
        </row>
        <row r="577">
          <cell r="A577" t="str">
            <v>Meghana Kalavar</v>
          </cell>
          <cell r="M577">
            <v>1</v>
          </cell>
          <cell r="N577">
            <v>0</v>
          </cell>
          <cell r="O577">
            <v>0</v>
          </cell>
          <cell r="P577">
            <v>0</v>
          </cell>
          <cell r="Q577">
            <v>0</v>
          </cell>
          <cell r="R577">
            <v>3.649</v>
          </cell>
          <cell r="S577">
            <v>0</v>
          </cell>
        </row>
        <row r="578">
          <cell r="A578" t="str">
            <v>Meghana Kalavar</v>
          </cell>
          <cell r="M578">
            <v>1</v>
          </cell>
          <cell r="N578">
            <v>0</v>
          </cell>
          <cell r="O578">
            <v>0</v>
          </cell>
          <cell r="P578">
            <v>0</v>
          </cell>
          <cell r="Q578">
            <v>0</v>
          </cell>
          <cell r="R578">
            <v>3.649</v>
          </cell>
          <cell r="S578">
            <v>0</v>
          </cell>
        </row>
        <row r="579">
          <cell r="A579" t="str">
            <v>Meghana Kalavar</v>
          </cell>
          <cell r="M579">
            <v>1</v>
          </cell>
          <cell r="N579">
            <v>0</v>
          </cell>
          <cell r="O579">
            <v>0</v>
          </cell>
          <cell r="P579">
            <v>0</v>
          </cell>
          <cell r="Q579">
            <v>0</v>
          </cell>
          <cell r="R579">
            <v>8.4700000000000006</v>
          </cell>
          <cell r="S579">
            <v>0</v>
          </cell>
        </row>
        <row r="580">
          <cell r="A580" t="str">
            <v>Meghana Kalavar</v>
          </cell>
          <cell r="M580">
            <v>1</v>
          </cell>
          <cell r="N580">
            <v>1</v>
          </cell>
          <cell r="O580">
            <v>1</v>
          </cell>
          <cell r="P580">
            <v>0</v>
          </cell>
          <cell r="Q580">
            <v>0</v>
          </cell>
          <cell r="R580">
            <v>2.9830000000000001</v>
          </cell>
          <cell r="S580">
            <v>1</v>
          </cell>
        </row>
        <row r="581">
          <cell r="A581" t="str">
            <v>Meghana Kalavar</v>
          </cell>
          <cell r="M581">
            <v>1</v>
          </cell>
          <cell r="N581">
            <v>0</v>
          </cell>
          <cell r="O581">
            <v>0</v>
          </cell>
          <cell r="P581">
            <v>0</v>
          </cell>
          <cell r="Q581">
            <v>0</v>
          </cell>
          <cell r="R581">
            <v>0.86899999999999999</v>
          </cell>
          <cell r="S581">
            <v>0</v>
          </cell>
        </row>
        <row r="582">
          <cell r="A582" t="str">
            <v>Meghana Kalavar</v>
          </cell>
          <cell r="M582">
            <v>1</v>
          </cell>
          <cell r="N582">
            <v>1</v>
          </cell>
          <cell r="O582">
            <v>1</v>
          </cell>
          <cell r="P582">
            <v>0</v>
          </cell>
          <cell r="Q582">
            <v>0</v>
          </cell>
          <cell r="R582">
            <v>8.4700000000000006</v>
          </cell>
          <cell r="S582">
            <v>1</v>
          </cell>
        </row>
        <row r="583">
          <cell r="A583" t="str">
            <v>Meghana Kalavar</v>
          </cell>
          <cell r="M583">
            <v>1</v>
          </cell>
          <cell r="N583">
            <v>0</v>
          </cell>
          <cell r="O583">
            <v>0</v>
          </cell>
          <cell r="P583">
            <v>0</v>
          </cell>
          <cell r="Q583">
            <v>0</v>
          </cell>
          <cell r="R583">
            <v>1.2050000000000001</v>
          </cell>
          <cell r="S583">
            <v>0</v>
          </cell>
        </row>
        <row r="584">
          <cell r="A584" t="str">
            <v>Meghana Kalavar</v>
          </cell>
          <cell r="M584">
            <v>1</v>
          </cell>
          <cell r="N584">
            <v>1</v>
          </cell>
          <cell r="O584">
            <v>1</v>
          </cell>
          <cell r="P584">
            <v>0</v>
          </cell>
          <cell r="Q584">
            <v>0</v>
          </cell>
          <cell r="R584">
            <v>1.2050000000000001</v>
          </cell>
          <cell r="S584">
            <v>0</v>
          </cell>
        </row>
        <row r="585">
          <cell r="A585" t="str">
            <v>Meghana Kalavar</v>
          </cell>
          <cell r="M585">
            <v>1</v>
          </cell>
          <cell r="N585">
            <v>1</v>
          </cell>
          <cell r="O585">
            <v>1</v>
          </cell>
          <cell r="P585">
            <v>0</v>
          </cell>
          <cell r="Q585">
            <v>0</v>
          </cell>
          <cell r="R585">
            <v>1.2050000000000001</v>
          </cell>
          <cell r="S585">
            <v>0</v>
          </cell>
        </row>
        <row r="586">
          <cell r="A586" t="str">
            <v>Meghana Kalavar</v>
          </cell>
          <cell r="M586">
            <v>1</v>
          </cell>
          <cell r="N586">
            <v>1</v>
          </cell>
          <cell r="O586">
            <v>1</v>
          </cell>
          <cell r="P586">
            <v>0</v>
          </cell>
          <cell r="Q586">
            <v>0</v>
          </cell>
          <cell r="R586">
            <v>0</v>
          </cell>
          <cell r="S586">
            <v>0</v>
          </cell>
        </row>
        <row r="587">
          <cell r="A587" t="str">
            <v>Meghana Kalavar</v>
          </cell>
          <cell r="M587">
            <v>1</v>
          </cell>
          <cell r="N587">
            <v>1</v>
          </cell>
          <cell r="O587">
            <v>1</v>
          </cell>
          <cell r="P587">
            <v>0</v>
          </cell>
          <cell r="Q587">
            <v>0</v>
          </cell>
          <cell r="R587">
            <v>1.1000000000000001</v>
          </cell>
          <cell r="S587">
            <v>0</v>
          </cell>
        </row>
        <row r="588">
          <cell r="A588" t="str">
            <v>Meghana Kalavar</v>
          </cell>
          <cell r="M588">
            <v>1</v>
          </cell>
          <cell r="N588">
            <v>0</v>
          </cell>
          <cell r="O588">
            <v>0</v>
          </cell>
          <cell r="P588">
            <v>0</v>
          </cell>
          <cell r="Q588">
            <v>0</v>
          </cell>
          <cell r="R588">
            <v>2.2149999999999999</v>
          </cell>
          <cell r="S588">
            <v>1</v>
          </cell>
        </row>
        <row r="589">
          <cell r="A589" t="str">
            <v>Meghana Kalavar</v>
          </cell>
          <cell r="M589">
            <v>1</v>
          </cell>
          <cell r="N589">
            <v>0</v>
          </cell>
          <cell r="O589">
            <v>0</v>
          </cell>
          <cell r="P589">
            <v>0</v>
          </cell>
          <cell r="Q589">
            <v>0</v>
          </cell>
          <cell r="R589">
            <v>3.649</v>
          </cell>
          <cell r="S589">
            <v>0</v>
          </cell>
        </row>
        <row r="590">
          <cell r="A590" t="str">
            <v>Meghana Kalavar</v>
          </cell>
          <cell r="M590">
            <v>1</v>
          </cell>
          <cell r="N590">
            <v>0</v>
          </cell>
          <cell r="O590">
            <v>0</v>
          </cell>
          <cell r="P590">
            <v>0</v>
          </cell>
          <cell r="Q590">
            <v>0</v>
          </cell>
          <cell r="R590">
            <v>1.2050000000000001</v>
          </cell>
          <cell r="S590">
            <v>0</v>
          </cell>
        </row>
        <row r="591">
          <cell r="A591" t="str">
            <v>Meghana Kalavar</v>
          </cell>
          <cell r="M591">
            <v>1</v>
          </cell>
          <cell r="N591">
            <v>1</v>
          </cell>
          <cell r="O591">
            <v>1</v>
          </cell>
          <cell r="P591">
            <v>0</v>
          </cell>
          <cell r="Q591">
            <v>0</v>
          </cell>
          <cell r="R591">
            <v>0.97</v>
          </cell>
          <cell r="S591">
            <v>1</v>
          </cell>
        </row>
        <row r="592">
          <cell r="A592" t="str">
            <v>Meghana Kalavar</v>
          </cell>
          <cell r="M592">
            <v>0</v>
          </cell>
          <cell r="N592">
            <v>0</v>
          </cell>
          <cell r="O592">
            <v>0</v>
          </cell>
          <cell r="P592">
            <v>0</v>
          </cell>
          <cell r="Q592">
            <v>0</v>
          </cell>
          <cell r="R592">
            <v>2.92</v>
          </cell>
          <cell r="S592">
            <v>1</v>
          </cell>
        </row>
        <row r="593">
          <cell r="A593" t="str">
            <v>Meghana Kalavar</v>
          </cell>
          <cell r="M593">
            <v>0</v>
          </cell>
          <cell r="N593">
            <v>0</v>
          </cell>
          <cell r="O593">
            <v>0</v>
          </cell>
          <cell r="P593">
            <v>0</v>
          </cell>
          <cell r="Q593">
            <v>0</v>
          </cell>
          <cell r="R593">
            <v>5.9020000000000001</v>
          </cell>
          <cell r="S593">
            <v>1</v>
          </cell>
        </row>
        <row r="594">
          <cell r="A594" t="str">
            <v>Benjamin Park</v>
          </cell>
          <cell r="M594">
            <v>1</v>
          </cell>
          <cell r="N594">
            <v>1</v>
          </cell>
          <cell r="O594">
            <v>1</v>
          </cell>
          <cell r="P594">
            <v>0</v>
          </cell>
          <cell r="Q594">
            <v>0</v>
          </cell>
          <cell r="R594">
            <v>1.369</v>
          </cell>
          <cell r="S594">
            <v>0</v>
          </cell>
        </row>
        <row r="595">
          <cell r="A595" t="str">
            <v>Benjamin Park</v>
          </cell>
          <cell r="M595">
            <v>1</v>
          </cell>
          <cell r="N595">
            <v>1</v>
          </cell>
          <cell r="O595">
            <v>1</v>
          </cell>
          <cell r="P595">
            <v>0</v>
          </cell>
          <cell r="Q595">
            <v>0</v>
          </cell>
          <cell r="R595">
            <v>2.5129999999999999</v>
          </cell>
          <cell r="S595">
            <v>0</v>
          </cell>
        </row>
        <row r="596">
          <cell r="A596" t="str">
            <v>Benjamin Park</v>
          </cell>
          <cell r="M596">
            <v>1</v>
          </cell>
          <cell r="N596">
            <v>1</v>
          </cell>
          <cell r="O596">
            <v>1</v>
          </cell>
          <cell r="P596">
            <v>0</v>
          </cell>
          <cell r="Q596">
            <v>0</v>
          </cell>
          <cell r="R596">
            <v>4.1950000000000003</v>
          </cell>
          <cell r="S596">
            <v>0</v>
          </cell>
        </row>
        <row r="597">
          <cell r="A597" t="str">
            <v>Bivek Wagle</v>
          </cell>
          <cell r="M597">
            <v>1</v>
          </cell>
          <cell r="N597">
            <v>0</v>
          </cell>
          <cell r="O597">
            <v>0</v>
          </cell>
          <cell r="P597">
            <v>0</v>
          </cell>
          <cell r="Q597">
            <v>0</v>
          </cell>
          <cell r="R597">
            <v>0.86899999999999999</v>
          </cell>
          <cell r="S597">
            <v>0</v>
          </cell>
        </row>
        <row r="598">
          <cell r="A598" t="str">
            <v>Bivek Wagle</v>
          </cell>
          <cell r="M598">
            <v>0</v>
          </cell>
          <cell r="N598">
            <v>0</v>
          </cell>
          <cell r="O598">
            <v>0</v>
          </cell>
          <cell r="P598">
            <v>0</v>
          </cell>
          <cell r="Q598">
            <v>0</v>
          </cell>
          <cell r="R598">
            <v>4.7309999999999999</v>
          </cell>
          <cell r="S598">
            <v>0</v>
          </cell>
        </row>
        <row r="599">
          <cell r="A599" t="str">
            <v>Ogul Uner</v>
          </cell>
          <cell r="M599">
            <v>0</v>
          </cell>
          <cell r="N599">
            <v>1</v>
          </cell>
          <cell r="O599">
            <v>0</v>
          </cell>
          <cell r="P599">
            <v>0</v>
          </cell>
          <cell r="Q599">
            <v>0</v>
          </cell>
          <cell r="R599">
            <v>3.9980000000000002</v>
          </cell>
          <cell r="S599">
            <v>0</v>
          </cell>
        </row>
        <row r="600">
          <cell r="A600" t="str">
            <v>Ogul Uner</v>
          </cell>
          <cell r="M600">
            <v>1</v>
          </cell>
          <cell r="N600">
            <v>0</v>
          </cell>
          <cell r="O600">
            <v>0</v>
          </cell>
          <cell r="P600">
            <v>0</v>
          </cell>
          <cell r="Q600">
            <v>0</v>
          </cell>
          <cell r="R600">
            <v>0</v>
          </cell>
          <cell r="S600">
            <v>0</v>
          </cell>
        </row>
        <row r="601">
          <cell r="A601" t="str">
            <v>Ogul Uner</v>
          </cell>
          <cell r="M601">
            <v>1</v>
          </cell>
          <cell r="N601">
            <v>1</v>
          </cell>
          <cell r="O601">
            <v>1</v>
          </cell>
          <cell r="P601">
            <v>0</v>
          </cell>
          <cell r="Q601">
            <v>0</v>
          </cell>
          <cell r="R601">
            <v>3.649</v>
          </cell>
          <cell r="S601">
            <v>0</v>
          </cell>
        </row>
        <row r="602">
          <cell r="A602" t="str">
            <v>Ogul Uner</v>
          </cell>
          <cell r="M602">
            <v>0</v>
          </cell>
          <cell r="N602">
            <v>0</v>
          </cell>
          <cell r="O602">
            <v>0</v>
          </cell>
          <cell r="P602">
            <v>0</v>
          </cell>
          <cell r="Q602">
            <v>0</v>
          </cell>
          <cell r="R602">
            <v>24.798999999999999</v>
          </cell>
          <cell r="S602">
            <v>1</v>
          </cell>
        </row>
        <row r="603">
          <cell r="A603" t="str">
            <v>Ogul Uner</v>
          </cell>
          <cell r="M603">
            <v>1</v>
          </cell>
          <cell r="N603">
            <v>0</v>
          </cell>
          <cell r="O603">
            <v>0</v>
          </cell>
          <cell r="P603">
            <v>0</v>
          </cell>
          <cell r="Q603">
            <v>0</v>
          </cell>
          <cell r="R603">
            <v>2.6</v>
          </cell>
          <cell r="S603">
            <v>0</v>
          </cell>
        </row>
        <row r="604">
          <cell r="A604" t="str">
            <v>Ogul Uner</v>
          </cell>
          <cell r="M604">
            <v>1</v>
          </cell>
          <cell r="N604">
            <v>1</v>
          </cell>
          <cell r="O604">
            <v>1</v>
          </cell>
          <cell r="P604">
            <v>0</v>
          </cell>
          <cell r="Q604">
            <v>0</v>
          </cell>
          <cell r="R604">
            <v>0.98599999999999999</v>
          </cell>
          <cell r="S604">
            <v>0</v>
          </cell>
        </row>
        <row r="605">
          <cell r="A605" t="str">
            <v>Ogul Uner</v>
          </cell>
          <cell r="M605">
            <v>0</v>
          </cell>
          <cell r="N605">
            <v>0</v>
          </cell>
          <cell r="O605">
            <v>0</v>
          </cell>
          <cell r="P605">
            <v>0</v>
          </cell>
          <cell r="Q605">
            <v>0</v>
          </cell>
          <cell r="R605">
            <v>2.74</v>
          </cell>
          <cell r="S605">
            <v>1</v>
          </cell>
        </row>
        <row r="606">
          <cell r="A606" t="str">
            <v>Ogul Uner</v>
          </cell>
          <cell r="M606">
            <v>1</v>
          </cell>
          <cell r="N606">
            <v>1</v>
          </cell>
          <cell r="O606">
            <v>1</v>
          </cell>
          <cell r="P606">
            <v>0</v>
          </cell>
          <cell r="Q606">
            <v>0</v>
          </cell>
          <cell r="R606">
            <v>1.6890000000000001</v>
          </cell>
          <cell r="S606">
            <v>1</v>
          </cell>
        </row>
        <row r="607">
          <cell r="A607" t="str">
            <v>Ogul Uner</v>
          </cell>
          <cell r="M607">
            <v>0</v>
          </cell>
          <cell r="N607">
            <v>0</v>
          </cell>
          <cell r="O607">
            <v>0</v>
          </cell>
          <cell r="P607">
            <v>0</v>
          </cell>
          <cell r="Q607">
            <v>0</v>
          </cell>
          <cell r="R607">
            <v>3.92</v>
          </cell>
          <cell r="S607">
            <v>1</v>
          </cell>
        </row>
        <row r="608">
          <cell r="A608" t="str">
            <v>Justin Grassmeyer</v>
          </cell>
          <cell r="M608">
            <v>0</v>
          </cell>
          <cell r="N608">
            <v>1</v>
          </cell>
          <cell r="O608">
            <v>0</v>
          </cell>
          <cell r="P608">
            <v>0</v>
          </cell>
          <cell r="Q608">
            <v>0</v>
          </cell>
          <cell r="R608">
            <v>8.77</v>
          </cell>
          <cell r="S608">
            <v>0</v>
          </cell>
        </row>
        <row r="609">
          <cell r="A609" t="str">
            <v>Justin Grassmeyer</v>
          </cell>
          <cell r="M609">
            <v>0</v>
          </cell>
          <cell r="N609">
            <v>0</v>
          </cell>
          <cell r="O609">
            <v>0</v>
          </cell>
          <cell r="P609">
            <v>0</v>
          </cell>
          <cell r="Q609">
            <v>0</v>
          </cell>
          <cell r="R609">
            <v>3.8540000000000001</v>
          </cell>
          <cell r="S609">
            <v>1</v>
          </cell>
        </row>
        <row r="610">
          <cell r="A610" t="str">
            <v>Justin Grassmeyer</v>
          </cell>
          <cell r="M610">
            <v>0</v>
          </cell>
          <cell r="N610">
            <v>0</v>
          </cell>
          <cell r="O610">
            <v>0</v>
          </cell>
          <cell r="P610">
            <v>0</v>
          </cell>
          <cell r="Q610">
            <v>0</v>
          </cell>
          <cell r="R610">
            <v>5.391</v>
          </cell>
          <cell r="S610">
            <v>1</v>
          </cell>
        </row>
        <row r="611">
          <cell r="A611" t="str">
            <v>Justin Grassmeyer</v>
          </cell>
          <cell r="M611">
            <v>1</v>
          </cell>
          <cell r="N611">
            <v>1</v>
          </cell>
          <cell r="O611">
            <v>1</v>
          </cell>
          <cell r="P611">
            <v>0</v>
          </cell>
          <cell r="Q611">
            <v>0</v>
          </cell>
          <cell r="R611">
            <v>3.9209999999999998</v>
          </cell>
          <cell r="S611">
            <v>1</v>
          </cell>
        </row>
        <row r="612">
          <cell r="A612" t="str">
            <v>Justin Grassmeyer</v>
          </cell>
          <cell r="M612">
            <v>1</v>
          </cell>
          <cell r="N612">
            <v>1</v>
          </cell>
          <cell r="O612">
            <v>1</v>
          </cell>
          <cell r="P612">
            <v>0</v>
          </cell>
          <cell r="Q612">
            <v>0</v>
          </cell>
          <cell r="R612">
            <v>7.08</v>
          </cell>
          <cell r="S612">
            <v>1</v>
          </cell>
        </row>
        <row r="613">
          <cell r="A613" t="str">
            <v>Justin Grassmeyer</v>
          </cell>
          <cell r="M613">
            <v>1</v>
          </cell>
          <cell r="N613">
            <v>0</v>
          </cell>
          <cell r="O613">
            <v>0</v>
          </cell>
          <cell r="P613">
            <v>0</v>
          </cell>
          <cell r="Q613">
            <v>0</v>
          </cell>
          <cell r="R613">
            <v>3.6280000000000001</v>
          </cell>
          <cell r="S613">
            <v>1</v>
          </cell>
        </row>
        <row r="614">
          <cell r="A614" t="str">
            <v>Justin Grassmeyer</v>
          </cell>
          <cell r="M614">
            <v>1</v>
          </cell>
          <cell r="N614">
            <v>1</v>
          </cell>
          <cell r="O614">
            <v>1</v>
          </cell>
          <cell r="P614">
            <v>0</v>
          </cell>
          <cell r="Q614">
            <v>0</v>
          </cell>
          <cell r="R614">
            <v>3.9209999999999998</v>
          </cell>
          <cell r="S614">
            <v>1</v>
          </cell>
        </row>
        <row r="615">
          <cell r="A615" t="str">
            <v>Justin Grassmeyer</v>
          </cell>
          <cell r="M615">
            <v>1</v>
          </cell>
          <cell r="N615">
            <v>1</v>
          </cell>
          <cell r="O615">
            <v>1</v>
          </cell>
          <cell r="P615">
            <v>0</v>
          </cell>
          <cell r="Q615">
            <v>0</v>
          </cell>
          <cell r="R615">
            <v>2.2149999999999999</v>
          </cell>
          <cell r="S615">
            <v>0</v>
          </cell>
        </row>
        <row r="616">
          <cell r="A616" t="str">
            <v>Justin Grassmeyer</v>
          </cell>
          <cell r="M616">
            <v>0</v>
          </cell>
          <cell r="N616">
            <v>1</v>
          </cell>
          <cell r="O616">
            <v>0</v>
          </cell>
          <cell r="P616">
            <v>0</v>
          </cell>
          <cell r="Q616">
            <v>0</v>
          </cell>
          <cell r="R616">
            <v>2.895</v>
          </cell>
          <cell r="S616">
            <v>1</v>
          </cell>
        </row>
        <row r="617">
          <cell r="A617" t="str">
            <v>Christopher Rosenberg</v>
          </cell>
          <cell r="M617">
            <v>0</v>
          </cell>
          <cell r="N617">
            <v>1</v>
          </cell>
          <cell r="O617">
            <v>0</v>
          </cell>
          <cell r="P617">
            <v>0</v>
          </cell>
          <cell r="Q617">
            <v>0</v>
          </cell>
          <cell r="R617">
            <v>2.1120000000000001</v>
          </cell>
          <cell r="S617">
            <v>0</v>
          </cell>
        </row>
        <row r="618">
          <cell r="A618" t="str">
            <v>Christopher Rosenberg</v>
          </cell>
          <cell r="M618">
            <v>1</v>
          </cell>
          <cell r="N618">
            <v>1</v>
          </cell>
          <cell r="O618">
            <v>1</v>
          </cell>
          <cell r="P618">
            <v>0</v>
          </cell>
          <cell r="Q618">
            <v>0</v>
          </cell>
          <cell r="R618">
            <v>2.9809999999999999</v>
          </cell>
          <cell r="S618">
            <v>0</v>
          </cell>
        </row>
        <row r="619">
          <cell r="A619" t="str">
            <v>Christopher Rosenberg</v>
          </cell>
          <cell r="M619">
            <v>0</v>
          </cell>
          <cell r="N619">
            <v>1</v>
          </cell>
          <cell r="O619">
            <v>0</v>
          </cell>
          <cell r="P619">
            <v>0</v>
          </cell>
          <cell r="Q619">
            <v>0</v>
          </cell>
          <cell r="R619">
            <v>2.74</v>
          </cell>
          <cell r="S619">
            <v>1</v>
          </cell>
        </row>
        <row r="620">
          <cell r="A620" t="str">
            <v>Radwa Elsharawi</v>
          </cell>
          <cell r="M620">
            <v>0</v>
          </cell>
          <cell r="N620">
            <v>1</v>
          </cell>
          <cell r="O620">
            <v>0</v>
          </cell>
          <cell r="P620">
            <v>0</v>
          </cell>
          <cell r="Q620">
            <v>0</v>
          </cell>
          <cell r="R620">
            <v>2.5379999999999998</v>
          </cell>
          <cell r="S620">
            <v>0</v>
          </cell>
        </row>
        <row r="621">
          <cell r="A621" t="str">
            <v>Radwa Elsharawi</v>
          </cell>
          <cell r="M621">
            <v>0</v>
          </cell>
          <cell r="N621">
            <v>1</v>
          </cell>
          <cell r="O621">
            <v>0</v>
          </cell>
          <cell r="P621">
            <v>0</v>
          </cell>
          <cell r="Q621">
            <v>0</v>
          </cell>
          <cell r="R621">
            <v>3.7869999999999999</v>
          </cell>
          <cell r="S621">
            <v>1</v>
          </cell>
        </row>
        <row r="622">
          <cell r="A622" t="str">
            <v>Radwa Elsharawi</v>
          </cell>
          <cell r="M622">
            <v>0</v>
          </cell>
          <cell r="N622">
            <v>0</v>
          </cell>
          <cell r="O622">
            <v>0</v>
          </cell>
          <cell r="P622">
            <v>0</v>
          </cell>
          <cell r="Q622">
            <v>0</v>
          </cell>
          <cell r="R622">
            <v>2.85</v>
          </cell>
          <cell r="S622">
            <v>1</v>
          </cell>
        </row>
        <row r="623">
          <cell r="A623" t="str">
            <v>Radwa Elsharawi</v>
          </cell>
          <cell r="M623">
            <v>0</v>
          </cell>
          <cell r="N623">
            <v>0</v>
          </cell>
          <cell r="O623">
            <v>0</v>
          </cell>
          <cell r="P623">
            <v>0</v>
          </cell>
          <cell r="Q623">
            <v>0</v>
          </cell>
          <cell r="R623">
            <v>0</v>
          </cell>
          <cell r="S623">
            <v>1</v>
          </cell>
        </row>
        <row r="624">
          <cell r="A624" t="str">
            <v>Radwa Elsharawi</v>
          </cell>
          <cell r="M624">
            <v>0</v>
          </cell>
          <cell r="N624">
            <v>0</v>
          </cell>
          <cell r="O624">
            <v>0</v>
          </cell>
          <cell r="P624">
            <v>0</v>
          </cell>
          <cell r="Q624">
            <v>0</v>
          </cell>
          <cell r="R624">
            <v>2.8</v>
          </cell>
          <cell r="S624">
            <v>1</v>
          </cell>
        </row>
        <row r="625">
          <cell r="A625" t="str">
            <v>Radwa Elsharawi</v>
          </cell>
          <cell r="M625">
            <v>0</v>
          </cell>
          <cell r="N625">
            <v>0</v>
          </cell>
          <cell r="O625">
            <v>0</v>
          </cell>
          <cell r="P625">
            <v>0</v>
          </cell>
          <cell r="Q625">
            <v>0</v>
          </cell>
          <cell r="R625">
            <v>0</v>
          </cell>
          <cell r="S625">
            <v>1</v>
          </cell>
        </row>
        <row r="626">
          <cell r="A626" t="str">
            <v>Jordan Hastings</v>
          </cell>
          <cell r="M626">
            <v>1</v>
          </cell>
          <cell r="N626">
            <v>0</v>
          </cell>
          <cell r="O626">
            <v>0</v>
          </cell>
          <cell r="P626">
            <v>0</v>
          </cell>
          <cell r="Q626">
            <v>0</v>
          </cell>
          <cell r="R626">
            <v>2.04</v>
          </cell>
          <cell r="S626">
            <v>0</v>
          </cell>
        </row>
        <row r="627">
          <cell r="A627" t="str">
            <v>Jordan Hastings</v>
          </cell>
          <cell r="M627">
            <v>0</v>
          </cell>
          <cell r="N627">
            <v>0</v>
          </cell>
          <cell r="O627">
            <v>0</v>
          </cell>
          <cell r="P627">
            <v>0</v>
          </cell>
          <cell r="Q627">
            <v>0</v>
          </cell>
          <cell r="R627">
            <v>1.282</v>
          </cell>
          <cell r="S627">
            <v>0</v>
          </cell>
        </row>
        <row r="628">
          <cell r="A628" t="str">
            <v>Megan Ruben</v>
          </cell>
          <cell r="M628">
            <v>0</v>
          </cell>
          <cell r="N628">
            <v>0</v>
          </cell>
          <cell r="O628">
            <v>0</v>
          </cell>
          <cell r="P628">
            <v>0</v>
          </cell>
          <cell r="Q628">
            <v>0</v>
          </cell>
          <cell r="R628">
            <v>0</v>
          </cell>
          <cell r="S628">
            <v>1</v>
          </cell>
        </row>
        <row r="629">
          <cell r="A629" t="str">
            <v>Megan Ruben</v>
          </cell>
          <cell r="M629">
            <v>1</v>
          </cell>
          <cell r="N629">
            <v>1</v>
          </cell>
          <cell r="O629">
            <v>1</v>
          </cell>
          <cell r="P629">
            <v>0</v>
          </cell>
          <cell r="Q629">
            <v>0</v>
          </cell>
          <cell r="R629">
            <v>1.6890000000000001</v>
          </cell>
          <cell r="S629">
            <v>0</v>
          </cell>
        </row>
        <row r="630">
          <cell r="A630" t="str">
            <v>Megan Ruben</v>
          </cell>
          <cell r="M630">
            <v>1</v>
          </cell>
          <cell r="N630">
            <v>1</v>
          </cell>
          <cell r="O630">
            <v>1</v>
          </cell>
          <cell r="P630">
            <v>0</v>
          </cell>
          <cell r="Q630">
            <v>0</v>
          </cell>
          <cell r="R630">
            <v>0.97899999999999998</v>
          </cell>
          <cell r="S630">
            <v>0</v>
          </cell>
        </row>
        <row r="631">
          <cell r="A631" t="str">
            <v>Brian Smith</v>
          </cell>
          <cell r="M631">
            <v>0</v>
          </cell>
          <cell r="N631">
            <v>0</v>
          </cell>
          <cell r="O631">
            <v>0</v>
          </cell>
          <cell r="P631">
            <v>0</v>
          </cell>
          <cell r="Q631">
            <v>0</v>
          </cell>
          <cell r="R631">
            <v>1.68</v>
          </cell>
          <cell r="S631">
            <v>1</v>
          </cell>
        </row>
        <row r="632">
          <cell r="A632" t="str">
            <v>Steven Skula</v>
          </cell>
          <cell r="M632">
            <v>0</v>
          </cell>
          <cell r="N632">
            <v>0</v>
          </cell>
          <cell r="O632">
            <v>0</v>
          </cell>
          <cell r="P632">
            <v>0</v>
          </cell>
          <cell r="Q632">
            <v>0</v>
          </cell>
          <cell r="R632">
            <v>2.327</v>
          </cell>
          <cell r="S632">
            <v>1</v>
          </cell>
        </row>
        <row r="633">
          <cell r="A633" t="str">
            <v>Steven Skula</v>
          </cell>
          <cell r="M633">
            <v>0</v>
          </cell>
          <cell r="N633">
            <v>0</v>
          </cell>
          <cell r="O633">
            <v>0</v>
          </cell>
          <cell r="P633">
            <v>0</v>
          </cell>
          <cell r="Q633">
            <v>0</v>
          </cell>
          <cell r="R633">
            <v>0.24</v>
          </cell>
          <cell r="S633">
            <v>1</v>
          </cell>
        </row>
        <row r="634">
          <cell r="A634" t="str">
            <v>Abanoob Tadrosse</v>
          </cell>
          <cell r="M634">
            <v>0</v>
          </cell>
          <cell r="N634">
            <v>0</v>
          </cell>
          <cell r="O634">
            <v>0</v>
          </cell>
          <cell r="P634">
            <v>0</v>
          </cell>
          <cell r="Q634">
            <v>0</v>
          </cell>
          <cell r="R634">
            <v>2.4649999999999999</v>
          </cell>
          <cell r="S634">
            <v>0</v>
          </cell>
        </row>
        <row r="635">
          <cell r="A635" t="str">
            <v>Abanoob Tadrosse</v>
          </cell>
          <cell r="M635">
            <v>1</v>
          </cell>
          <cell r="N635">
            <v>1</v>
          </cell>
          <cell r="O635">
            <v>1</v>
          </cell>
          <cell r="P635">
            <v>0</v>
          </cell>
          <cell r="Q635">
            <v>0</v>
          </cell>
          <cell r="R635">
            <v>1.992</v>
          </cell>
          <cell r="S635">
            <v>1</v>
          </cell>
        </row>
        <row r="636">
          <cell r="A636" t="str">
            <v>Alexander Crane</v>
          </cell>
          <cell r="M636">
            <v>0</v>
          </cell>
          <cell r="N636">
            <v>1</v>
          </cell>
          <cell r="O636">
            <v>0</v>
          </cell>
          <cell r="P636">
            <v>0</v>
          </cell>
          <cell r="Q636">
            <v>0</v>
          </cell>
          <cell r="R636">
            <v>0.46899999999999997</v>
          </cell>
          <cell r="S636">
            <v>0</v>
          </cell>
        </row>
        <row r="637">
          <cell r="A637" t="str">
            <v>Alexander Crane</v>
          </cell>
          <cell r="M637">
            <v>1</v>
          </cell>
          <cell r="N637">
            <v>1</v>
          </cell>
          <cell r="O637">
            <v>1</v>
          </cell>
          <cell r="P637">
            <v>0</v>
          </cell>
          <cell r="Q637">
            <v>0</v>
          </cell>
          <cell r="R637">
            <v>1.9610000000000001</v>
          </cell>
          <cell r="S637">
            <v>1</v>
          </cell>
        </row>
        <row r="638">
          <cell r="A638" t="str">
            <v>Neeket Patel</v>
          </cell>
          <cell r="M638">
            <v>0</v>
          </cell>
          <cell r="N638">
            <v>0</v>
          </cell>
          <cell r="O638">
            <v>0</v>
          </cell>
          <cell r="P638">
            <v>0</v>
          </cell>
          <cell r="Q638">
            <v>0</v>
          </cell>
          <cell r="R638">
            <v>1.01</v>
          </cell>
          <cell r="S638">
            <v>1</v>
          </cell>
        </row>
        <row r="639">
          <cell r="A639" t="str">
            <v>Neeket Patel</v>
          </cell>
          <cell r="M639">
            <v>0</v>
          </cell>
          <cell r="N639">
            <v>0</v>
          </cell>
          <cell r="O639">
            <v>0</v>
          </cell>
          <cell r="P639">
            <v>0</v>
          </cell>
          <cell r="Q639">
            <v>0</v>
          </cell>
          <cell r="R639">
            <v>9.7270000000000003</v>
          </cell>
          <cell r="S639">
            <v>1</v>
          </cell>
        </row>
        <row r="640">
          <cell r="A640" t="str">
            <v>Gabriel Sanz</v>
          </cell>
          <cell r="M640">
            <v>1</v>
          </cell>
          <cell r="N640">
            <v>1</v>
          </cell>
          <cell r="O640">
            <v>1</v>
          </cell>
          <cell r="P640">
            <v>0</v>
          </cell>
          <cell r="Q640">
            <v>0</v>
          </cell>
          <cell r="R640">
            <v>0.86899999999999999</v>
          </cell>
          <cell r="S640">
            <v>1</v>
          </cell>
        </row>
        <row r="641">
          <cell r="A641" t="str">
            <v>Gregg Miller</v>
          </cell>
          <cell r="M641">
            <v>1</v>
          </cell>
          <cell r="N641">
            <v>1</v>
          </cell>
          <cell r="O641">
            <v>1</v>
          </cell>
          <cell r="P641">
            <v>0</v>
          </cell>
          <cell r="Q641">
            <v>0</v>
          </cell>
          <cell r="R641">
            <v>1.992</v>
          </cell>
          <cell r="S641">
            <v>0</v>
          </cell>
        </row>
        <row r="642">
          <cell r="A642" t="str">
            <v>Gregg Miller</v>
          </cell>
          <cell r="M642">
            <v>0</v>
          </cell>
          <cell r="N642">
            <v>1</v>
          </cell>
          <cell r="O642">
            <v>0</v>
          </cell>
          <cell r="P642">
            <v>0</v>
          </cell>
          <cell r="Q642">
            <v>0</v>
          </cell>
          <cell r="R642">
            <v>8.77</v>
          </cell>
          <cell r="S642">
            <v>0</v>
          </cell>
        </row>
        <row r="643">
          <cell r="A643" t="str">
            <v>Gregg Miller</v>
          </cell>
          <cell r="M643">
            <v>0</v>
          </cell>
          <cell r="N643">
            <v>0</v>
          </cell>
          <cell r="O643">
            <v>0</v>
          </cell>
          <cell r="P643">
            <v>0</v>
          </cell>
          <cell r="Q643">
            <v>0</v>
          </cell>
          <cell r="R643">
            <v>3.9510000000000001</v>
          </cell>
          <cell r="S643">
            <v>1</v>
          </cell>
        </row>
        <row r="644">
          <cell r="A644" t="str">
            <v>Gregg Miller</v>
          </cell>
          <cell r="M644">
            <v>0</v>
          </cell>
          <cell r="N644">
            <v>0</v>
          </cell>
          <cell r="O644">
            <v>0</v>
          </cell>
          <cell r="P644">
            <v>0</v>
          </cell>
          <cell r="Q644">
            <v>0</v>
          </cell>
          <cell r="R644">
            <v>5.9020000000000001</v>
          </cell>
          <cell r="S644">
            <v>1</v>
          </cell>
        </row>
        <row r="645">
          <cell r="A645" t="str">
            <v>Gregg Miller</v>
          </cell>
          <cell r="M645">
            <v>0</v>
          </cell>
          <cell r="N645">
            <v>0</v>
          </cell>
          <cell r="O645">
            <v>0</v>
          </cell>
          <cell r="P645">
            <v>0</v>
          </cell>
          <cell r="Q645">
            <v>0</v>
          </cell>
          <cell r="R645">
            <v>4.3330000000000002</v>
          </cell>
          <cell r="S645">
            <v>1</v>
          </cell>
        </row>
        <row r="646">
          <cell r="A646" t="str">
            <v>Gregg Miller</v>
          </cell>
          <cell r="M646">
            <v>0</v>
          </cell>
          <cell r="N646">
            <v>0</v>
          </cell>
          <cell r="O646">
            <v>0</v>
          </cell>
          <cell r="P646">
            <v>0</v>
          </cell>
          <cell r="Q646">
            <v>0</v>
          </cell>
          <cell r="R646">
            <v>9.4120000000000008</v>
          </cell>
          <cell r="S646">
            <v>1</v>
          </cell>
        </row>
        <row r="647">
          <cell r="A647" t="str">
            <v>Gregg Miller</v>
          </cell>
          <cell r="M647">
            <v>0</v>
          </cell>
          <cell r="N647">
            <v>0</v>
          </cell>
          <cell r="O647">
            <v>0</v>
          </cell>
          <cell r="P647">
            <v>0</v>
          </cell>
          <cell r="Q647">
            <v>0</v>
          </cell>
          <cell r="R647">
            <v>2.7469999999999999</v>
          </cell>
          <cell r="S647">
            <v>1</v>
          </cell>
        </row>
        <row r="648">
          <cell r="A648" t="str">
            <v>Gregg Miller</v>
          </cell>
          <cell r="M648">
            <v>0</v>
          </cell>
          <cell r="N648">
            <v>0</v>
          </cell>
          <cell r="O648">
            <v>0</v>
          </cell>
          <cell r="P648">
            <v>0</v>
          </cell>
          <cell r="Q648">
            <v>0</v>
          </cell>
          <cell r="R648">
            <v>5.351</v>
          </cell>
          <cell r="S648">
            <v>1</v>
          </cell>
        </row>
        <row r="649">
          <cell r="A649" t="str">
            <v>Gregg Miller</v>
          </cell>
          <cell r="M649">
            <v>0</v>
          </cell>
          <cell r="N649">
            <v>0</v>
          </cell>
          <cell r="O649">
            <v>0</v>
          </cell>
          <cell r="P649">
            <v>0</v>
          </cell>
          <cell r="Q649">
            <v>0</v>
          </cell>
          <cell r="R649">
            <v>4.1130000000000004</v>
          </cell>
          <cell r="S649">
            <v>1</v>
          </cell>
        </row>
        <row r="650">
          <cell r="A650" t="str">
            <v>Arthur Brant</v>
          </cell>
          <cell r="M650">
            <v>0</v>
          </cell>
          <cell r="N650">
            <v>0</v>
          </cell>
          <cell r="O650">
            <v>0</v>
          </cell>
          <cell r="P650">
            <v>0</v>
          </cell>
          <cell r="Q650">
            <v>0</v>
          </cell>
          <cell r="R650">
            <v>30.821999999999999</v>
          </cell>
          <cell r="S650">
            <v>1</v>
          </cell>
        </row>
        <row r="651">
          <cell r="A651" t="str">
            <v>Arthur Brant</v>
          </cell>
          <cell r="M651">
            <v>1</v>
          </cell>
          <cell r="N651">
            <v>1</v>
          </cell>
          <cell r="O651">
            <v>1</v>
          </cell>
          <cell r="P651">
            <v>0</v>
          </cell>
          <cell r="Q651">
            <v>0</v>
          </cell>
          <cell r="R651">
            <v>2.9809999999999999</v>
          </cell>
          <cell r="S651">
            <v>0</v>
          </cell>
        </row>
        <row r="652">
          <cell r="A652" t="str">
            <v>Arthur Brant</v>
          </cell>
          <cell r="M652">
            <v>0</v>
          </cell>
          <cell r="N652">
            <v>0</v>
          </cell>
          <cell r="O652">
            <v>0</v>
          </cell>
          <cell r="P652">
            <v>0</v>
          </cell>
          <cell r="Q652">
            <v>0</v>
          </cell>
          <cell r="R652">
            <v>0</v>
          </cell>
          <cell r="S652">
            <v>1</v>
          </cell>
        </row>
        <row r="653">
          <cell r="A653" t="str">
            <v>Aneesha Ahluwalia</v>
          </cell>
          <cell r="M653">
            <v>1</v>
          </cell>
          <cell r="N653">
            <v>1</v>
          </cell>
          <cell r="O653">
            <v>1</v>
          </cell>
          <cell r="P653">
            <v>0</v>
          </cell>
          <cell r="Q653">
            <v>0</v>
          </cell>
          <cell r="R653">
            <v>2.8109999999999999</v>
          </cell>
          <cell r="S653">
            <v>0</v>
          </cell>
        </row>
        <row r="654">
          <cell r="A654" t="str">
            <v>Aneesha Ahluwalia</v>
          </cell>
          <cell r="M654">
            <v>1</v>
          </cell>
          <cell r="N654">
            <v>1</v>
          </cell>
          <cell r="O654">
            <v>1</v>
          </cell>
          <cell r="P654">
            <v>0</v>
          </cell>
          <cell r="Q654">
            <v>0</v>
          </cell>
          <cell r="R654">
            <v>2.5129999999999999</v>
          </cell>
          <cell r="S654">
            <v>0</v>
          </cell>
        </row>
        <row r="655">
          <cell r="A655" t="str">
            <v>Aneesha Ahluwalia</v>
          </cell>
          <cell r="M655">
            <v>1</v>
          </cell>
          <cell r="N655">
            <v>0</v>
          </cell>
          <cell r="O655">
            <v>0</v>
          </cell>
          <cell r="P655">
            <v>0</v>
          </cell>
          <cell r="Q655">
            <v>0</v>
          </cell>
          <cell r="R655">
            <v>4.0129999999999999</v>
          </cell>
          <cell r="S655">
            <v>1</v>
          </cell>
        </row>
        <row r="656">
          <cell r="A656" t="str">
            <v>Aneesha Ahluwalia</v>
          </cell>
          <cell r="M656">
            <v>1</v>
          </cell>
          <cell r="N656">
            <v>0</v>
          </cell>
          <cell r="O656">
            <v>0</v>
          </cell>
          <cell r="P656">
            <v>0</v>
          </cell>
          <cell r="Q656">
            <v>0</v>
          </cell>
          <cell r="R656">
            <v>3.6110000000000002</v>
          </cell>
          <cell r="S656">
            <v>1</v>
          </cell>
        </row>
        <row r="657">
          <cell r="A657" t="str">
            <v>Aneesha Ahluwalia</v>
          </cell>
          <cell r="M657">
            <v>1</v>
          </cell>
          <cell r="N657">
            <v>0</v>
          </cell>
          <cell r="O657">
            <v>0</v>
          </cell>
          <cell r="P657">
            <v>0</v>
          </cell>
          <cell r="Q657">
            <v>0</v>
          </cell>
          <cell r="R657">
            <v>8.4700000000000006</v>
          </cell>
          <cell r="S657">
            <v>0</v>
          </cell>
        </row>
        <row r="658">
          <cell r="A658" t="str">
            <v>Aneesha Ahluwalia</v>
          </cell>
          <cell r="M658">
            <v>1</v>
          </cell>
          <cell r="N658">
            <v>0</v>
          </cell>
          <cell r="O658">
            <v>0</v>
          </cell>
          <cell r="P658">
            <v>0</v>
          </cell>
          <cell r="Q658">
            <v>0</v>
          </cell>
          <cell r="R658">
            <v>1.6890000000000001</v>
          </cell>
          <cell r="S658">
            <v>0</v>
          </cell>
        </row>
        <row r="659">
          <cell r="A659" t="str">
            <v>Aneesha Ahluwalia</v>
          </cell>
          <cell r="M659">
            <v>1</v>
          </cell>
          <cell r="N659">
            <v>1</v>
          </cell>
          <cell r="O659">
            <v>1</v>
          </cell>
          <cell r="P659">
            <v>0</v>
          </cell>
          <cell r="Q659">
            <v>0</v>
          </cell>
          <cell r="R659">
            <v>8.4700000000000006</v>
          </cell>
          <cell r="S659">
            <v>1</v>
          </cell>
        </row>
        <row r="660">
          <cell r="A660" t="str">
            <v>Aneesha Ahluwalia</v>
          </cell>
          <cell r="M660">
            <v>1</v>
          </cell>
          <cell r="N660">
            <v>0</v>
          </cell>
          <cell r="O660">
            <v>0</v>
          </cell>
          <cell r="P660">
            <v>0</v>
          </cell>
          <cell r="Q660">
            <v>0</v>
          </cell>
          <cell r="R660">
            <v>4.0129999999999999</v>
          </cell>
          <cell r="S660">
            <v>1</v>
          </cell>
        </row>
        <row r="661">
          <cell r="A661" t="str">
            <v>Aneesha Ahluwalia</v>
          </cell>
          <cell r="M661">
            <v>1</v>
          </cell>
          <cell r="N661">
            <v>1</v>
          </cell>
          <cell r="O661">
            <v>1</v>
          </cell>
          <cell r="P661">
            <v>0</v>
          </cell>
          <cell r="Q661">
            <v>0</v>
          </cell>
          <cell r="R661">
            <v>2.8109999999999999</v>
          </cell>
          <cell r="S661">
            <v>1</v>
          </cell>
        </row>
        <row r="662">
          <cell r="A662" t="str">
            <v>Aneesha Ahluwalia</v>
          </cell>
          <cell r="M662">
            <v>1</v>
          </cell>
          <cell r="N662">
            <v>0</v>
          </cell>
          <cell r="O662">
            <v>0</v>
          </cell>
          <cell r="P662">
            <v>0</v>
          </cell>
          <cell r="Q662">
            <v>0</v>
          </cell>
          <cell r="R662">
            <v>3.6110000000000002</v>
          </cell>
          <cell r="S662">
            <v>0</v>
          </cell>
        </row>
        <row r="663">
          <cell r="A663" t="str">
            <v>Aneesha Ahluwalia</v>
          </cell>
          <cell r="M663">
            <v>1</v>
          </cell>
          <cell r="N663">
            <v>0</v>
          </cell>
          <cell r="O663">
            <v>0</v>
          </cell>
          <cell r="P663">
            <v>0</v>
          </cell>
          <cell r="Q663">
            <v>0</v>
          </cell>
          <cell r="R663">
            <v>1.6890000000000001</v>
          </cell>
          <cell r="S663">
            <v>0</v>
          </cell>
        </row>
        <row r="664">
          <cell r="A664" t="str">
            <v>Aneesha Ahluwalia</v>
          </cell>
          <cell r="M664">
            <v>1</v>
          </cell>
          <cell r="N664">
            <v>0</v>
          </cell>
          <cell r="O664">
            <v>0</v>
          </cell>
          <cell r="P664">
            <v>0</v>
          </cell>
          <cell r="Q664">
            <v>0</v>
          </cell>
          <cell r="R664">
            <v>1.6890000000000001</v>
          </cell>
          <cell r="S664">
            <v>1</v>
          </cell>
        </row>
        <row r="665">
          <cell r="A665" t="str">
            <v>Aneesha Ahluwalia</v>
          </cell>
          <cell r="M665">
            <v>1</v>
          </cell>
          <cell r="N665">
            <v>1</v>
          </cell>
          <cell r="O665">
            <v>1</v>
          </cell>
          <cell r="P665">
            <v>0</v>
          </cell>
          <cell r="Q665">
            <v>0</v>
          </cell>
          <cell r="R665">
            <v>0.86899999999999999</v>
          </cell>
          <cell r="S665">
            <v>1</v>
          </cell>
        </row>
        <row r="666">
          <cell r="A666" t="str">
            <v>Aneesha Ahluwalia</v>
          </cell>
          <cell r="M666">
            <v>0</v>
          </cell>
          <cell r="N666">
            <v>0</v>
          </cell>
          <cell r="O666">
            <v>0</v>
          </cell>
          <cell r="P666">
            <v>0</v>
          </cell>
          <cell r="Q666">
            <v>0</v>
          </cell>
          <cell r="R666">
            <v>4.6989999999999998</v>
          </cell>
          <cell r="S666">
            <v>1</v>
          </cell>
        </row>
        <row r="667">
          <cell r="A667" t="str">
            <v>Aneesha Ahluwalia</v>
          </cell>
          <cell r="M667">
            <v>0</v>
          </cell>
          <cell r="N667">
            <v>0</v>
          </cell>
          <cell r="O667">
            <v>0</v>
          </cell>
          <cell r="P667">
            <v>0</v>
          </cell>
          <cell r="Q667">
            <v>0</v>
          </cell>
          <cell r="R667">
            <v>4.5289999999999999</v>
          </cell>
          <cell r="S667">
            <v>1</v>
          </cell>
        </row>
        <row r="668">
          <cell r="A668" t="str">
            <v>Aneesha Ahluwalia</v>
          </cell>
          <cell r="M668">
            <v>0</v>
          </cell>
          <cell r="N668">
            <v>0</v>
          </cell>
          <cell r="O668">
            <v>0</v>
          </cell>
          <cell r="P668">
            <v>0</v>
          </cell>
          <cell r="Q668">
            <v>0</v>
          </cell>
          <cell r="R668">
            <v>3.2290000000000001</v>
          </cell>
          <cell r="S668">
            <v>1</v>
          </cell>
        </row>
        <row r="669">
          <cell r="A669" t="str">
            <v>Aneesha Ahluwalia</v>
          </cell>
          <cell r="M669">
            <v>0</v>
          </cell>
          <cell r="N669">
            <v>0</v>
          </cell>
          <cell r="O669">
            <v>0</v>
          </cell>
          <cell r="P669">
            <v>0</v>
          </cell>
          <cell r="Q669">
            <v>0</v>
          </cell>
          <cell r="R669">
            <v>2.57</v>
          </cell>
          <cell r="S669">
            <v>1</v>
          </cell>
        </row>
        <row r="670">
          <cell r="A670" t="str">
            <v>Aneesha Ahluwalia</v>
          </cell>
          <cell r="M670">
            <v>0</v>
          </cell>
          <cell r="N670">
            <v>0</v>
          </cell>
          <cell r="O670">
            <v>0</v>
          </cell>
          <cell r="P670">
            <v>0</v>
          </cell>
          <cell r="Q670">
            <v>0</v>
          </cell>
          <cell r="R670">
            <v>5.7309999999999999</v>
          </cell>
          <cell r="S670">
            <v>1</v>
          </cell>
        </row>
        <row r="671">
          <cell r="A671" t="str">
            <v>Aneesha Ahluwalia</v>
          </cell>
          <cell r="M671">
            <v>0</v>
          </cell>
          <cell r="N671">
            <v>0</v>
          </cell>
          <cell r="O671">
            <v>0</v>
          </cell>
          <cell r="P671">
            <v>0</v>
          </cell>
          <cell r="Q671">
            <v>0</v>
          </cell>
          <cell r="R671">
            <v>5.7309999999999999</v>
          </cell>
          <cell r="S671">
            <v>1</v>
          </cell>
        </row>
        <row r="672">
          <cell r="A672" t="str">
            <v>Aneesha Ahluwalia</v>
          </cell>
          <cell r="M672">
            <v>0</v>
          </cell>
          <cell r="N672">
            <v>0</v>
          </cell>
          <cell r="O672">
            <v>0</v>
          </cell>
          <cell r="P672">
            <v>0</v>
          </cell>
          <cell r="Q672">
            <v>0</v>
          </cell>
          <cell r="R672">
            <v>5.7309999999999999</v>
          </cell>
          <cell r="S672">
            <v>1</v>
          </cell>
        </row>
        <row r="673">
          <cell r="A673" t="str">
            <v>Gina Yu</v>
          </cell>
          <cell r="M673">
            <v>1</v>
          </cell>
          <cell r="N673">
            <v>0</v>
          </cell>
          <cell r="O673">
            <v>0</v>
          </cell>
          <cell r="P673">
            <v>0</v>
          </cell>
          <cell r="Q673">
            <v>0</v>
          </cell>
          <cell r="R673">
            <v>4.0129999999999999</v>
          </cell>
          <cell r="S673">
            <v>0</v>
          </cell>
        </row>
        <row r="674">
          <cell r="A674" t="str">
            <v>Gina Yu</v>
          </cell>
          <cell r="M674">
            <v>1</v>
          </cell>
          <cell r="N674">
            <v>0</v>
          </cell>
          <cell r="O674">
            <v>0</v>
          </cell>
          <cell r="P674">
            <v>0</v>
          </cell>
          <cell r="Q674">
            <v>0</v>
          </cell>
          <cell r="R674">
            <v>4.0129999999999999</v>
          </cell>
          <cell r="S674">
            <v>1</v>
          </cell>
        </row>
        <row r="675">
          <cell r="A675" t="str">
            <v>Gina Yu</v>
          </cell>
          <cell r="M675">
            <v>1</v>
          </cell>
          <cell r="N675">
            <v>1</v>
          </cell>
          <cell r="O675">
            <v>1</v>
          </cell>
          <cell r="P675">
            <v>0</v>
          </cell>
          <cell r="Q675">
            <v>0</v>
          </cell>
          <cell r="R675">
            <v>6.1980000000000004</v>
          </cell>
          <cell r="S675">
            <v>1</v>
          </cell>
        </row>
        <row r="676">
          <cell r="A676" t="str">
            <v>Gina Yu</v>
          </cell>
          <cell r="M676">
            <v>1</v>
          </cell>
          <cell r="N676">
            <v>1</v>
          </cell>
          <cell r="O676">
            <v>1</v>
          </cell>
          <cell r="P676">
            <v>0</v>
          </cell>
          <cell r="Q676">
            <v>0</v>
          </cell>
          <cell r="R676">
            <v>0.85</v>
          </cell>
          <cell r="S676">
            <v>1</v>
          </cell>
        </row>
        <row r="677">
          <cell r="A677" t="str">
            <v>Gina Yu</v>
          </cell>
          <cell r="M677">
            <v>1</v>
          </cell>
          <cell r="N677">
            <v>0</v>
          </cell>
          <cell r="O677">
            <v>0</v>
          </cell>
          <cell r="P677">
            <v>0</v>
          </cell>
          <cell r="Q677">
            <v>0</v>
          </cell>
          <cell r="R677">
            <v>1.3080000000000001</v>
          </cell>
          <cell r="S677">
            <v>1</v>
          </cell>
        </row>
        <row r="678">
          <cell r="A678" t="str">
            <v>Gina Yu</v>
          </cell>
          <cell r="M678">
            <v>1</v>
          </cell>
          <cell r="N678">
            <v>0</v>
          </cell>
          <cell r="O678">
            <v>0</v>
          </cell>
          <cell r="P678">
            <v>0</v>
          </cell>
          <cell r="Q678">
            <v>0</v>
          </cell>
          <cell r="R678">
            <v>2.1120000000000001</v>
          </cell>
          <cell r="S678">
            <v>1</v>
          </cell>
        </row>
        <row r="679">
          <cell r="A679" t="str">
            <v>Gina Yu</v>
          </cell>
          <cell r="M679">
            <v>1</v>
          </cell>
          <cell r="N679">
            <v>1</v>
          </cell>
          <cell r="O679">
            <v>1</v>
          </cell>
          <cell r="P679">
            <v>0</v>
          </cell>
          <cell r="Q679">
            <v>0</v>
          </cell>
          <cell r="R679">
            <v>0.85</v>
          </cell>
          <cell r="S679">
            <v>1</v>
          </cell>
        </row>
        <row r="680">
          <cell r="A680" t="str">
            <v>Gina Yu</v>
          </cell>
          <cell r="M680">
            <v>1</v>
          </cell>
          <cell r="N680">
            <v>0</v>
          </cell>
          <cell r="O680">
            <v>0</v>
          </cell>
          <cell r="P680">
            <v>0</v>
          </cell>
          <cell r="Q680">
            <v>0</v>
          </cell>
          <cell r="R680">
            <v>3.649</v>
          </cell>
          <cell r="S680">
            <v>1</v>
          </cell>
        </row>
        <row r="681">
          <cell r="A681" t="str">
            <v>Gina Yu</v>
          </cell>
          <cell r="M681">
            <v>1</v>
          </cell>
          <cell r="N681">
            <v>1</v>
          </cell>
          <cell r="O681">
            <v>1</v>
          </cell>
          <cell r="P681">
            <v>0</v>
          </cell>
          <cell r="Q681">
            <v>0</v>
          </cell>
          <cell r="R681">
            <v>3.649</v>
          </cell>
          <cell r="S681">
            <v>1</v>
          </cell>
        </row>
        <row r="682">
          <cell r="A682" t="str">
            <v>Gina Yu</v>
          </cell>
          <cell r="M682">
            <v>1</v>
          </cell>
          <cell r="N682">
            <v>0</v>
          </cell>
          <cell r="O682">
            <v>0</v>
          </cell>
          <cell r="P682">
            <v>0</v>
          </cell>
          <cell r="Q682">
            <v>0</v>
          </cell>
          <cell r="R682">
            <v>3.4580000000000002</v>
          </cell>
          <cell r="S682">
            <v>1</v>
          </cell>
        </row>
        <row r="683">
          <cell r="A683" t="str">
            <v>Anna Toth</v>
          </cell>
          <cell r="M683">
            <v>0</v>
          </cell>
          <cell r="N683">
            <v>0</v>
          </cell>
          <cell r="O683">
            <v>0</v>
          </cell>
          <cell r="P683">
            <v>0</v>
          </cell>
          <cell r="Q683">
            <v>0</v>
          </cell>
          <cell r="R683">
            <v>8.109</v>
          </cell>
          <cell r="S683">
            <v>0</v>
          </cell>
        </row>
        <row r="684">
          <cell r="A684" t="str">
            <v>Anna Toth</v>
          </cell>
          <cell r="M684">
            <v>0</v>
          </cell>
          <cell r="N684">
            <v>1</v>
          </cell>
          <cell r="O684">
            <v>0</v>
          </cell>
          <cell r="P684">
            <v>0</v>
          </cell>
          <cell r="Q684">
            <v>0</v>
          </cell>
          <cell r="R684">
            <v>6.4669999999999996</v>
          </cell>
          <cell r="S684">
            <v>1</v>
          </cell>
        </row>
        <row r="685">
          <cell r="A685" t="str">
            <v>Anna Toth</v>
          </cell>
          <cell r="M685">
            <v>0</v>
          </cell>
          <cell r="N685">
            <v>1</v>
          </cell>
          <cell r="O685">
            <v>0</v>
          </cell>
          <cell r="P685">
            <v>0</v>
          </cell>
          <cell r="Q685">
            <v>0</v>
          </cell>
          <cell r="R685">
            <v>4.8739999999999997</v>
          </cell>
          <cell r="S685">
            <v>1</v>
          </cell>
        </row>
        <row r="686">
          <cell r="A686" t="str">
            <v>Sahil Shah</v>
          </cell>
          <cell r="M686">
            <v>0</v>
          </cell>
          <cell r="N686">
            <v>0</v>
          </cell>
          <cell r="O686">
            <v>0</v>
          </cell>
          <cell r="P686">
            <v>0</v>
          </cell>
          <cell r="Q686">
            <v>0</v>
          </cell>
          <cell r="R686">
            <v>2.2250000000000001</v>
          </cell>
          <cell r="S686">
            <v>1</v>
          </cell>
        </row>
        <row r="687">
          <cell r="A687" t="str">
            <v>Sahil Shah</v>
          </cell>
          <cell r="M687">
            <v>0</v>
          </cell>
          <cell r="N687">
            <v>0</v>
          </cell>
          <cell r="O687">
            <v>0</v>
          </cell>
          <cell r="P687">
            <v>0</v>
          </cell>
          <cell r="Q687">
            <v>0</v>
          </cell>
          <cell r="R687">
            <v>2.2250000000000001</v>
          </cell>
          <cell r="S687">
            <v>1</v>
          </cell>
        </row>
        <row r="688">
          <cell r="A688" t="str">
            <v>Sahil Shah</v>
          </cell>
          <cell r="M688">
            <v>0</v>
          </cell>
          <cell r="N688">
            <v>0</v>
          </cell>
          <cell r="O688">
            <v>0</v>
          </cell>
          <cell r="P688">
            <v>0</v>
          </cell>
          <cell r="Q688">
            <v>0</v>
          </cell>
          <cell r="R688">
            <v>2.4500000000000002</v>
          </cell>
          <cell r="S688">
            <v>1</v>
          </cell>
        </row>
        <row r="689">
          <cell r="A689" t="str">
            <v>Sahil Shah</v>
          </cell>
          <cell r="M689">
            <v>0</v>
          </cell>
          <cell r="N689">
            <v>0</v>
          </cell>
          <cell r="O689">
            <v>0</v>
          </cell>
          <cell r="P689">
            <v>0</v>
          </cell>
          <cell r="Q689">
            <v>0</v>
          </cell>
          <cell r="R689">
            <v>1.139</v>
          </cell>
          <cell r="S689">
            <v>1</v>
          </cell>
        </row>
        <row r="690">
          <cell r="A690" t="str">
            <v>Sahil Shah</v>
          </cell>
          <cell r="M690">
            <v>0</v>
          </cell>
          <cell r="N690">
            <v>0</v>
          </cell>
          <cell r="O690">
            <v>0</v>
          </cell>
          <cell r="P690">
            <v>0</v>
          </cell>
          <cell r="Q690">
            <v>0</v>
          </cell>
          <cell r="R690">
            <v>1.474</v>
          </cell>
          <cell r="S690">
            <v>1</v>
          </cell>
        </row>
        <row r="691">
          <cell r="A691" t="str">
            <v>Sahil Shah</v>
          </cell>
          <cell r="M691">
            <v>1</v>
          </cell>
          <cell r="N691">
            <v>1</v>
          </cell>
          <cell r="O691">
            <v>1</v>
          </cell>
          <cell r="P691">
            <v>0</v>
          </cell>
          <cell r="Q691">
            <v>0</v>
          </cell>
          <cell r="R691">
            <v>4.0129999999999999</v>
          </cell>
          <cell r="S691">
            <v>0</v>
          </cell>
        </row>
        <row r="692">
          <cell r="A692" t="str">
            <v>Sahil Shah</v>
          </cell>
          <cell r="M692">
            <v>0</v>
          </cell>
          <cell r="N692">
            <v>0</v>
          </cell>
          <cell r="O692">
            <v>0</v>
          </cell>
          <cell r="P692">
            <v>0</v>
          </cell>
          <cell r="Q692">
            <v>0</v>
          </cell>
          <cell r="R692">
            <v>3.3029999999999999</v>
          </cell>
          <cell r="S692">
            <v>0</v>
          </cell>
        </row>
        <row r="693">
          <cell r="A693" t="str">
            <v>Sahil Shah</v>
          </cell>
          <cell r="M693">
            <v>1</v>
          </cell>
          <cell r="N693">
            <v>0</v>
          </cell>
          <cell r="O693">
            <v>0</v>
          </cell>
          <cell r="P693">
            <v>0</v>
          </cell>
          <cell r="Q693">
            <v>0</v>
          </cell>
          <cell r="R693">
            <v>8.109</v>
          </cell>
          <cell r="S693">
            <v>1</v>
          </cell>
        </row>
        <row r="694">
          <cell r="A694" t="str">
            <v>Sahil Shah</v>
          </cell>
          <cell r="M694">
            <v>0</v>
          </cell>
          <cell r="N694">
            <v>1</v>
          </cell>
          <cell r="O694">
            <v>0</v>
          </cell>
          <cell r="P694">
            <v>0</v>
          </cell>
          <cell r="Q694">
            <v>0</v>
          </cell>
          <cell r="R694">
            <v>3.9350000000000001</v>
          </cell>
          <cell r="S694">
            <v>1</v>
          </cell>
        </row>
        <row r="695">
          <cell r="A695" t="str">
            <v>Sahil Shah</v>
          </cell>
          <cell r="M695">
            <v>0</v>
          </cell>
          <cell r="N695">
            <v>0</v>
          </cell>
          <cell r="O695">
            <v>0</v>
          </cell>
          <cell r="P695">
            <v>0</v>
          </cell>
          <cell r="Q695">
            <v>0</v>
          </cell>
          <cell r="R695">
            <v>6.7850000000000001</v>
          </cell>
          <cell r="S695">
            <v>1</v>
          </cell>
        </row>
        <row r="696">
          <cell r="A696" t="str">
            <v>Ross Stuber</v>
          </cell>
          <cell r="M696">
            <v>1</v>
          </cell>
          <cell r="N696">
            <v>0</v>
          </cell>
          <cell r="O696">
            <v>0</v>
          </cell>
          <cell r="P696">
            <v>0</v>
          </cell>
          <cell r="Q696">
            <v>0</v>
          </cell>
          <cell r="R696">
            <v>2.2149999999999999</v>
          </cell>
          <cell r="S696">
            <v>1</v>
          </cell>
        </row>
        <row r="697">
          <cell r="A697" t="str">
            <v>Ross Stuber</v>
          </cell>
          <cell r="M697">
            <v>1</v>
          </cell>
          <cell r="N697">
            <v>1</v>
          </cell>
          <cell r="O697">
            <v>1</v>
          </cell>
          <cell r="P697">
            <v>0</v>
          </cell>
          <cell r="Q697">
            <v>0</v>
          </cell>
          <cell r="R697">
            <v>2.2149999999999999</v>
          </cell>
          <cell r="S697">
            <v>1</v>
          </cell>
        </row>
        <row r="698">
          <cell r="A698" t="str">
            <v>Pratik Patel</v>
          </cell>
          <cell r="M698">
            <v>1</v>
          </cell>
          <cell r="N698">
            <v>0</v>
          </cell>
          <cell r="O698">
            <v>0</v>
          </cell>
          <cell r="P698">
            <v>1</v>
          </cell>
          <cell r="Q698">
            <v>1</v>
          </cell>
          <cell r="R698">
            <v>0.86899999999999999</v>
          </cell>
          <cell r="S698">
            <v>1</v>
          </cell>
        </row>
        <row r="699">
          <cell r="A699" t="str">
            <v>Richard Atallah</v>
          </cell>
          <cell r="M699">
            <v>1</v>
          </cell>
          <cell r="N699">
            <v>0</v>
          </cell>
          <cell r="O699">
            <v>0</v>
          </cell>
          <cell r="P699">
            <v>0</v>
          </cell>
          <cell r="Q699">
            <v>0</v>
          </cell>
          <cell r="R699">
            <v>1.992</v>
          </cell>
          <cell r="S699">
            <v>1</v>
          </cell>
        </row>
        <row r="700">
          <cell r="A700" t="str">
            <v>Richard Atallah</v>
          </cell>
          <cell r="M700">
            <v>1</v>
          </cell>
          <cell r="N700">
            <v>1</v>
          </cell>
          <cell r="O700">
            <v>1</v>
          </cell>
          <cell r="P700">
            <v>0</v>
          </cell>
          <cell r="Q700">
            <v>0</v>
          </cell>
          <cell r="R700">
            <v>2.04</v>
          </cell>
          <cell r="S700">
            <v>1</v>
          </cell>
        </row>
        <row r="701">
          <cell r="A701" t="str">
            <v>Richard Atallah</v>
          </cell>
          <cell r="M701">
            <v>1</v>
          </cell>
          <cell r="N701">
            <v>0</v>
          </cell>
          <cell r="O701">
            <v>0</v>
          </cell>
          <cell r="P701">
            <v>0</v>
          </cell>
          <cell r="Q701">
            <v>0</v>
          </cell>
          <cell r="R701">
            <v>1.992</v>
          </cell>
          <cell r="S701">
            <v>1</v>
          </cell>
        </row>
        <row r="702">
          <cell r="A702" t="str">
            <v>Collin Anderson</v>
          </cell>
          <cell r="M702">
            <v>0</v>
          </cell>
          <cell r="N702">
            <v>1</v>
          </cell>
          <cell r="O702">
            <v>0</v>
          </cell>
          <cell r="P702">
            <v>0</v>
          </cell>
          <cell r="Q702">
            <v>0</v>
          </cell>
          <cell r="R702">
            <v>6.0389999999999997</v>
          </cell>
          <cell r="S702">
            <v>1</v>
          </cell>
        </row>
        <row r="703">
          <cell r="A703" t="str">
            <v>Bradley Ashcroft</v>
          </cell>
          <cell r="M703">
            <v>0</v>
          </cell>
          <cell r="N703">
            <v>0</v>
          </cell>
          <cell r="O703">
            <v>0</v>
          </cell>
          <cell r="P703">
            <v>0</v>
          </cell>
          <cell r="Q703">
            <v>0</v>
          </cell>
          <cell r="R703">
            <v>3.968</v>
          </cell>
          <cell r="S703">
            <v>1</v>
          </cell>
        </row>
        <row r="704">
          <cell r="A704" t="str">
            <v>Bradley Ashcroft</v>
          </cell>
          <cell r="M704">
            <v>0</v>
          </cell>
          <cell r="N704">
            <v>0</v>
          </cell>
          <cell r="O704">
            <v>0</v>
          </cell>
          <cell r="P704">
            <v>0</v>
          </cell>
          <cell r="Q704">
            <v>0</v>
          </cell>
          <cell r="R704">
            <v>38.637</v>
          </cell>
          <cell r="S704">
            <v>1</v>
          </cell>
        </row>
        <row r="705">
          <cell r="A705" t="str">
            <v>Bradley Ashcroft</v>
          </cell>
          <cell r="M705">
            <v>0</v>
          </cell>
          <cell r="N705">
            <v>0</v>
          </cell>
          <cell r="O705">
            <v>0</v>
          </cell>
          <cell r="P705">
            <v>0</v>
          </cell>
          <cell r="Q705">
            <v>0</v>
          </cell>
          <cell r="R705">
            <v>21.567</v>
          </cell>
          <cell r="S705">
            <v>1</v>
          </cell>
        </row>
        <row r="706">
          <cell r="A706" t="str">
            <v>Julia Watson</v>
          </cell>
          <cell r="M706">
            <v>0</v>
          </cell>
          <cell r="N706">
            <v>0</v>
          </cell>
          <cell r="O706">
            <v>0</v>
          </cell>
          <cell r="P706">
            <v>0</v>
          </cell>
          <cell r="Q706">
            <v>0</v>
          </cell>
          <cell r="R706">
            <v>2.6880000000000002</v>
          </cell>
          <cell r="S706">
            <v>1</v>
          </cell>
        </row>
        <row r="707">
          <cell r="A707" t="str">
            <v>Julia Watson</v>
          </cell>
          <cell r="M707">
            <v>0</v>
          </cell>
          <cell r="N707">
            <v>1</v>
          </cell>
          <cell r="O707">
            <v>0</v>
          </cell>
          <cell r="P707">
            <v>0</v>
          </cell>
          <cell r="Q707">
            <v>0</v>
          </cell>
          <cell r="R707">
            <v>2.74</v>
          </cell>
          <cell r="S707">
            <v>1</v>
          </cell>
        </row>
        <row r="708">
          <cell r="A708" t="str">
            <v>Daniel Azzam</v>
          </cell>
          <cell r="M708">
            <v>1</v>
          </cell>
          <cell r="N708">
            <v>1</v>
          </cell>
          <cell r="O708">
            <v>1</v>
          </cell>
          <cell r="P708">
            <v>0</v>
          </cell>
          <cell r="Q708">
            <v>0</v>
          </cell>
          <cell r="R708">
            <v>2.2149999999999999</v>
          </cell>
          <cell r="S708">
            <v>0</v>
          </cell>
        </row>
        <row r="709">
          <cell r="A709" t="str">
            <v>Daniel Azzam</v>
          </cell>
          <cell r="M709">
            <v>1</v>
          </cell>
          <cell r="N709">
            <v>0</v>
          </cell>
          <cell r="O709">
            <v>0</v>
          </cell>
          <cell r="P709">
            <v>0</v>
          </cell>
          <cell r="Q709">
            <v>0</v>
          </cell>
          <cell r="R709">
            <v>3.8690000000000002</v>
          </cell>
          <cell r="S709">
            <v>0</v>
          </cell>
        </row>
        <row r="710">
          <cell r="A710" t="str">
            <v>Daniel Azzam</v>
          </cell>
          <cell r="M710">
            <v>1</v>
          </cell>
          <cell r="N710">
            <v>1</v>
          </cell>
          <cell r="O710">
            <v>1</v>
          </cell>
          <cell r="P710">
            <v>0</v>
          </cell>
          <cell r="Q710">
            <v>0</v>
          </cell>
          <cell r="R710">
            <v>0.88300000000000001</v>
          </cell>
          <cell r="S710">
            <v>0</v>
          </cell>
        </row>
        <row r="711">
          <cell r="A711" t="str">
            <v>Daniel Azzam</v>
          </cell>
          <cell r="M711">
            <v>0</v>
          </cell>
          <cell r="N711">
            <v>1</v>
          </cell>
          <cell r="O711">
            <v>0</v>
          </cell>
          <cell r="P711">
            <v>0</v>
          </cell>
          <cell r="Q711">
            <v>0</v>
          </cell>
          <cell r="R711">
            <v>0</v>
          </cell>
          <cell r="S711">
            <v>1</v>
          </cell>
        </row>
        <row r="712">
          <cell r="A712" t="str">
            <v>Daniel Azzam</v>
          </cell>
          <cell r="M712">
            <v>0</v>
          </cell>
          <cell r="N712">
            <v>0</v>
          </cell>
          <cell r="O712">
            <v>0</v>
          </cell>
          <cell r="P712">
            <v>0</v>
          </cell>
          <cell r="Q712">
            <v>0</v>
          </cell>
          <cell r="R712">
            <v>1.829</v>
          </cell>
          <cell r="S712">
            <v>1</v>
          </cell>
        </row>
        <row r="713">
          <cell r="A713" t="str">
            <v>Daniel Azzam</v>
          </cell>
          <cell r="M713">
            <v>1</v>
          </cell>
          <cell r="N713">
            <v>1</v>
          </cell>
          <cell r="O713">
            <v>1</v>
          </cell>
          <cell r="P713">
            <v>0</v>
          </cell>
          <cell r="Q713">
            <v>0</v>
          </cell>
          <cell r="R713">
            <v>0</v>
          </cell>
          <cell r="S713">
            <v>0</v>
          </cell>
        </row>
        <row r="714">
          <cell r="A714" t="str">
            <v>Daniel Azzam</v>
          </cell>
          <cell r="M714">
            <v>0</v>
          </cell>
          <cell r="N714">
            <v>0</v>
          </cell>
          <cell r="O714">
            <v>0</v>
          </cell>
          <cell r="P714">
            <v>0</v>
          </cell>
          <cell r="Q714">
            <v>0</v>
          </cell>
          <cell r="R714">
            <v>0</v>
          </cell>
          <cell r="S714">
            <v>1</v>
          </cell>
        </row>
        <row r="715">
          <cell r="A715" t="str">
            <v>Daniel Azzam</v>
          </cell>
          <cell r="M715">
            <v>0</v>
          </cell>
          <cell r="N715">
            <v>0</v>
          </cell>
          <cell r="O715">
            <v>0</v>
          </cell>
          <cell r="P715">
            <v>0</v>
          </cell>
          <cell r="Q715">
            <v>0</v>
          </cell>
          <cell r="R715">
            <v>10.247</v>
          </cell>
          <cell r="S715">
            <v>1</v>
          </cell>
        </row>
        <row r="716">
          <cell r="A716" t="str">
            <v>Daniel Azzam</v>
          </cell>
          <cell r="M716">
            <v>0</v>
          </cell>
          <cell r="N716">
            <v>0</v>
          </cell>
          <cell r="O716">
            <v>0</v>
          </cell>
          <cell r="P716">
            <v>0</v>
          </cell>
          <cell r="Q716">
            <v>0</v>
          </cell>
          <cell r="R716">
            <v>1.593</v>
          </cell>
          <cell r="S716">
            <v>1</v>
          </cell>
        </row>
        <row r="717">
          <cell r="A717" t="str">
            <v>Daniel Azzam</v>
          </cell>
          <cell r="M717">
            <v>0</v>
          </cell>
          <cell r="N717">
            <v>0</v>
          </cell>
          <cell r="O717">
            <v>0</v>
          </cell>
          <cell r="P717">
            <v>0</v>
          </cell>
          <cell r="Q717">
            <v>0</v>
          </cell>
          <cell r="R717">
            <v>1.8859999999999999</v>
          </cell>
          <cell r="S717">
            <v>1</v>
          </cell>
        </row>
        <row r="718">
          <cell r="A718" t="str">
            <v>Daniel Azzam</v>
          </cell>
          <cell r="M718">
            <v>0</v>
          </cell>
          <cell r="N718">
            <v>0</v>
          </cell>
          <cell r="O718">
            <v>0</v>
          </cell>
          <cell r="P718">
            <v>0</v>
          </cell>
          <cell r="Q718">
            <v>0</v>
          </cell>
          <cell r="R718">
            <v>3.968</v>
          </cell>
          <cell r="S718">
            <v>1</v>
          </cell>
        </row>
        <row r="719">
          <cell r="A719" t="str">
            <v>Daniel Azzam</v>
          </cell>
          <cell r="M719">
            <v>0</v>
          </cell>
          <cell r="N719">
            <v>0</v>
          </cell>
          <cell r="O719">
            <v>0</v>
          </cell>
          <cell r="P719">
            <v>0</v>
          </cell>
          <cell r="Q719">
            <v>0</v>
          </cell>
          <cell r="R719">
            <v>1.829</v>
          </cell>
          <cell r="S719">
            <v>1</v>
          </cell>
        </row>
        <row r="720">
          <cell r="A720" t="str">
            <v>Daniel Azzam</v>
          </cell>
          <cell r="M720">
            <v>0</v>
          </cell>
          <cell r="N720">
            <v>1</v>
          </cell>
          <cell r="O720">
            <v>0</v>
          </cell>
          <cell r="P720">
            <v>0</v>
          </cell>
          <cell r="Q720">
            <v>0</v>
          </cell>
          <cell r="R720">
            <v>1.829</v>
          </cell>
          <cell r="S720">
            <v>1</v>
          </cell>
        </row>
        <row r="721">
          <cell r="A721" t="str">
            <v>Nikhil Dhall</v>
          </cell>
          <cell r="M721">
            <v>1</v>
          </cell>
          <cell r="N721">
            <v>0</v>
          </cell>
          <cell r="O721">
            <v>0</v>
          </cell>
          <cell r="P721">
            <v>0</v>
          </cell>
          <cell r="Q721">
            <v>0</v>
          </cell>
          <cell r="R721">
            <v>12.336</v>
          </cell>
          <cell r="S721">
            <v>1</v>
          </cell>
        </row>
        <row r="722">
          <cell r="A722" t="str">
            <v>Nikhil Dhall</v>
          </cell>
          <cell r="M722">
            <v>0</v>
          </cell>
          <cell r="N722">
            <v>0</v>
          </cell>
          <cell r="O722">
            <v>0</v>
          </cell>
          <cell r="P722">
            <v>0</v>
          </cell>
          <cell r="Q722">
            <v>0</v>
          </cell>
          <cell r="R722">
            <v>2.6640000000000001</v>
          </cell>
          <cell r="S722">
            <v>1</v>
          </cell>
        </row>
        <row r="723">
          <cell r="A723" t="str">
            <v>Nikhil Dhall</v>
          </cell>
          <cell r="M723">
            <v>0</v>
          </cell>
          <cell r="N723">
            <v>0</v>
          </cell>
          <cell r="O723">
            <v>0</v>
          </cell>
          <cell r="P723">
            <v>0</v>
          </cell>
          <cell r="Q723">
            <v>0</v>
          </cell>
          <cell r="R723">
            <v>2.61</v>
          </cell>
          <cell r="S723">
            <v>1</v>
          </cell>
        </row>
        <row r="724">
          <cell r="A724" t="str">
            <v>Joshua King</v>
          </cell>
          <cell r="M724">
            <v>1</v>
          </cell>
          <cell r="N724">
            <v>1</v>
          </cell>
          <cell r="O724">
            <v>1</v>
          </cell>
          <cell r="P724">
            <v>0</v>
          </cell>
          <cell r="Q724">
            <v>0</v>
          </cell>
          <cell r="R724">
            <v>1.369</v>
          </cell>
          <cell r="S724">
            <v>0</v>
          </cell>
        </row>
        <row r="725">
          <cell r="A725" t="str">
            <v>Joshua King</v>
          </cell>
          <cell r="M725">
            <v>1</v>
          </cell>
          <cell r="N725">
            <v>0</v>
          </cell>
          <cell r="O725">
            <v>0</v>
          </cell>
          <cell r="P725">
            <v>0</v>
          </cell>
          <cell r="Q725">
            <v>0</v>
          </cell>
          <cell r="R725">
            <v>2.04</v>
          </cell>
          <cell r="S725">
            <v>0</v>
          </cell>
        </row>
        <row r="726">
          <cell r="A726" t="str">
            <v>Joshua King</v>
          </cell>
          <cell r="M726">
            <v>1</v>
          </cell>
          <cell r="N726">
            <v>0</v>
          </cell>
          <cell r="O726">
            <v>0</v>
          </cell>
          <cell r="P726">
            <v>0</v>
          </cell>
          <cell r="Q726">
            <v>0</v>
          </cell>
          <cell r="R726">
            <v>2.04</v>
          </cell>
          <cell r="S726">
            <v>1</v>
          </cell>
        </row>
        <row r="727">
          <cell r="A727" t="str">
            <v>Joshua King</v>
          </cell>
          <cell r="M727">
            <v>1</v>
          </cell>
          <cell r="N727">
            <v>0</v>
          </cell>
          <cell r="O727">
            <v>0</v>
          </cell>
          <cell r="P727">
            <v>0</v>
          </cell>
          <cell r="Q727">
            <v>0</v>
          </cell>
          <cell r="R727">
            <v>2.04</v>
          </cell>
          <cell r="S727">
            <v>1</v>
          </cell>
        </row>
        <row r="728">
          <cell r="A728" t="str">
            <v>Joshua King</v>
          </cell>
          <cell r="M728">
            <v>1</v>
          </cell>
          <cell r="N728">
            <v>0</v>
          </cell>
          <cell r="O728">
            <v>0</v>
          </cell>
          <cell r="P728">
            <v>0</v>
          </cell>
          <cell r="Q728">
            <v>0</v>
          </cell>
          <cell r="R728">
            <v>2.04</v>
          </cell>
          <cell r="S728">
            <v>1</v>
          </cell>
        </row>
        <row r="729">
          <cell r="A729" t="str">
            <v>Alexander Miller</v>
          </cell>
          <cell r="M729">
            <v>1</v>
          </cell>
          <cell r="N729">
            <v>1</v>
          </cell>
          <cell r="O729">
            <v>1</v>
          </cell>
          <cell r="P729">
            <v>1</v>
          </cell>
          <cell r="Q729">
            <v>1</v>
          </cell>
          <cell r="R729">
            <v>2.9809999999999999</v>
          </cell>
          <cell r="S729">
            <v>0</v>
          </cell>
        </row>
        <row r="730">
          <cell r="A730" t="str">
            <v>Alexander Miller</v>
          </cell>
          <cell r="M730">
            <v>1</v>
          </cell>
          <cell r="N730">
            <v>1</v>
          </cell>
          <cell r="O730">
            <v>1</v>
          </cell>
          <cell r="P730">
            <v>1</v>
          </cell>
          <cell r="Q730">
            <v>1</v>
          </cell>
          <cell r="R730">
            <v>1.6890000000000001</v>
          </cell>
          <cell r="S730">
            <v>1</v>
          </cell>
        </row>
        <row r="731">
          <cell r="A731" t="str">
            <v>Alexander Miller</v>
          </cell>
          <cell r="M731">
            <v>1</v>
          </cell>
          <cell r="N731">
            <v>0</v>
          </cell>
          <cell r="O731">
            <v>0</v>
          </cell>
          <cell r="P731">
            <v>1</v>
          </cell>
          <cell r="Q731">
            <v>1</v>
          </cell>
          <cell r="R731">
            <v>6.1980000000000004</v>
          </cell>
          <cell r="S731">
            <v>1</v>
          </cell>
        </row>
        <row r="732">
          <cell r="A732" t="str">
            <v>Olivia Moharer</v>
          </cell>
          <cell r="M732">
            <v>1</v>
          </cell>
          <cell r="N732">
            <v>1</v>
          </cell>
          <cell r="O732">
            <v>1</v>
          </cell>
          <cell r="P732">
            <v>0</v>
          </cell>
          <cell r="Q732">
            <v>0</v>
          </cell>
          <cell r="R732">
            <v>0</v>
          </cell>
          <cell r="S732">
            <v>1</v>
          </cell>
        </row>
        <row r="733">
          <cell r="A733" t="str">
            <v>Carson Eisenbeisz</v>
          </cell>
          <cell r="M733">
            <v>1</v>
          </cell>
          <cell r="N733">
            <v>0</v>
          </cell>
          <cell r="O733">
            <v>0</v>
          </cell>
          <cell r="P733">
            <v>0</v>
          </cell>
          <cell r="Q733">
            <v>0</v>
          </cell>
          <cell r="R733">
            <v>0.17799999999999999</v>
          </cell>
          <cell r="S733">
            <v>0</v>
          </cell>
        </row>
        <row r="734">
          <cell r="A734" t="str">
            <v>Julia Hamad</v>
          </cell>
          <cell r="M734">
            <v>1</v>
          </cell>
          <cell r="N734">
            <v>1</v>
          </cell>
          <cell r="O734">
            <v>1</v>
          </cell>
          <cell r="P734">
            <v>0</v>
          </cell>
          <cell r="Q734">
            <v>0</v>
          </cell>
          <cell r="R734">
            <v>2.2149999999999999</v>
          </cell>
          <cell r="S734">
            <v>0</v>
          </cell>
        </row>
        <row r="735">
          <cell r="A735" t="str">
            <v>Manpreet Tiwana</v>
          </cell>
          <cell r="M735">
            <v>1</v>
          </cell>
          <cell r="N735">
            <v>0</v>
          </cell>
          <cell r="O735">
            <v>0</v>
          </cell>
          <cell r="P735">
            <v>0</v>
          </cell>
          <cell r="Q735">
            <v>0</v>
          </cell>
          <cell r="R735">
            <v>6.1980000000000004</v>
          </cell>
          <cell r="S735">
            <v>1</v>
          </cell>
        </row>
        <row r="736">
          <cell r="A736" t="str">
            <v>Lauren Chen</v>
          </cell>
          <cell r="M736">
            <v>1</v>
          </cell>
          <cell r="N736">
            <v>0</v>
          </cell>
          <cell r="O736">
            <v>0</v>
          </cell>
          <cell r="P736">
            <v>0</v>
          </cell>
          <cell r="Q736">
            <v>0</v>
          </cell>
          <cell r="R736">
            <v>2.2149999999999999</v>
          </cell>
          <cell r="S736">
            <v>0</v>
          </cell>
        </row>
        <row r="737">
          <cell r="A737" t="str">
            <v>Jimmy Chen</v>
          </cell>
          <cell r="M737">
            <v>0</v>
          </cell>
          <cell r="N737">
            <v>1</v>
          </cell>
          <cell r="O737">
            <v>0</v>
          </cell>
          <cell r="P737">
            <v>0</v>
          </cell>
          <cell r="Q737">
            <v>0</v>
          </cell>
          <cell r="R737">
            <v>3.5259999999999998</v>
          </cell>
          <cell r="S737">
            <v>0</v>
          </cell>
        </row>
        <row r="738">
          <cell r="A738" t="str">
            <v>Jimmy Chen</v>
          </cell>
          <cell r="M738">
            <v>1</v>
          </cell>
          <cell r="N738">
            <v>0</v>
          </cell>
          <cell r="O738">
            <v>0</v>
          </cell>
          <cell r="P738">
            <v>0</v>
          </cell>
          <cell r="Q738">
            <v>0</v>
          </cell>
          <cell r="R738">
            <v>1.28</v>
          </cell>
          <cell r="S738">
            <v>0</v>
          </cell>
        </row>
        <row r="739">
          <cell r="A739" t="str">
            <v>Jimmy Chen</v>
          </cell>
          <cell r="M739">
            <v>1</v>
          </cell>
          <cell r="N739">
            <v>1</v>
          </cell>
          <cell r="O739">
            <v>1</v>
          </cell>
          <cell r="P739">
            <v>0</v>
          </cell>
          <cell r="Q739">
            <v>0</v>
          </cell>
          <cell r="R739">
            <v>1.28</v>
          </cell>
          <cell r="S739">
            <v>0</v>
          </cell>
        </row>
        <row r="740">
          <cell r="A740" t="str">
            <v>Jimmy Chen</v>
          </cell>
          <cell r="M740">
            <v>0</v>
          </cell>
          <cell r="N740">
            <v>0</v>
          </cell>
          <cell r="O740">
            <v>0</v>
          </cell>
          <cell r="P740">
            <v>0</v>
          </cell>
          <cell r="Q740">
            <v>0</v>
          </cell>
          <cell r="R740">
            <v>1.284</v>
          </cell>
          <cell r="S740">
            <v>1</v>
          </cell>
        </row>
        <row r="741">
          <cell r="A741" t="str">
            <v>Jimmy Chen</v>
          </cell>
          <cell r="M741">
            <v>1</v>
          </cell>
          <cell r="N741">
            <v>1</v>
          </cell>
          <cell r="O741">
            <v>1</v>
          </cell>
          <cell r="P741">
            <v>0</v>
          </cell>
          <cell r="Q741">
            <v>0</v>
          </cell>
          <cell r="R741">
            <v>1.6890000000000001</v>
          </cell>
          <cell r="S741">
            <v>0</v>
          </cell>
        </row>
        <row r="742">
          <cell r="A742" t="str">
            <v>Jimmy Chen</v>
          </cell>
          <cell r="M742">
            <v>1</v>
          </cell>
          <cell r="N742">
            <v>0</v>
          </cell>
          <cell r="O742">
            <v>0</v>
          </cell>
          <cell r="P742">
            <v>0</v>
          </cell>
          <cell r="Q742">
            <v>0</v>
          </cell>
          <cell r="R742">
            <v>2.1120000000000001</v>
          </cell>
          <cell r="S742">
            <v>1</v>
          </cell>
        </row>
        <row r="743">
          <cell r="A743" t="str">
            <v>Jimmy Chen</v>
          </cell>
          <cell r="M743">
            <v>0</v>
          </cell>
          <cell r="N743">
            <v>0</v>
          </cell>
          <cell r="O743">
            <v>0</v>
          </cell>
          <cell r="P743">
            <v>0</v>
          </cell>
          <cell r="Q743">
            <v>0</v>
          </cell>
          <cell r="R743">
            <v>2.1120000000000001</v>
          </cell>
          <cell r="S743">
            <v>1</v>
          </cell>
        </row>
        <row r="744">
          <cell r="A744" t="str">
            <v>Rebecca Lian</v>
          </cell>
          <cell r="M744">
            <v>1</v>
          </cell>
          <cell r="N744">
            <v>0</v>
          </cell>
          <cell r="O744">
            <v>0</v>
          </cell>
          <cell r="P744">
            <v>1</v>
          </cell>
          <cell r="Q744">
            <v>1</v>
          </cell>
          <cell r="R744">
            <v>1.6890000000000001</v>
          </cell>
          <cell r="S744">
            <v>1</v>
          </cell>
        </row>
        <row r="745">
          <cell r="A745" t="str">
            <v>Rebecca Lian</v>
          </cell>
          <cell r="M745">
            <v>1</v>
          </cell>
          <cell r="N745">
            <v>0</v>
          </cell>
          <cell r="O745">
            <v>0</v>
          </cell>
          <cell r="P745">
            <v>0</v>
          </cell>
          <cell r="Q745">
            <v>0</v>
          </cell>
          <cell r="R745">
            <v>3.649</v>
          </cell>
          <cell r="S745">
            <v>1</v>
          </cell>
        </row>
        <row r="746">
          <cell r="A746" t="str">
            <v>Rebecca Lian</v>
          </cell>
          <cell r="M746">
            <v>1</v>
          </cell>
          <cell r="N746">
            <v>0</v>
          </cell>
          <cell r="O746">
            <v>0</v>
          </cell>
          <cell r="P746">
            <v>1</v>
          </cell>
          <cell r="Q746">
            <v>1</v>
          </cell>
          <cell r="R746">
            <v>4.0129999999999999</v>
          </cell>
          <cell r="S746">
            <v>0</v>
          </cell>
        </row>
        <row r="747">
          <cell r="A747" t="str">
            <v>Rebecca Lian</v>
          </cell>
          <cell r="M747">
            <v>1</v>
          </cell>
          <cell r="N747">
            <v>0</v>
          </cell>
          <cell r="O747">
            <v>0</v>
          </cell>
          <cell r="P747">
            <v>0</v>
          </cell>
          <cell r="Q747">
            <v>0</v>
          </cell>
          <cell r="R747">
            <v>2.9830000000000001</v>
          </cell>
          <cell r="S747">
            <v>1</v>
          </cell>
        </row>
        <row r="748">
          <cell r="A748" t="str">
            <v>Rebecca Lian</v>
          </cell>
          <cell r="M748">
            <v>1</v>
          </cell>
          <cell r="N748">
            <v>1</v>
          </cell>
          <cell r="O748">
            <v>1</v>
          </cell>
          <cell r="P748">
            <v>0</v>
          </cell>
          <cell r="Q748">
            <v>0</v>
          </cell>
          <cell r="R748">
            <v>2.9830000000000001</v>
          </cell>
          <cell r="S748">
            <v>1</v>
          </cell>
        </row>
        <row r="749">
          <cell r="A749" t="str">
            <v>Rebecca Lian</v>
          </cell>
          <cell r="M749">
            <v>1</v>
          </cell>
          <cell r="N749">
            <v>1</v>
          </cell>
          <cell r="O749">
            <v>1</v>
          </cell>
          <cell r="P749">
            <v>0</v>
          </cell>
          <cell r="Q749">
            <v>0</v>
          </cell>
          <cell r="R749">
            <v>2.9830000000000001</v>
          </cell>
          <cell r="S749">
            <v>1</v>
          </cell>
        </row>
        <row r="750">
          <cell r="A750" t="str">
            <v>Michael Saheb Kashaf</v>
          </cell>
          <cell r="M750">
            <v>1</v>
          </cell>
          <cell r="N750">
            <v>0</v>
          </cell>
          <cell r="O750">
            <v>0</v>
          </cell>
          <cell r="P750">
            <v>0</v>
          </cell>
          <cell r="Q750">
            <v>0</v>
          </cell>
          <cell r="R750">
            <v>4.0129999999999999</v>
          </cell>
          <cell r="S750">
            <v>0</v>
          </cell>
        </row>
        <row r="751">
          <cell r="A751" t="str">
            <v>Michael Saheb Kashaf</v>
          </cell>
          <cell r="M751">
            <v>0</v>
          </cell>
          <cell r="N751">
            <v>1</v>
          </cell>
          <cell r="O751">
            <v>0</v>
          </cell>
          <cell r="P751">
            <v>0</v>
          </cell>
          <cell r="Q751">
            <v>0</v>
          </cell>
          <cell r="R751">
            <v>3.8849999999999998</v>
          </cell>
          <cell r="S751">
            <v>0</v>
          </cell>
        </row>
        <row r="752">
          <cell r="A752" t="str">
            <v>Michael Saheb Kashaf</v>
          </cell>
          <cell r="M752">
            <v>0</v>
          </cell>
          <cell r="N752">
            <v>1</v>
          </cell>
          <cell r="O752">
            <v>0</v>
          </cell>
          <cell r="P752">
            <v>0</v>
          </cell>
          <cell r="Q752">
            <v>0</v>
          </cell>
          <cell r="R752">
            <v>2.3090000000000002</v>
          </cell>
          <cell r="S752">
            <v>1</v>
          </cell>
        </row>
        <row r="753">
          <cell r="A753" t="str">
            <v>Michael Saheb Kashaf</v>
          </cell>
          <cell r="M753">
            <v>0</v>
          </cell>
          <cell r="N753">
            <v>0</v>
          </cell>
          <cell r="O753">
            <v>0</v>
          </cell>
          <cell r="P753">
            <v>0</v>
          </cell>
          <cell r="Q753">
            <v>0</v>
          </cell>
          <cell r="R753">
            <v>2.74</v>
          </cell>
          <cell r="S753">
            <v>0</v>
          </cell>
        </row>
        <row r="754">
          <cell r="A754" t="str">
            <v>Michael Saheb Kashaf</v>
          </cell>
          <cell r="M754">
            <v>1</v>
          </cell>
          <cell r="N754">
            <v>1</v>
          </cell>
          <cell r="O754">
            <v>1</v>
          </cell>
          <cell r="P754">
            <v>0</v>
          </cell>
          <cell r="Q754">
            <v>0</v>
          </cell>
          <cell r="R754">
            <v>2.1579999999999999</v>
          </cell>
          <cell r="S754">
            <v>1</v>
          </cell>
        </row>
        <row r="755">
          <cell r="A755" t="str">
            <v>Michael Saheb Kashaf</v>
          </cell>
          <cell r="M755">
            <v>0</v>
          </cell>
          <cell r="N755">
            <v>0</v>
          </cell>
          <cell r="O755">
            <v>0</v>
          </cell>
          <cell r="P755">
            <v>0</v>
          </cell>
          <cell r="Q755">
            <v>0</v>
          </cell>
          <cell r="R755">
            <v>2.6070000000000002</v>
          </cell>
          <cell r="S755">
            <v>1</v>
          </cell>
        </row>
        <row r="756">
          <cell r="A756" t="str">
            <v>Michael Saheb Kashaf</v>
          </cell>
          <cell r="M756">
            <v>0</v>
          </cell>
          <cell r="N756">
            <v>0</v>
          </cell>
          <cell r="O756">
            <v>0</v>
          </cell>
          <cell r="P756">
            <v>0</v>
          </cell>
          <cell r="Q756">
            <v>0</v>
          </cell>
          <cell r="R756">
            <v>3.2930000000000001</v>
          </cell>
          <cell r="S756">
            <v>1</v>
          </cell>
        </row>
        <row r="757">
          <cell r="A757" t="str">
            <v>Michael Saheb Kashaf</v>
          </cell>
          <cell r="M757">
            <v>0</v>
          </cell>
          <cell r="N757">
            <v>0</v>
          </cell>
          <cell r="O757">
            <v>0</v>
          </cell>
          <cell r="P757">
            <v>0</v>
          </cell>
          <cell r="Q757">
            <v>0</v>
          </cell>
          <cell r="R757">
            <v>5.3540000000000001</v>
          </cell>
          <cell r="S757">
            <v>1</v>
          </cell>
        </row>
        <row r="758">
          <cell r="A758" t="str">
            <v>Michael Saheb Kashaf</v>
          </cell>
          <cell r="M758">
            <v>0</v>
          </cell>
          <cell r="N758">
            <v>0</v>
          </cell>
          <cell r="O758">
            <v>0</v>
          </cell>
          <cell r="P758">
            <v>0</v>
          </cell>
          <cell r="Q758">
            <v>0</v>
          </cell>
          <cell r="R758">
            <v>4.42</v>
          </cell>
          <cell r="S758">
            <v>1</v>
          </cell>
        </row>
        <row r="759">
          <cell r="A759" t="str">
            <v>Michael Saheb Kashaf</v>
          </cell>
          <cell r="M759">
            <v>0</v>
          </cell>
          <cell r="N759">
            <v>0</v>
          </cell>
          <cell r="O759">
            <v>0</v>
          </cell>
          <cell r="P759">
            <v>0</v>
          </cell>
          <cell r="Q759">
            <v>0</v>
          </cell>
          <cell r="R759">
            <v>6.2709999999999999</v>
          </cell>
          <cell r="S759">
            <v>1</v>
          </cell>
        </row>
        <row r="760">
          <cell r="A760" t="str">
            <v>Michael Saheb Kashaf</v>
          </cell>
          <cell r="M760">
            <v>0</v>
          </cell>
          <cell r="N760">
            <v>0</v>
          </cell>
          <cell r="O760">
            <v>0</v>
          </cell>
          <cell r="P760">
            <v>0</v>
          </cell>
          <cell r="Q760">
            <v>0</v>
          </cell>
          <cell r="R760">
            <v>1.583</v>
          </cell>
          <cell r="S760">
            <v>1</v>
          </cell>
        </row>
        <row r="761">
          <cell r="A761" t="str">
            <v>Michael Saheb Kashaf</v>
          </cell>
          <cell r="M761">
            <v>0</v>
          </cell>
          <cell r="N761">
            <v>0</v>
          </cell>
          <cell r="O761">
            <v>0</v>
          </cell>
          <cell r="P761">
            <v>0</v>
          </cell>
          <cell r="Q761">
            <v>0</v>
          </cell>
          <cell r="R761">
            <v>1.583</v>
          </cell>
          <cell r="S761">
            <v>1</v>
          </cell>
        </row>
        <row r="762">
          <cell r="A762" t="str">
            <v>Lukas Mees</v>
          </cell>
          <cell r="M762">
            <v>1</v>
          </cell>
          <cell r="N762">
            <v>1</v>
          </cell>
          <cell r="O762">
            <v>1</v>
          </cell>
          <cell r="P762">
            <v>0</v>
          </cell>
          <cell r="Q762">
            <v>0</v>
          </cell>
          <cell r="R762">
            <v>1.992</v>
          </cell>
          <cell r="S762">
            <v>1</v>
          </cell>
        </row>
        <row r="763">
          <cell r="A763" t="str">
            <v>Lukas Mees</v>
          </cell>
          <cell r="M763">
            <v>1</v>
          </cell>
          <cell r="N763">
            <v>1</v>
          </cell>
          <cell r="O763">
            <v>1</v>
          </cell>
          <cell r="P763">
            <v>0</v>
          </cell>
          <cell r="Q763">
            <v>0</v>
          </cell>
          <cell r="R763">
            <v>3.4580000000000002</v>
          </cell>
          <cell r="S763">
            <v>1</v>
          </cell>
        </row>
        <row r="764">
          <cell r="A764" t="str">
            <v>Lukas Mees</v>
          </cell>
          <cell r="M764">
            <v>0</v>
          </cell>
          <cell r="N764">
            <v>0</v>
          </cell>
          <cell r="O764">
            <v>0</v>
          </cell>
          <cell r="P764">
            <v>0</v>
          </cell>
          <cell r="Q764">
            <v>0</v>
          </cell>
          <cell r="R764">
            <v>7.72</v>
          </cell>
          <cell r="S764">
            <v>1</v>
          </cell>
        </row>
        <row r="765">
          <cell r="A765" t="str">
            <v>Lukas Mees</v>
          </cell>
          <cell r="M765">
            <v>1</v>
          </cell>
          <cell r="N765">
            <v>0</v>
          </cell>
          <cell r="O765">
            <v>0</v>
          </cell>
          <cell r="P765">
            <v>0</v>
          </cell>
          <cell r="Q765">
            <v>0</v>
          </cell>
          <cell r="R765">
            <v>3.4580000000000002</v>
          </cell>
          <cell r="S765">
            <v>1</v>
          </cell>
        </row>
        <row r="766">
          <cell r="A766" t="str">
            <v>Lukas Mees</v>
          </cell>
          <cell r="M766">
            <v>1</v>
          </cell>
          <cell r="N766">
            <v>0</v>
          </cell>
          <cell r="O766">
            <v>0</v>
          </cell>
          <cell r="P766">
            <v>0</v>
          </cell>
          <cell r="Q766">
            <v>0</v>
          </cell>
          <cell r="R766">
            <v>3.1150000000000002</v>
          </cell>
          <cell r="S766">
            <v>1</v>
          </cell>
        </row>
        <row r="767">
          <cell r="A767" t="str">
            <v>Lukas Mees</v>
          </cell>
          <cell r="M767">
            <v>0</v>
          </cell>
          <cell r="N767">
            <v>1</v>
          </cell>
          <cell r="O767">
            <v>0</v>
          </cell>
          <cell r="P767">
            <v>0</v>
          </cell>
          <cell r="Q767">
            <v>0</v>
          </cell>
          <cell r="R767">
            <v>2.74</v>
          </cell>
          <cell r="S767">
            <v>1</v>
          </cell>
        </row>
        <row r="768">
          <cell r="A768" t="str">
            <v>Kelly Yom</v>
          </cell>
          <cell r="M768">
            <v>1</v>
          </cell>
          <cell r="N768">
            <v>0</v>
          </cell>
          <cell r="O768">
            <v>0</v>
          </cell>
          <cell r="P768">
            <v>0</v>
          </cell>
          <cell r="Q768">
            <v>0</v>
          </cell>
          <cell r="R768">
            <v>0.75</v>
          </cell>
          <cell r="S768">
            <v>0</v>
          </cell>
        </row>
        <row r="769">
          <cell r="A769" t="str">
            <v>Kelly Yom</v>
          </cell>
          <cell r="M769">
            <v>1</v>
          </cell>
          <cell r="N769">
            <v>1</v>
          </cell>
          <cell r="O769">
            <v>1</v>
          </cell>
          <cell r="P769">
            <v>0</v>
          </cell>
          <cell r="Q769">
            <v>0</v>
          </cell>
          <cell r="R769">
            <v>1.331</v>
          </cell>
          <cell r="S769">
            <v>0</v>
          </cell>
        </row>
        <row r="770">
          <cell r="A770" t="str">
            <v>Kelly Yom</v>
          </cell>
          <cell r="M770">
            <v>1</v>
          </cell>
          <cell r="N770">
            <v>1</v>
          </cell>
          <cell r="O770">
            <v>1</v>
          </cell>
          <cell r="P770">
            <v>0</v>
          </cell>
          <cell r="Q770">
            <v>0</v>
          </cell>
          <cell r="R770">
            <v>1.331</v>
          </cell>
          <cell r="S770">
            <v>1</v>
          </cell>
        </row>
        <row r="771">
          <cell r="A771" t="str">
            <v>Kelly Yom</v>
          </cell>
          <cell r="M771">
            <v>1</v>
          </cell>
          <cell r="N771">
            <v>1</v>
          </cell>
          <cell r="O771">
            <v>1</v>
          </cell>
          <cell r="P771">
            <v>0</v>
          </cell>
          <cell r="Q771">
            <v>0</v>
          </cell>
          <cell r="R771">
            <v>4.0410000000000004</v>
          </cell>
          <cell r="S771">
            <v>1</v>
          </cell>
        </row>
        <row r="772">
          <cell r="A772" t="str">
            <v>Kelly Yom</v>
          </cell>
          <cell r="M772">
            <v>1</v>
          </cell>
          <cell r="N772">
            <v>0</v>
          </cell>
          <cell r="O772">
            <v>0</v>
          </cell>
          <cell r="P772">
            <v>0</v>
          </cell>
          <cell r="Q772">
            <v>0</v>
          </cell>
          <cell r="R772">
            <v>0.86899999999999999</v>
          </cell>
          <cell r="S772">
            <v>1</v>
          </cell>
        </row>
        <row r="773">
          <cell r="A773" t="str">
            <v>Angela Chen</v>
          </cell>
          <cell r="M773">
            <v>1</v>
          </cell>
          <cell r="N773">
            <v>1</v>
          </cell>
          <cell r="O773">
            <v>1</v>
          </cell>
          <cell r="P773">
            <v>0</v>
          </cell>
          <cell r="Q773">
            <v>0</v>
          </cell>
          <cell r="R773">
            <v>1.1000000000000001</v>
          </cell>
          <cell r="S773">
            <v>0</v>
          </cell>
        </row>
        <row r="774">
          <cell r="A774" t="str">
            <v>Angela Chen</v>
          </cell>
          <cell r="M774">
            <v>1</v>
          </cell>
          <cell r="N774">
            <v>0</v>
          </cell>
          <cell r="O774">
            <v>0</v>
          </cell>
          <cell r="P774">
            <v>0</v>
          </cell>
          <cell r="Q774">
            <v>0</v>
          </cell>
          <cell r="R774">
            <v>2.9809999999999999</v>
          </cell>
          <cell r="S774">
            <v>0</v>
          </cell>
        </row>
        <row r="775">
          <cell r="A775" t="str">
            <v>Angela Chen</v>
          </cell>
          <cell r="M775">
            <v>1</v>
          </cell>
          <cell r="N775">
            <v>0</v>
          </cell>
          <cell r="O775">
            <v>0</v>
          </cell>
          <cell r="P775">
            <v>0</v>
          </cell>
          <cell r="Q775">
            <v>0</v>
          </cell>
          <cell r="R775">
            <v>1.992</v>
          </cell>
          <cell r="S775">
            <v>1</v>
          </cell>
        </row>
        <row r="776">
          <cell r="A776" t="str">
            <v>Angela Chen</v>
          </cell>
          <cell r="M776">
            <v>1</v>
          </cell>
          <cell r="N776">
            <v>1</v>
          </cell>
          <cell r="O776">
            <v>1</v>
          </cell>
          <cell r="P776">
            <v>0</v>
          </cell>
          <cell r="Q776">
            <v>0</v>
          </cell>
          <cell r="R776">
            <v>0.34899999999999998</v>
          </cell>
          <cell r="S776">
            <v>1</v>
          </cell>
        </row>
        <row r="777">
          <cell r="A777" t="str">
            <v>John Lee</v>
          </cell>
          <cell r="M777">
            <v>1</v>
          </cell>
          <cell r="N777">
            <v>0</v>
          </cell>
          <cell r="O777">
            <v>0</v>
          </cell>
          <cell r="P777">
            <v>0</v>
          </cell>
          <cell r="Q777">
            <v>0</v>
          </cell>
          <cell r="R777">
            <v>1.331</v>
          </cell>
          <cell r="S777">
            <v>0</v>
          </cell>
        </row>
        <row r="778">
          <cell r="A778" t="str">
            <v>John Lee</v>
          </cell>
          <cell r="M778">
            <v>1</v>
          </cell>
          <cell r="N778">
            <v>1</v>
          </cell>
          <cell r="O778">
            <v>1</v>
          </cell>
          <cell r="P778">
            <v>0</v>
          </cell>
          <cell r="Q778">
            <v>0</v>
          </cell>
          <cell r="R778">
            <v>0.88300000000000001</v>
          </cell>
          <cell r="S778">
            <v>0</v>
          </cell>
        </row>
        <row r="779">
          <cell r="A779" t="str">
            <v>John Lee</v>
          </cell>
          <cell r="M779">
            <v>1</v>
          </cell>
          <cell r="N779">
            <v>0</v>
          </cell>
          <cell r="O779">
            <v>0</v>
          </cell>
          <cell r="P779">
            <v>0</v>
          </cell>
          <cell r="Q779">
            <v>0</v>
          </cell>
          <cell r="R779">
            <v>3.0110000000000001</v>
          </cell>
          <cell r="S779">
            <v>1</v>
          </cell>
        </row>
        <row r="780">
          <cell r="A780" t="str">
            <v>John Lee</v>
          </cell>
          <cell r="M780">
            <v>1</v>
          </cell>
          <cell r="N780">
            <v>1</v>
          </cell>
          <cell r="O780">
            <v>1</v>
          </cell>
          <cell r="P780">
            <v>0</v>
          </cell>
          <cell r="Q780">
            <v>0</v>
          </cell>
          <cell r="R780">
            <v>2.1120000000000001</v>
          </cell>
          <cell r="S780">
            <v>1</v>
          </cell>
        </row>
        <row r="781">
          <cell r="A781" t="str">
            <v>John Lee</v>
          </cell>
          <cell r="M781">
            <v>1</v>
          </cell>
          <cell r="N781">
            <v>1</v>
          </cell>
          <cell r="O781">
            <v>1</v>
          </cell>
          <cell r="P781">
            <v>0</v>
          </cell>
          <cell r="Q781">
            <v>0</v>
          </cell>
          <cell r="R781">
            <v>0.86899999999999999</v>
          </cell>
          <cell r="S781">
            <v>1</v>
          </cell>
        </row>
        <row r="782">
          <cell r="A782" t="str">
            <v>John Lee</v>
          </cell>
          <cell r="M782">
            <v>0</v>
          </cell>
          <cell r="N782">
            <v>0</v>
          </cell>
          <cell r="O782">
            <v>0</v>
          </cell>
          <cell r="P782">
            <v>0</v>
          </cell>
          <cell r="Q782">
            <v>0</v>
          </cell>
          <cell r="R782">
            <v>6.4960000000000004</v>
          </cell>
          <cell r="S782">
            <v>1</v>
          </cell>
        </row>
        <row r="783">
          <cell r="A783" t="str">
            <v>John Lee</v>
          </cell>
          <cell r="M783">
            <v>1</v>
          </cell>
          <cell r="N783">
            <v>1</v>
          </cell>
          <cell r="O783">
            <v>1</v>
          </cell>
          <cell r="P783">
            <v>0</v>
          </cell>
          <cell r="Q783">
            <v>0</v>
          </cell>
          <cell r="R783">
            <v>0</v>
          </cell>
          <cell r="S783">
            <v>1</v>
          </cell>
        </row>
        <row r="784">
          <cell r="A784" t="str">
            <v>Esther Son</v>
          </cell>
          <cell r="M784">
            <v>0</v>
          </cell>
          <cell r="N784">
            <v>0</v>
          </cell>
          <cell r="O784">
            <v>0</v>
          </cell>
          <cell r="P784">
            <v>0</v>
          </cell>
          <cell r="Q784">
            <v>0</v>
          </cell>
          <cell r="R784">
            <v>9.4120000000000008</v>
          </cell>
          <cell r="S784">
            <v>1</v>
          </cell>
        </row>
        <row r="785">
          <cell r="A785" t="str">
            <v>Esther Son</v>
          </cell>
          <cell r="M785">
            <v>0</v>
          </cell>
          <cell r="N785">
            <v>0</v>
          </cell>
          <cell r="O785">
            <v>0</v>
          </cell>
          <cell r="P785">
            <v>0</v>
          </cell>
          <cell r="Q785">
            <v>0</v>
          </cell>
          <cell r="R785">
            <v>36.130000000000003</v>
          </cell>
          <cell r="S785">
            <v>1</v>
          </cell>
        </row>
        <row r="786">
          <cell r="A786" t="str">
            <v>Sachin Patel</v>
          </cell>
          <cell r="M786">
            <v>0</v>
          </cell>
          <cell r="N786">
            <v>0</v>
          </cell>
          <cell r="O786">
            <v>0</v>
          </cell>
          <cell r="P786">
            <v>0</v>
          </cell>
          <cell r="Q786">
            <v>0</v>
          </cell>
          <cell r="R786">
            <v>20.86</v>
          </cell>
          <cell r="S786">
            <v>0</v>
          </cell>
        </row>
        <row r="787">
          <cell r="A787" t="str">
            <v>Sachin Patel</v>
          </cell>
          <cell r="M787">
            <v>0</v>
          </cell>
          <cell r="N787">
            <v>0</v>
          </cell>
          <cell r="O787">
            <v>0</v>
          </cell>
          <cell r="P787">
            <v>0</v>
          </cell>
          <cell r="Q787">
            <v>0</v>
          </cell>
          <cell r="R787">
            <v>38.637</v>
          </cell>
          <cell r="S787">
            <v>1</v>
          </cell>
        </row>
        <row r="788">
          <cell r="A788" t="str">
            <v>Sachin Patel</v>
          </cell>
          <cell r="M788">
            <v>0</v>
          </cell>
          <cell r="N788">
            <v>0</v>
          </cell>
          <cell r="O788">
            <v>0</v>
          </cell>
          <cell r="P788">
            <v>0</v>
          </cell>
          <cell r="Q788">
            <v>0</v>
          </cell>
          <cell r="R788">
            <v>8.109</v>
          </cell>
          <cell r="S788">
            <v>1</v>
          </cell>
        </row>
        <row r="789">
          <cell r="A789" t="str">
            <v>Sachin Patel</v>
          </cell>
          <cell r="M789">
            <v>0</v>
          </cell>
          <cell r="N789">
            <v>0</v>
          </cell>
          <cell r="O789">
            <v>0</v>
          </cell>
          <cell r="P789">
            <v>0</v>
          </cell>
          <cell r="Q789">
            <v>0</v>
          </cell>
          <cell r="R789">
            <v>42.777999999999999</v>
          </cell>
          <cell r="S789">
            <v>1</v>
          </cell>
        </row>
        <row r="790">
          <cell r="A790" t="str">
            <v>Sachin Patel</v>
          </cell>
          <cell r="M790">
            <v>0</v>
          </cell>
          <cell r="N790">
            <v>1</v>
          </cell>
          <cell r="O790">
            <v>0</v>
          </cell>
          <cell r="P790">
            <v>0</v>
          </cell>
          <cell r="Q790">
            <v>0</v>
          </cell>
          <cell r="R790">
            <v>17.373000000000001</v>
          </cell>
          <cell r="S790">
            <v>1</v>
          </cell>
        </row>
        <row r="791">
          <cell r="A791" t="str">
            <v>Sachin Patel</v>
          </cell>
          <cell r="M791">
            <v>0</v>
          </cell>
          <cell r="N791">
            <v>0</v>
          </cell>
          <cell r="O791">
            <v>0</v>
          </cell>
          <cell r="P791">
            <v>0</v>
          </cell>
          <cell r="Q791">
            <v>0</v>
          </cell>
          <cell r="R791">
            <v>2.2909999999999999</v>
          </cell>
          <cell r="S791">
            <v>1</v>
          </cell>
        </row>
        <row r="792">
          <cell r="A792" t="str">
            <v>Evan Chen</v>
          </cell>
          <cell r="M792">
            <v>1</v>
          </cell>
          <cell r="N792">
            <v>0</v>
          </cell>
          <cell r="O792">
            <v>0</v>
          </cell>
          <cell r="P792">
            <v>0</v>
          </cell>
          <cell r="Q792">
            <v>0</v>
          </cell>
          <cell r="R792">
            <v>1.2050000000000001</v>
          </cell>
          <cell r="S792">
            <v>0</v>
          </cell>
        </row>
        <row r="793">
          <cell r="A793" t="str">
            <v>Evan Chen</v>
          </cell>
          <cell r="M793">
            <v>1</v>
          </cell>
          <cell r="N793">
            <v>0</v>
          </cell>
          <cell r="O793">
            <v>0</v>
          </cell>
          <cell r="P793">
            <v>0</v>
          </cell>
          <cell r="Q793">
            <v>0</v>
          </cell>
          <cell r="R793">
            <v>2.8109999999999999</v>
          </cell>
          <cell r="S793">
            <v>0</v>
          </cell>
        </row>
        <row r="794">
          <cell r="A794" t="str">
            <v>Evan Chen</v>
          </cell>
          <cell r="M794">
            <v>1</v>
          </cell>
          <cell r="N794">
            <v>1</v>
          </cell>
          <cell r="O794">
            <v>1</v>
          </cell>
          <cell r="P794">
            <v>0</v>
          </cell>
          <cell r="Q794">
            <v>0</v>
          </cell>
          <cell r="R794">
            <v>8.4700000000000006</v>
          </cell>
          <cell r="S794">
            <v>1</v>
          </cell>
        </row>
        <row r="795">
          <cell r="A795" t="str">
            <v>Evan Chen</v>
          </cell>
          <cell r="M795">
            <v>1</v>
          </cell>
          <cell r="N795">
            <v>0</v>
          </cell>
          <cell r="O795">
            <v>0</v>
          </cell>
          <cell r="P795">
            <v>0</v>
          </cell>
          <cell r="Q795">
            <v>0</v>
          </cell>
          <cell r="R795">
            <v>8.4700000000000006</v>
          </cell>
          <cell r="S795">
            <v>0</v>
          </cell>
        </row>
        <row r="796">
          <cell r="A796" t="str">
            <v>Evan Chen</v>
          </cell>
          <cell r="M796">
            <v>1</v>
          </cell>
          <cell r="N796">
            <v>1</v>
          </cell>
          <cell r="O796">
            <v>1</v>
          </cell>
          <cell r="P796">
            <v>0</v>
          </cell>
          <cell r="Q796">
            <v>0</v>
          </cell>
          <cell r="R796">
            <v>4.0129999999999999</v>
          </cell>
          <cell r="S796">
            <v>1</v>
          </cell>
        </row>
        <row r="797">
          <cell r="A797" t="str">
            <v>Evan Chen</v>
          </cell>
          <cell r="M797">
            <v>1</v>
          </cell>
          <cell r="N797">
            <v>0</v>
          </cell>
          <cell r="O797">
            <v>0</v>
          </cell>
          <cell r="P797">
            <v>0</v>
          </cell>
          <cell r="Q797">
            <v>0</v>
          </cell>
          <cell r="R797">
            <v>8.4700000000000006</v>
          </cell>
          <cell r="S797">
            <v>1</v>
          </cell>
        </row>
        <row r="798">
          <cell r="A798" t="str">
            <v>Evan Chen</v>
          </cell>
          <cell r="M798">
            <v>1</v>
          </cell>
          <cell r="N798">
            <v>0</v>
          </cell>
          <cell r="O798">
            <v>0</v>
          </cell>
          <cell r="P798">
            <v>0</v>
          </cell>
          <cell r="Q798">
            <v>0</v>
          </cell>
          <cell r="R798">
            <v>1.6890000000000001</v>
          </cell>
          <cell r="S798">
            <v>0</v>
          </cell>
        </row>
        <row r="799">
          <cell r="A799" t="str">
            <v>Evan Chen</v>
          </cell>
          <cell r="M799">
            <v>1</v>
          </cell>
          <cell r="N799">
            <v>0</v>
          </cell>
          <cell r="O799">
            <v>0</v>
          </cell>
          <cell r="P799">
            <v>0</v>
          </cell>
          <cell r="Q799">
            <v>0</v>
          </cell>
          <cell r="R799">
            <v>1.6890000000000001</v>
          </cell>
          <cell r="S799">
            <v>1</v>
          </cell>
        </row>
        <row r="800">
          <cell r="A800" t="str">
            <v>Evan Chen</v>
          </cell>
          <cell r="M800">
            <v>0</v>
          </cell>
          <cell r="N800">
            <v>0</v>
          </cell>
          <cell r="O800">
            <v>0</v>
          </cell>
          <cell r="P800">
            <v>0</v>
          </cell>
          <cell r="Q800">
            <v>0</v>
          </cell>
          <cell r="R800">
            <v>10.502000000000001</v>
          </cell>
          <cell r="S800">
            <v>1</v>
          </cell>
        </row>
        <row r="801">
          <cell r="A801" t="str">
            <v>Evan Chen</v>
          </cell>
          <cell r="M801">
            <v>1</v>
          </cell>
          <cell r="N801">
            <v>1</v>
          </cell>
          <cell r="O801">
            <v>1</v>
          </cell>
          <cell r="P801">
            <v>0</v>
          </cell>
          <cell r="Q801">
            <v>0</v>
          </cell>
          <cell r="R801">
            <v>8.4700000000000006</v>
          </cell>
          <cell r="S801">
            <v>1</v>
          </cell>
        </row>
        <row r="802">
          <cell r="A802" t="str">
            <v>Evan Chen</v>
          </cell>
          <cell r="M802">
            <v>1</v>
          </cell>
          <cell r="N802">
            <v>0</v>
          </cell>
          <cell r="O802">
            <v>0</v>
          </cell>
          <cell r="P802">
            <v>0</v>
          </cell>
          <cell r="Q802">
            <v>0</v>
          </cell>
          <cell r="R802">
            <v>1.5</v>
          </cell>
          <cell r="S802">
            <v>0</v>
          </cell>
        </row>
        <row r="803">
          <cell r="A803" t="str">
            <v>Evan Chen</v>
          </cell>
          <cell r="M803">
            <v>1</v>
          </cell>
          <cell r="N803">
            <v>1</v>
          </cell>
          <cell r="O803">
            <v>1</v>
          </cell>
          <cell r="P803">
            <v>0</v>
          </cell>
          <cell r="Q803">
            <v>0</v>
          </cell>
          <cell r="R803">
            <v>8.4700000000000006</v>
          </cell>
          <cell r="S803">
            <v>1</v>
          </cell>
        </row>
        <row r="804">
          <cell r="A804" t="str">
            <v>Evan Chen</v>
          </cell>
          <cell r="M804">
            <v>1</v>
          </cell>
          <cell r="N804">
            <v>0</v>
          </cell>
          <cell r="O804">
            <v>0</v>
          </cell>
          <cell r="P804">
            <v>0</v>
          </cell>
          <cell r="Q804">
            <v>0</v>
          </cell>
          <cell r="R804">
            <v>8.4700000000000006</v>
          </cell>
          <cell r="S804">
            <v>0</v>
          </cell>
        </row>
        <row r="805">
          <cell r="A805" t="str">
            <v>Evan Chen</v>
          </cell>
          <cell r="M805">
            <v>0</v>
          </cell>
          <cell r="N805">
            <v>0</v>
          </cell>
          <cell r="O805">
            <v>0</v>
          </cell>
          <cell r="P805">
            <v>0</v>
          </cell>
          <cell r="Q805">
            <v>0</v>
          </cell>
          <cell r="R805">
            <v>4.101</v>
          </cell>
          <cell r="S805">
            <v>1</v>
          </cell>
        </row>
        <row r="806">
          <cell r="A806" t="str">
            <v>Evan Chen</v>
          </cell>
          <cell r="M806">
            <v>0</v>
          </cell>
          <cell r="N806">
            <v>0</v>
          </cell>
          <cell r="O806">
            <v>0</v>
          </cell>
          <cell r="P806">
            <v>0</v>
          </cell>
          <cell r="Q806">
            <v>0</v>
          </cell>
          <cell r="R806">
            <v>1.9159999999999999</v>
          </cell>
          <cell r="S806">
            <v>1</v>
          </cell>
        </row>
        <row r="807">
          <cell r="A807" t="str">
            <v>Evan Chen</v>
          </cell>
          <cell r="M807">
            <v>0</v>
          </cell>
          <cell r="N807">
            <v>1</v>
          </cell>
          <cell r="O807">
            <v>0</v>
          </cell>
          <cell r="P807">
            <v>0</v>
          </cell>
          <cell r="Q807">
            <v>0</v>
          </cell>
          <cell r="R807">
            <v>16.018999999999998</v>
          </cell>
          <cell r="S807">
            <v>1</v>
          </cell>
        </row>
        <row r="808">
          <cell r="A808" t="str">
            <v>Evan Chen</v>
          </cell>
          <cell r="M808">
            <v>1</v>
          </cell>
          <cell r="N808">
            <v>0</v>
          </cell>
          <cell r="O808">
            <v>0</v>
          </cell>
          <cell r="P808">
            <v>0</v>
          </cell>
          <cell r="Q808">
            <v>0</v>
          </cell>
          <cell r="R808">
            <v>1.6890000000000001</v>
          </cell>
          <cell r="S808">
            <v>1</v>
          </cell>
        </row>
        <row r="809">
          <cell r="A809" t="str">
            <v>Evan Chen</v>
          </cell>
          <cell r="M809">
            <v>1</v>
          </cell>
          <cell r="N809">
            <v>1</v>
          </cell>
          <cell r="O809">
            <v>1</v>
          </cell>
          <cell r="P809">
            <v>0</v>
          </cell>
          <cell r="Q809">
            <v>0</v>
          </cell>
          <cell r="R809">
            <v>8.4700000000000006</v>
          </cell>
          <cell r="S809">
            <v>1</v>
          </cell>
        </row>
        <row r="810">
          <cell r="A810" t="str">
            <v>Evan Chen</v>
          </cell>
          <cell r="M810">
            <v>1</v>
          </cell>
          <cell r="N810">
            <v>1</v>
          </cell>
          <cell r="O810">
            <v>1</v>
          </cell>
          <cell r="P810">
            <v>0</v>
          </cell>
          <cell r="Q810">
            <v>0</v>
          </cell>
          <cell r="R810">
            <v>8.4700000000000006</v>
          </cell>
          <cell r="S810">
            <v>1</v>
          </cell>
        </row>
        <row r="811">
          <cell r="A811" t="str">
            <v>Evan Chen</v>
          </cell>
          <cell r="M811">
            <v>0</v>
          </cell>
          <cell r="N811">
            <v>1</v>
          </cell>
          <cell r="O811">
            <v>0</v>
          </cell>
          <cell r="P811">
            <v>0</v>
          </cell>
          <cell r="Q811">
            <v>0</v>
          </cell>
          <cell r="R811">
            <v>10.317</v>
          </cell>
          <cell r="S811">
            <v>1</v>
          </cell>
        </row>
        <row r="812">
          <cell r="A812" t="str">
            <v>Eugenia Custo Greig</v>
          </cell>
          <cell r="M812">
            <v>1</v>
          </cell>
          <cell r="N812">
            <v>1</v>
          </cell>
          <cell r="O812">
            <v>1</v>
          </cell>
          <cell r="P812">
            <v>0</v>
          </cell>
          <cell r="Q812">
            <v>0</v>
          </cell>
          <cell r="R812">
            <v>1.9139999999999999</v>
          </cell>
          <cell r="S812">
            <v>0</v>
          </cell>
        </row>
        <row r="813">
          <cell r="A813" t="str">
            <v>Eugenia Custo Greig</v>
          </cell>
          <cell r="M813">
            <v>1</v>
          </cell>
          <cell r="N813">
            <v>0</v>
          </cell>
          <cell r="O813">
            <v>0</v>
          </cell>
          <cell r="P813">
            <v>0</v>
          </cell>
          <cell r="Q813">
            <v>0</v>
          </cell>
          <cell r="R813">
            <v>2.8109999999999999</v>
          </cell>
          <cell r="S813">
            <v>1</v>
          </cell>
        </row>
        <row r="814">
          <cell r="A814" t="str">
            <v>Eugenia Custo Greig</v>
          </cell>
          <cell r="M814">
            <v>1</v>
          </cell>
          <cell r="N814">
            <v>1</v>
          </cell>
          <cell r="O814">
            <v>1</v>
          </cell>
          <cell r="P814">
            <v>0</v>
          </cell>
          <cell r="Q814">
            <v>0</v>
          </cell>
          <cell r="R814">
            <v>3.649</v>
          </cell>
          <cell r="S814">
            <v>0</v>
          </cell>
        </row>
        <row r="815">
          <cell r="A815" t="str">
            <v>Patrick Le</v>
          </cell>
          <cell r="M815">
            <v>1</v>
          </cell>
          <cell r="N815">
            <v>1</v>
          </cell>
          <cell r="O815">
            <v>1</v>
          </cell>
          <cell r="P815">
            <v>0</v>
          </cell>
          <cell r="Q815">
            <v>0</v>
          </cell>
          <cell r="R815">
            <v>1.992</v>
          </cell>
          <cell r="S815">
            <v>0</v>
          </cell>
        </row>
        <row r="816">
          <cell r="A816" t="str">
            <v>Patrick Le</v>
          </cell>
          <cell r="M816">
            <v>1</v>
          </cell>
          <cell r="N816">
            <v>0</v>
          </cell>
          <cell r="O816">
            <v>0</v>
          </cell>
          <cell r="P816">
            <v>0</v>
          </cell>
          <cell r="Q816">
            <v>0</v>
          </cell>
          <cell r="R816">
            <v>1.5</v>
          </cell>
          <cell r="S816">
            <v>1</v>
          </cell>
        </row>
        <row r="817">
          <cell r="A817" t="str">
            <v>Patrick Le</v>
          </cell>
          <cell r="M817">
            <v>1</v>
          </cell>
          <cell r="N817">
            <v>0</v>
          </cell>
          <cell r="O817">
            <v>0</v>
          </cell>
          <cell r="P817">
            <v>0</v>
          </cell>
          <cell r="Q817">
            <v>0</v>
          </cell>
          <cell r="R817">
            <v>4.0129999999999999</v>
          </cell>
          <cell r="S817">
            <v>1</v>
          </cell>
        </row>
        <row r="818">
          <cell r="A818" t="str">
            <v>Brenna Bullock</v>
          </cell>
          <cell r="M818">
            <v>0</v>
          </cell>
          <cell r="N818">
            <v>0</v>
          </cell>
          <cell r="O818">
            <v>0</v>
          </cell>
          <cell r="P818">
            <v>0</v>
          </cell>
          <cell r="Q818">
            <v>0</v>
          </cell>
          <cell r="R818">
            <v>1.843</v>
          </cell>
          <cell r="S818">
            <v>0</v>
          </cell>
        </row>
        <row r="819">
          <cell r="A819" t="str">
            <v>Arko Ghosh</v>
          </cell>
          <cell r="M819">
            <v>1</v>
          </cell>
          <cell r="N819">
            <v>1</v>
          </cell>
          <cell r="O819">
            <v>1</v>
          </cell>
          <cell r="P819">
            <v>0</v>
          </cell>
          <cell r="Q819">
            <v>0</v>
          </cell>
          <cell r="R819">
            <v>2.5129999999999999</v>
          </cell>
          <cell r="S819">
            <v>0</v>
          </cell>
        </row>
        <row r="820">
          <cell r="A820" t="str">
            <v>Arko Ghosh</v>
          </cell>
          <cell r="M820">
            <v>1</v>
          </cell>
          <cell r="N820">
            <v>0</v>
          </cell>
          <cell r="O820">
            <v>0</v>
          </cell>
          <cell r="P820">
            <v>0</v>
          </cell>
          <cell r="Q820">
            <v>0</v>
          </cell>
          <cell r="R820">
            <v>2.5129999999999999</v>
          </cell>
          <cell r="S820">
            <v>1</v>
          </cell>
        </row>
        <row r="821">
          <cell r="A821" t="str">
            <v>Arko Ghosh</v>
          </cell>
          <cell r="M821">
            <v>1</v>
          </cell>
          <cell r="N821">
            <v>1</v>
          </cell>
          <cell r="O821">
            <v>1</v>
          </cell>
          <cell r="P821">
            <v>0</v>
          </cell>
          <cell r="Q821">
            <v>0</v>
          </cell>
          <cell r="R821">
            <v>2.5129999999999999</v>
          </cell>
          <cell r="S821">
            <v>1</v>
          </cell>
        </row>
        <row r="822">
          <cell r="A822" t="str">
            <v>Jonathan Han</v>
          </cell>
          <cell r="M822">
            <v>1</v>
          </cell>
          <cell r="N822">
            <v>0</v>
          </cell>
          <cell r="O822">
            <v>0</v>
          </cell>
          <cell r="P822">
            <v>0</v>
          </cell>
          <cell r="Q822">
            <v>0</v>
          </cell>
          <cell r="R822">
            <v>1.6890000000000001</v>
          </cell>
          <cell r="S822">
            <v>0</v>
          </cell>
        </row>
        <row r="823">
          <cell r="A823" t="str">
            <v>Jonathan Han</v>
          </cell>
          <cell r="M823">
            <v>1</v>
          </cell>
          <cell r="N823">
            <v>1</v>
          </cell>
          <cell r="O823">
            <v>1</v>
          </cell>
          <cell r="P823">
            <v>0</v>
          </cell>
          <cell r="Q823">
            <v>0</v>
          </cell>
          <cell r="R823">
            <v>2.04</v>
          </cell>
          <cell r="S823">
            <v>1</v>
          </cell>
        </row>
        <row r="824">
          <cell r="A824" t="str">
            <v>Jonathan Han</v>
          </cell>
          <cell r="M824">
            <v>0</v>
          </cell>
          <cell r="N824">
            <v>1</v>
          </cell>
          <cell r="O824">
            <v>0</v>
          </cell>
          <cell r="P824">
            <v>0</v>
          </cell>
          <cell r="Q824">
            <v>0</v>
          </cell>
          <cell r="R824">
            <v>3.6859999999999999</v>
          </cell>
          <cell r="S824">
            <v>1</v>
          </cell>
        </row>
        <row r="825">
          <cell r="A825" t="str">
            <v>Kashif Iqbal</v>
          </cell>
          <cell r="M825">
            <v>1</v>
          </cell>
          <cell r="N825">
            <v>1</v>
          </cell>
          <cell r="O825">
            <v>1</v>
          </cell>
          <cell r="P825">
            <v>0</v>
          </cell>
          <cell r="Q825">
            <v>0</v>
          </cell>
          <cell r="R825">
            <v>1.3580000000000001</v>
          </cell>
          <cell r="S825">
            <v>0</v>
          </cell>
        </row>
        <row r="826">
          <cell r="A826" t="str">
            <v>Rebecca Tanenbaum</v>
          </cell>
          <cell r="M826">
            <v>1</v>
          </cell>
          <cell r="N826">
            <v>0</v>
          </cell>
          <cell r="O826">
            <v>0</v>
          </cell>
          <cell r="P826">
            <v>0</v>
          </cell>
          <cell r="Q826">
            <v>0</v>
          </cell>
          <cell r="R826">
            <v>4.0129999999999999</v>
          </cell>
          <cell r="S826">
            <v>1</v>
          </cell>
        </row>
        <row r="827">
          <cell r="A827" t="str">
            <v>Rebecca Tanenbaum</v>
          </cell>
          <cell r="M827">
            <v>1</v>
          </cell>
          <cell r="N827">
            <v>1</v>
          </cell>
          <cell r="O827">
            <v>1</v>
          </cell>
          <cell r="P827">
            <v>0</v>
          </cell>
          <cell r="Q827">
            <v>0</v>
          </cell>
          <cell r="R827">
            <v>2.2410000000000001</v>
          </cell>
          <cell r="S827">
            <v>1</v>
          </cell>
        </row>
        <row r="828">
          <cell r="A828" t="str">
            <v>Rebecca Tanenbaum</v>
          </cell>
          <cell r="M828">
            <v>1</v>
          </cell>
          <cell r="N828">
            <v>1</v>
          </cell>
          <cell r="O828">
            <v>1</v>
          </cell>
          <cell r="P828">
            <v>0</v>
          </cell>
          <cell r="Q828">
            <v>0</v>
          </cell>
          <cell r="R828">
            <v>1.331</v>
          </cell>
          <cell r="S828">
            <v>1</v>
          </cell>
        </row>
        <row r="829">
          <cell r="A829" t="str">
            <v>Rebecca Tanenbaum</v>
          </cell>
          <cell r="M829">
            <v>1</v>
          </cell>
          <cell r="N829">
            <v>1</v>
          </cell>
          <cell r="O829">
            <v>1</v>
          </cell>
          <cell r="P829">
            <v>0</v>
          </cell>
          <cell r="Q829">
            <v>0</v>
          </cell>
          <cell r="R829">
            <v>1.3080000000000001</v>
          </cell>
          <cell r="S829">
            <v>1</v>
          </cell>
        </row>
        <row r="830">
          <cell r="A830" t="str">
            <v>Rebecca Tanenbaum</v>
          </cell>
          <cell r="M830">
            <v>1</v>
          </cell>
          <cell r="N830">
            <v>1</v>
          </cell>
          <cell r="O830">
            <v>1</v>
          </cell>
          <cell r="P830">
            <v>0</v>
          </cell>
          <cell r="Q830">
            <v>0</v>
          </cell>
          <cell r="R830">
            <v>1.369</v>
          </cell>
          <cell r="S830">
            <v>0</v>
          </cell>
        </row>
        <row r="831">
          <cell r="A831" t="str">
            <v>Ankur Parikh</v>
          </cell>
          <cell r="M831">
            <v>1</v>
          </cell>
          <cell r="N831">
            <v>1</v>
          </cell>
          <cell r="O831">
            <v>1</v>
          </cell>
          <cell r="P831">
            <v>0</v>
          </cell>
          <cell r="Q831">
            <v>0</v>
          </cell>
          <cell r="R831">
            <v>3.649</v>
          </cell>
          <cell r="S831">
            <v>0</v>
          </cell>
        </row>
        <row r="832">
          <cell r="A832" t="str">
            <v>Ankur Parikh</v>
          </cell>
          <cell r="M832">
            <v>1</v>
          </cell>
          <cell r="N832">
            <v>0</v>
          </cell>
          <cell r="O832">
            <v>0</v>
          </cell>
          <cell r="P832">
            <v>0</v>
          </cell>
          <cell r="Q832">
            <v>0</v>
          </cell>
          <cell r="R832">
            <v>1.2050000000000001</v>
          </cell>
          <cell r="S832">
            <v>0</v>
          </cell>
        </row>
        <row r="833">
          <cell r="A833" t="str">
            <v>Ankur Parikh</v>
          </cell>
          <cell r="M833">
            <v>1</v>
          </cell>
          <cell r="N833">
            <v>1</v>
          </cell>
          <cell r="O833">
            <v>1</v>
          </cell>
          <cell r="P833">
            <v>0</v>
          </cell>
          <cell r="Q833">
            <v>0</v>
          </cell>
          <cell r="R833">
            <v>1.5</v>
          </cell>
          <cell r="S833">
            <v>0</v>
          </cell>
        </row>
        <row r="834">
          <cell r="A834" t="str">
            <v>Ankur Parikh</v>
          </cell>
          <cell r="M834">
            <v>0</v>
          </cell>
          <cell r="N834">
            <v>0</v>
          </cell>
          <cell r="O834">
            <v>0</v>
          </cell>
          <cell r="P834">
            <v>0</v>
          </cell>
          <cell r="Q834">
            <v>0</v>
          </cell>
          <cell r="R834">
            <v>3.8940000000000001</v>
          </cell>
          <cell r="S834">
            <v>1</v>
          </cell>
        </row>
        <row r="835">
          <cell r="A835" t="str">
            <v>Matthew Fry</v>
          </cell>
          <cell r="M835">
            <v>1</v>
          </cell>
          <cell r="N835">
            <v>1</v>
          </cell>
          <cell r="O835">
            <v>1</v>
          </cell>
          <cell r="P835">
            <v>0</v>
          </cell>
          <cell r="Q835">
            <v>0</v>
          </cell>
          <cell r="R835">
            <v>0.85</v>
          </cell>
          <cell r="S835">
            <v>0</v>
          </cell>
        </row>
        <row r="836">
          <cell r="A836" t="str">
            <v>Matthew Fry</v>
          </cell>
          <cell r="M836">
            <v>1</v>
          </cell>
          <cell r="N836">
            <v>0</v>
          </cell>
          <cell r="O836">
            <v>0</v>
          </cell>
          <cell r="P836">
            <v>0</v>
          </cell>
          <cell r="Q836">
            <v>0</v>
          </cell>
          <cell r="R836">
            <v>0.86899999999999999</v>
          </cell>
          <cell r="S836">
            <v>0</v>
          </cell>
        </row>
        <row r="837">
          <cell r="A837" t="str">
            <v>Matthew Fry</v>
          </cell>
          <cell r="M837">
            <v>0</v>
          </cell>
          <cell r="N837">
            <v>0</v>
          </cell>
          <cell r="O837">
            <v>0</v>
          </cell>
          <cell r="P837">
            <v>0</v>
          </cell>
          <cell r="Q837">
            <v>0</v>
          </cell>
          <cell r="R837">
            <v>3.177</v>
          </cell>
          <cell r="S837">
            <v>1</v>
          </cell>
        </row>
        <row r="838">
          <cell r="A838" t="str">
            <v>Matthew Fry</v>
          </cell>
          <cell r="M838">
            <v>1</v>
          </cell>
          <cell r="N838">
            <v>1</v>
          </cell>
          <cell r="O838">
            <v>1</v>
          </cell>
          <cell r="P838">
            <v>0</v>
          </cell>
          <cell r="Q838">
            <v>0</v>
          </cell>
          <cell r="R838">
            <v>6.1980000000000004</v>
          </cell>
          <cell r="S838">
            <v>1</v>
          </cell>
        </row>
        <row r="839">
          <cell r="A839" t="str">
            <v>Matthew Fry</v>
          </cell>
          <cell r="M839">
            <v>1</v>
          </cell>
          <cell r="N839">
            <v>1</v>
          </cell>
          <cell r="O839">
            <v>1</v>
          </cell>
          <cell r="P839">
            <v>0</v>
          </cell>
          <cell r="Q839">
            <v>0</v>
          </cell>
          <cell r="R839">
            <v>2.04</v>
          </cell>
          <cell r="S839">
            <v>1</v>
          </cell>
        </row>
        <row r="840">
          <cell r="A840" t="str">
            <v>Hyun Jun Kim</v>
          </cell>
          <cell r="M840">
            <v>1</v>
          </cell>
          <cell r="N840">
            <v>0</v>
          </cell>
          <cell r="O840">
            <v>0</v>
          </cell>
          <cell r="P840">
            <v>0</v>
          </cell>
          <cell r="Q840">
            <v>0</v>
          </cell>
          <cell r="R840">
            <v>0.85</v>
          </cell>
          <cell r="S840">
            <v>0</v>
          </cell>
        </row>
        <row r="841">
          <cell r="A841" t="str">
            <v>Hyun Jun Kim</v>
          </cell>
          <cell r="M841">
            <v>0</v>
          </cell>
          <cell r="N841">
            <v>0</v>
          </cell>
          <cell r="O841">
            <v>0</v>
          </cell>
          <cell r="P841">
            <v>0</v>
          </cell>
          <cell r="Q841">
            <v>0</v>
          </cell>
          <cell r="R841">
            <v>3.6440000000000001</v>
          </cell>
          <cell r="S841">
            <v>1</v>
          </cell>
        </row>
        <row r="842">
          <cell r="A842" t="str">
            <v>Hyun Jun Kim</v>
          </cell>
          <cell r="M842">
            <v>0</v>
          </cell>
          <cell r="N842">
            <v>0</v>
          </cell>
          <cell r="O842">
            <v>0</v>
          </cell>
          <cell r="P842">
            <v>0</v>
          </cell>
          <cell r="Q842">
            <v>0</v>
          </cell>
          <cell r="R842">
            <v>3.6440000000000001</v>
          </cell>
          <cell r="S842">
            <v>1</v>
          </cell>
        </row>
        <row r="843">
          <cell r="A843" t="str">
            <v>Hyun Jun Kim</v>
          </cell>
          <cell r="M843">
            <v>0</v>
          </cell>
          <cell r="N843">
            <v>0</v>
          </cell>
          <cell r="O843">
            <v>0</v>
          </cell>
          <cell r="P843">
            <v>1</v>
          </cell>
          <cell r="Q843">
            <v>0</v>
          </cell>
          <cell r="R843">
            <v>3.258</v>
          </cell>
          <cell r="S843">
            <v>1</v>
          </cell>
        </row>
        <row r="844">
          <cell r="A844" t="str">
            <v>Hyun Jun Kim</v>
          </cell>
          <cell r="M844">
            <v>0</v>
          </cell>
          <cell r="N844">
            <v>0</v>
          </cell>
          <cell r="O844">
            <v>0</v>
          </cell>
          <cell r="P844">
            <v>0</v>
          </cell>
          <cell r="Q844">
            <v>0</v>
          </cell>
          <cell r="R844">
            <v>4.4379999999999997</v>
          </cell>
          <cell r="S844">
            <v>1</v>
          </cell>
        </row>
        <row r="845">
          <cell r="A845" t="str">
            <v>Hyun Jun Kim</v>
          </cell>
          <cell r="M845">
            <v>0</v>
          </cell>
          <cell r="N845">
            <v>0</v>
          </cell>
          <cell r="O845">
            <v>0</v>
          </cell>
          <cell r="P845">
            <v>0</v>
          </cell>
          <cell r="Q845">
            <v>0</v>
          </cell>
          <cell r="R845">
            <v>3.6440000000000001</v>
          </cell>
          <cell r="S845">
            <v>1</v>
          </cell>
        </row>
        <row r="846">
          <cell r="A846" t="str">
            <v>Hyun Jun Kim</v>
          </cell>
          <cell r="M846">
            <v>0</v>
          </cell>
          <cell r="N846">
            <v>0</v>
          </cell>
          <cell r="O846">
            <v>0</v>
          </cell>
          <cell r="P846">
            <v>0</v>
          </cell>
          <cell r="Q846">
            <v>0</v>
          </cell>
          <cell r="R846">
            <v>2.0459999999999998</v>
          </cell>
          <cell r="S846">
            <v>1</v>
          </cell>
        </row>
        <row r="847">
          <cell r="A847" t="str">
            <v>Hyun Jun Kim</v>
          </cell>
          <cell r="M847">
            <v>0</v>
          </cell>
          <cell r="N847">
            <v>0</v>
          </cell>
          <cell r="O847">
            <v>0</v>
          </cell>
          <cell r="P847">
            <v>0</v>
          </cell>
          <cell r="Q847">
            <v>0</v>
          </cell>
          <cell r="R847">
            <v>3.7650000000000001</v>
          </cell>
          <cell r="S847">
            <v>1</v>
          </cell>
        </row>
        <row r="848">
          <cell r="A848" t="str">
            <v>Hyun Jun Kim</v>
          </cell>
          <cell r="M848">
            <v>0</v>
          </cell>
          <cell r="N848">
            <v>0</v>
          </cell>
          <cell r="O848">
            <v>0</v>
          </cell>
          <cell r="P848">
            <v>0</v>
          </cell>
          <cell r="Q848">
            <v>0</v>
          </cell>
          <cell r="R848">
            <v>4.4859999999999998</v>
          </cell>
          <cell r="S848">
            <v>1</v>
          </cell>
        </row>
        <row r="849">
          <cell r="A849" t="str">
            <v>Anne Strong</v>
          </cell>
          <cell r="M849">
            <v>0</v>
          </cell>
          <cell r="N849">
            <v>0</v>
          </cell>
          <cell r="O849">
            <v>0</v>
          </cell>
          <cell r="P849">
            <v>0</v>
          </cell>
          <cell r="Q849">
            <v>0</v>
          </cell>
          <cell r="R849">
            <v>4.6859999999999999</v>
          </cell>
          <cell r="S849">
            <v>0</v>
          </cell>
        </row>
        <row r="850">
          <cell r="A850" t="str">
            <v>Anne Strong</v>
          </cell>
          <cell r="M850">
            <v>0</v>
          </cell>
          <cell r="N850">
            <v>1</v>
          </cell>
          <cell r="O850">
            <v>0</v>
          </cell>
          <cell r="P850">
            <v>0</v>
          </cell>
          <cell r="Q850">
            <v>0</v>
          </cell>
          <cell r="R850">
            <v>2.298</v>
          </cell>
          <cell r="S850">
            <v>0</v>
          </cell>
        </row>
        <row r="851">
          <cell r="A851" t="str">
            <v>Dallin Milner</v>
          </cell>
          <cell r="M851">
            <v>0</v>
          </cell>
          <cell r="N851">
            <v>0</v>
          </cell>
          <cell r="O851">
            <v>0</v>
          </cell>
          <cell r="P851">
            <v>0</v>
          </cell>
          <cell r="Q851">
            <v>0</v>
          </cell>
          <cell r="R851">
            <v>4.7809999999999997</v>
          </cell>
          <cell r="S851">
            <v>0</v>
          </cell>
        </row>
        <row r="852">
          <cell r="A852" t="str">
            <v>Dallin Milner</v>
          </cell>
          <cell r="M852">
            <v>1</v>
          </cell>
          <cell r="N852">
            <v>0</v>
          </cell>
          <cell r="O852">
            <v>0</v>
          </cell>
          <cell r="P852">
            <v>0</v>
          </cell>
          <cell r="Q852">
            <v>0</v>
          </cell>
          <cell r="R852">
            <v>2.04</v>
          </cell>
          <cell r="S852">
            <v>0</v>
          </cell>
        </row>
        <row r="853">
          <cell r="A853" t="str">
            <v>Dallin Milner</v>
          </cell>
          <cell r="M853">
            <v>0</v>
          </cell>
          <cell r="N853">
            <v>0</v>
          </cell>
          <cell r="O853">
            <v>0</v>
          </cell>
          <cell r="P853">
            <v>0</v>
          </cell>
          <cell r="Q853">
            <v>0</v>
          </cell>
          <cell r="R853">
            <v>10.106999999999999</v>
          </cell>
          <cell r="S853">
            <v>1</v>
          </cell>
        </row>
        <row r="854">
          <cell r="A854" t="str">
            <v>Dallin Milner</v>
          </cell>
          <cell r="M854">
            <v>0</v>
          </cell>
          <cell r="N854">
            <v>0</v>
          </cell>
          <cell r="O854">
            <v>0</v>
          </cell>
          <cell r="P854">
            <v>0</v>
          </cell>
          <cell r="Q854">
            <v>0</v>
          </cell>
          <cell r="R854">
            <v>9.7270000000000003</v>
          </cell>
          <cell r="S854">
            <v>1</v>
          </cell>
        </row>
        <row r="855">
          <cell r="A855" t="str">
            <v>Dallin Milner</v>
          </cell>
          <cell r="M855">
            <v>0</v>
          </cell>
          <cell r="N855">
            <v>0</v>
          </cell>
          <cell r="O855">
            <v>0</v>
          </cell>
          <cell r="P855">
            <v>0</v>
          </cell>
          <cell r="Q855">
            <v>0</v>
          </cell>
          <cell r="R855">
            <v>5.2270000000000003</v>
          </cell>
          <cell r="S855">
            <v>1</v>
          </cell>
        </row>
        <row r="856">
          <cell r="A856" t="str">
            <v>Dallin Milner</v>
          </cell>
          <cell r="M856">
            <v>0</v>
          </cell>
          <cell r="N856">
            <v>0</v>
          </cell>
          <cell r="O856">
            <v>0</v>
          </cell>
          <cell r="P856">
            <v>0</v>
          </cell>
          <cell r="Q856">
            <v>0</v>
          </cell>
          <cell r="R856">
            <v>10.106999999999999</v>
          </cell>
          <cell r="S856">
            <v>1</v>
          </cell>
        </row>
        <row r="857">
          <cell r="A857" t="str">
            <v>Matthew Tukel</v>
          </cell>
          <cell r="M857">
            <v>1</v>
          </cell>
          <cell r="N857">
            <v>1</v>
          </cell>
          <cell r="O857">
            <v>1</v>
          </cell>
          <cell r="P857">
            <v>0</v>
          </cell>
          <cell r="Q857">
            <v>0</v>
          </cell>
          <cell r="R857">
            <v>0.88300000000000001</v>
          </cell>
          <cell r="S857">
            <v>0</v>
          </cell>
        </row>
        <row r="858">
          <cell r="A858" t="str">
            <v>Matthew Tukel</v>
          </cell>
          <cell r="M858">
            <v>1</v>
          </cell>
          <cell r="N858">
            <v>1</v>
          </cell>
          <cell r="O858">
            <v>1</v>
          </cell>
          <cell r="P858">
            <v>0</v>
          </cell>
          <cell r="Q858">
            <v>0</v>
          </cell>
          <cell r="R858">
            <v>1.331</v>
          </cell>
          <cell r="S858">
            <v>1</v>
          </cell>
        </row>
        <row r="859">
          <cell r="A859" t="str">
            <v>Mollie Mansfield</v>
          </cell>
          <cell r="M859">
            <v>0</v>
          </cell>
          <cell r="N859">
            <v>0</v>
          </cell>
          <cell r="O859">
            <v>0</v>
          </cell>
          <cell r="P859">
            <v>0</v>
          </cell>
          <cell r="Q859">
            <v>0</v>
          </cell>
          <cell r="R859">
            <v>2.2919999999999998</v>
          </cell>
          <cell r="S859">
            <v>1</v>
          </cell>
        </row>
        <row r="860">
          <cell r="A860" t="str">
            <v>Kristin Ates</v>
          </cell>
          <cell r="M860">
            <v>0</v>
          </cell>
          <cell r="N860">
            <v>1</v>
          </cell>
          <cell r="O860">
            <v>0</v>
          </cell>
          <cell r="P860">
            <v>0</v>
          </cell>
          <cell r="Q860">
            <v>0</v>
          </cell>
          <cell r="R860">
            <v>0.49</v>
          </cell>
          <cell r="S860">
            <v>0</v>
          </cell>
        </row>
        <row r="861">
          <cell r="A861" t="str">
            <v>Kristin Ates</v>
          </cell>
          <cell r="M861">
            <v>0</v>
          </cell>
          <cell r="N861">
            <v>1</v>
          </cell>
          <cell r="O861">
            <v>0</v>
          </cell>
          <cell r="P861">
            <v>0</v>
          </cell>
          <cell r="Q861">
            <v>0</v>
          </cell>
          <cell r="R861">
            <v>4.6509999999999998</v>
          </cell>
          <cell r="S861">
            <v>1</v>
          </cell>
        </row>
        <row r="862">
          <cell r="A862" t="str">
            <v>MacGregor Hall</v>
          </cell>
          <cell r="M862">
            <v>1</v>
          </cell>
          <cell r="N862">
            <v>1</v>
          </cell>
          <cell r="O862">
            <v>1</v>
          </cell>
          <cell r="P862">
            <v>0</v>
          </cell>
          <cell r="Q862">
            <v>0</v>
          </cell>
          <cell r="R862">
            <v>2.5129999999999999</v>
          </cell>
          <cell r="S862">
            <v>0</v>
          </cell>
        </row>
        <row r="863">
          <cell r="A863" t="str">
            <v>MacGregor Hall</v>
          </cell>
          <cell r="M863">
            <v>1</v>
          </cell>
          <cell r="N863">
            <v>0</v>
          </cell>
          <cell r="O863">
            <v>0</v>
          </cell>
          <cell r="P863">
            <v>0</v>
          </cell>
          <cell r="Q863">
            <v>0</v>
          </cell>
          <cell r="R863">
            <v>2.04</v>
          </cell>
          <cell r="S863">
            <v>0</v>
          </cell>
        </row>
        <row r="864">
          <cell r="A864" t="str">
            <v>MacGregor Hall</v>
          </cell>
          <cell r="M864">
            <v>1</v>
          </cell>
          <cell r="N864">
            <v>0</v>
          </cell>
          <cell r="O864">
            <v>0</v>
          </cell>
          <cell r="P864">
            <v>0</v>
          </cell>
          <cell r="Q864">
            <v>0</v>
          </cell>
          <cell r="R864">
            <v>2.9809999999999999</v>
          </cell>
          <cell r="S864">
            <v>0</v>
          </cell>
        </row>
        <row r="865">
          <cell r="A865" t="str">
            <v>MacGregor Hall</v>
          </cell>
          <cell r="M865">
            <v>1</v>
          </cell>
          <cell r="N865">
            <v>1</v>
          </cell>
          <cell r="O865">
            <v>1</v>
          </cell>
          <cell r="P865">
            <v>0</v>
          </cell>
          <cell r="Q865">
            <v>0</v>
          </cell>
          <cell r="R865">
            <v>2.25</v>
          </cell>
          <cell r="S865">
            <v>0</v>
          </cell>
        </row>
        <row r="866">
          <cell r="A866" t="str">
            <v>Beau Billings</v>
          </cell>
          <cell r="M866">
            <v>0</v>
          </cell>
          <cell r="N866">
            <v>0</v>
          </cell>
          <cell r="O866">
            <v>0</v>
          </cell>
          <cell r="P866">
            <v>0</v>
          </cell>
          <cell r="Q866">
            <v>0</v>
          </cell>
          <cell r="R866">
            <v>4.367</v>
          </cell>
          <cell r="S866">
            <v>1</v>
          </cell>
        </row>
        <row r="867">
          <cell r="A867" t="str">
            <v>Kimberly Seamon</v>
          </cell>
          <cell r="M867">
            <v>0</v>
          </cell>
          <cell r="N867">
            <v>1</v>
          </cell>
          <cell r="O867">
            <v>0</v>
          </cell>
          <cell r="P867">
            <v>0</v>
          </cell>
          <cell r="Q867">
            <v>0</v>
          </cell>
          <cell r="R867">
            <v>5.085</v>
          </cell>
          <cell r="S867">
            <v>1</v>
          </cell>
        </row>
        <row r="868">
          <cell r="A868" t="str">
            <v>Rachel Chu</v>
          </cell>
          <cell r="M868">
            <v>1</v>
          </cell>
          <cell r="N868">
            <v>0</v>
          </cell>
          <cell r="O868">
            <v>0</v>
          </cell>
          <cell r="P868">
            <v>0</v>
          </cell>
          <cell r="Q868">
            <v>0</v>
          </cell>
          <cell r="R868">
            <v>2.04</v>
          </cell>
          <cell r="S868">
            <v>1</v>
          </cell>
        </row>
        <row r="869">
          <cell r="A869" t="str">
            <v>Amin Karadaghy</v>
          </cell>
          <cell r="M869">
            <v>0</v>
          </cell>
          <cell r="N869">
            <v>1</v>
          </cell>
          <cell r="O869">
            <v>0</v>
          </cell>
          <cell r="P869">
            <v>0</v>
          </cell>
          <cell r="Q869">
            <v>0</v>
          </cell>
          <cell r="R869">
            <v>0.49</v>
          </cell>
          <cell r="S869">
            <v>1</v>
          </cell>
        </row>
        <row r="870">
          <cell r="A870" t="str">
            <v>Amin Karadaghy</v>
          </cell>
          <cell r="M870">
            <v>0</v>
          </cell>
          <cell r="N870">
            <v>0</v>
          </cell>
          <cell r="O870">
            <v>0</v>
          </cell>
          <cell r="P870">
            <v>0</v>
          </cell>
          <cell r="Q870">
            <v>0</v>
          </cell>
          <cell r="R870">
            <v>1.163</v>
          </cell>
          <cell r="S870">
            <v>1</v>
          </cell>
        </row>
        <row r="871">
          <cell r="A871" t="str">
            <v>Samuel Hughes</v>
          </cell>
          <cell r="M871">
            <v>0</v>
          </cell>
          <cell r="N871">
            <v>0</v>
          </cell>
          <cell r="O871">
            <v>0</v>
          </cell>
          <cell r="P871">
            <v>0</v>
          </cell>
          <cell r="Q871">
            <v>0</v>
          </cell>
          <cell r="R871">
            <v>1.9430000000000001</v>
          </cell>
          <cell r="S871">
            <v>0</v>
          </cell>
        </row>
        <row r="872">
          <cell r="A872" t="str">
            <v>Samuel Hughes</v>
          </cell>
          <cell r="M872">
            <v>0</v>
          </cell>
          <cell r="N872">
            <v>0</v>
          </cell>
          <cell r="O872">
            <v>0</v>
          </cell>
          <cell r="P872">
            <v>0</v>
          </cell>
          <cell r="Q872">
            <v>0</v>
          </cell>
          <cell r="R872">
            <v>1.9430000000000001</v>
          </cell>
          <cell r="S872">
            <v>0</v>
          </cell>
        </row>
        <row r="873">
          <cell r="A873" t="str">
            <v>Zachary Tarter</v>
          </cell>
          <cell r="M873">
            <v>0</v>
          </cell>
          <cell r="N873">
            <v>0</v>
          </cell>
          <cell r="O873">
            <v>0</v>
          </cell>
          <cell r="P873">
            <v>0</v>
          </cell>
          <cell r="Q873">
            <v>0</v>
          </cell>
          <cell r="R873">
            <v>3.7650000000000001</v>
          </cell>
          <cell r="S873">
            <v>1</v>
          </cell>
        </row>
        <row r="874">
          <cell r="A874" t="str">
            <v>Clayton Huffman</v>
          </cell>
          <cell r="M874">
            <v>0</v>
          </cell>
          <cell r="N874">
            <v>1</v>
          </cell>
          <cell r="O874">
            <v>0</v>
          </cell>
          <cell r="P874">
            <v>0</v>
          </cell>
          <cell r="Q874">
            <v>0</v>
          </cell>
          <cell r="R874">
            <v>0.42</v>
          </cell>
          <cell r="S874">
            <v>1</v>
          </cell>
        </row>
        <row r="875">
          <cell r="A875" t="str">
            <v>Nicholas Fowler</v>
          </cell>
          <cell r="M875">
            <v>1</v>
          </cell>
          <cell r="N875">
            <v>1</v>
          </cell>
          <cell r="O875">
            <v>1</v>
          </cell>
          <cell r="P875">
            <v>0</v>
          </cell>
          <cell r="Q875">
            <v>0</v>
          </cell>
          <cell r="R875">
            <v>1.3080000000000001</v>
          </cell>
          <cell r="S875">
            <v>0</v>
          </cell>
        </row>
        <row r="876">
          <cell r="A876" t="str">
            <v>Kara Jones</v>
          </cell>
          <cell r="M876">
            <v>1</v>
          </cell>
          <cell r="N876">
            <v>1</v>
          </cell>
          <cell r="O876">
            <v>1</v>
          </cell>
          <cell r="P876">
            <v>0</v>
          </cell>
          <cell r="Q876">
            <v>0</v>
          </cell>
          <cell r="R876">
            <v>0.88300000000000001</v>
          </cell>
          <cell r="S876">
            <v>0</v>
          </cell>
        </row>
        <row r="877">
          <cell r="A877" t="str">
            <v>Marc Ohlhausen</v>
          </cell>
          <cell r="M877">
            <v>1</v>
          </cell>
          <cell r="N877">
            <v>1</v>
          </cell>
          <cell r="O877">
            <v>1</v>
          </cell>
          <cell r="P877">
            <v>0</v>
          </cell>
          <cell r="Q877">
            <v>0</v>
          </cell>
          <cell r="R877">
            <v>4.0129999999999999</v>
          </cell>
          <cell r="S877">
            <v>0</v>
          </cell>
        </row>
        <row r="878">
          <cell r="A878" t="str">
            <v>Marc Ohlhausen</v>
          </cell>
          <cell r="M878">
            <v>1</v>
          </cell>
          <cell r="N878">
            <v>0</v>
          </cell>
          <cell r="O878">
            <v>0</v>
          </cell>
          <cell r="P878">
            <v>0</v>
          </cell>
          <cell r="Q878">
            <v>0</v>
          </cell>
          <cell r="R878">
            <v>3.649</v>
          </cell>
          <cell r="S878">
            <v>0</v>
          </cell>
        </row>
        <row r="879">
          <cell r="A879" t="str">
            <v>Adam Bleeker</v>
          </cell>
          <cell r="M879">
            <v>1</v>
          </cell>
          <cell r="N879">
            <v>0</v>
          </cell>
          <cell r="O879">
            <v>0</v>
          </cell>
          <cell r="P879">
            <v>0</v>
          </cell>
          <cell r="Q879">
            <v>0</v>
          </cell>
          <cell r="R879">
            <v>0.86899999999999999</v>
          </cell>
          <cell r="S879">
            <v>0</v>
          </cell>
        </row>
        <row r="880">
          <cell r="A880" t="str">
            <v>Adam Bleeker</v>
          </cell>
          <cell r="M880">
            <v>1</v>
          </cell>
          <cell r="N880">
            <v>1</v>
          </cell>
          <cell r="O880">
            <v>1</v>
          </cell>
          <cell r="P880">
            <v>0</v>
          </cell>
          <cell r="Q880">
            <v>0</v>
          </cell>
          <cell r="R880">
            <v>0.17799999999999999</v>
          </cell>
          <cell r="S880">
            <v>0</v>
          </cell>
        </row>
        <row r="881">
          <cell r="A881" t="str">
            <v>Adam Bleeker</v>
          </cell>
          <cell r="M881">
            <v>1</v>
          </cell>
          <cell r="N881">
            <v>0</v>
          </cell>
          <cell r="O881">
            <v>0</v>
          </cell>
          <cell r="P881">
            <v>0</v>
          </cell>
          <cell r="Q881">
            <v>0</v>
          </cell>
          <cell r="R881">
            <v>2.25</v>
          </cell>
          <cell r="S881">
            <v>0</v>
          </cell>
        </row>
        <row r="882">
          <cell r="A882" t="str">
            <v>Adam Bleeker</v>
          </cell>
          <cell r="M882">
            <v>1</v>
          </cell>
          <cell r="N882">
            <v>0</v>
          </cell>
          <cell r="O882">
            <v>0</v>
          </cell>
          <cell r="P882">
            <v>0</v>
          </cell>
          <cell r="Q882">
            <v>0</v>
          </cell>
          <cell r="R882">
            <v>2.9809999999999999</v>
          </cell>
          <cell r="S882">
            <v>1</v>
          </cell>
        </row>
        <row r="883">
          <cell r="A883" t="str">
            <v>Adam Bleeker</v>
          </cell>
          <cell r="M883">
            <v>1</v>
          </cell>
          <cell r="N883">
            <v>0</v>
          </cell>
          <cell r="O883">
            <v>0</v>
          </cell>
          <cell r="P883">
            <v>0</v>
          </cell>
          <cell r="Q883">
            <v>0</v>
          </cell>
          <cell r="R883">
            <v>2.04</v>
          </cell>
          <cell r="S883">
            <v>1</v>
          </cell>
        </row>
        <row r="884">
          <cell r="A884" t="str">
            <v>Adam Bleeker</v>
          </cell>
          <cell r="M884">
            <v>1</v>
          </cell>
          <cell r="N884">
            <v>0</v>
          </cell>
          <cell r="O884">
            <v>0</v>
          </cell>
          <cell r="P884">
            <v>0</v>
          </cell>
          <cell r="Q884">
            <v>0</v>
          </cell>
          <cell r="R884">
            <v>2.04</v>
          </cell>
          <cell r="S884">
            <v>1</v>
          </cell>
        </row>
        <row r="885">
          <cell r="A885" t="str">
            <v>Adam Bleeker</v>
          </cell>
          <cell r="M885">
            <v>1</v>
          </cell>
          <cell r="N885">
            <v>0</v>
          </cell>
          <cell r="O885">
            <v>0</v>
          </cell>
          <cell r="P885">
            <v>0</v>
          </cell>
          <cell r="Q885">
            <v>0</v>
          </cell>
          <cell r="R885">
            <v>2.2410000000000001</v>
          </cell>
          <cell r="S885">
            <v>1</v>
          </cell>
        </row>
        <row r="886">
          <cell r="A886" t="str">
            <v>Adam Bleeker</v>
          </cell>
          <cell r="M886">
            <v>0</v>
          </cell>
          <cell r="N886">
            <v>1</v>
          </cell>
          <cell r="O886">
            <v>0</v>
          </cell>
          <cell r="P886">
            <v>0</v>
          </cell>
          <cell r="Q886">
            <v>0</v>
          </cell>
          <cell r="R886">
            <v>0.17799999999999999</v>
          </cell>
          <cell r="S886">
            <v>0</v>
          </cell>
        </row>
        <row r="887">
          <cell r="A887" t="str">
            <v>Ashley Ooms</v>
          </cell>
          <cell r="M887">
            <v>1</v>
          </cell>
          <cell r="N887">
            <v>1</v>
          </cell>
          <cell r="O887">
            <v>1</v>
          </cell>
          <cell r="P887">
            <v>0</v>
          </cell>
          <cell r="Q887">
            <v>0</v>
          </cell>
          <cell r="R887">
            <v>1.992</v>
          </cell>
          <cell r="S887">
            <v>0</v>
          </cell>
        </row>
        <row r="888">
          <cell r="A888" t="str">
            <v>Lilian Chan</v>
          </cell>
          <cell r="M888">
            <v>0</v>
          </cell>
          <cell r="N888">
            <v>0</v>
          </cell>
          <cell r="O888">
            <v>0</v>
          </cell>
          <cell r="P888">
            <v>0</v>
          </cell>
          <cell r="Q888">
            <v>0</v>
          </cell>
          <cell r="R888">
            <v>4.4509999999999996</v>
          </cell>
          <cell r="S888">
            <v>1</v>
          </cell>
        </row>
        <row r="889">
          <cell r="A889" t="str">
            <v>Lilian Chan</v>
          </cell>
          <cell r="M889">
            <v>0</v>
          </cell>
          <cell r="N889">
            <v>0</v>
          </cell>
          <cell r="O889">
            <v>0</v>
          </cell>
          <cell r="P889">
            <v>0</v>
          </cell>
          <cell r="Q889">
            <v>0</v>
          </cell>
          <cell r="R889">
            <v>1.829</v>
          </cell>
          <cell r="S889">
            <v>1</v>
          </cell>
        </row>
        <row r="890">
          <cell r="A890" t="str">
            <v>Lilian Chan</v>
          </cell>
          <cell r="M890">
            <v>0</v>
          </cell>
          <cell r="N890">
            <v>0</v>
          </cell>
          <cell r="O890">
            <v>0</v>
          </cell>
          <cell r="P890">
            <v>0</v>
          </cell>
          <cell r="Q890">
            <v>0</v>
          </cell>
          <cell r="R890">
            <v>3.9980000000000002</v>
          </cell>
          <cell r="S890">
            <v>1</v>
          </cell>
        </row>
        <row r="891">
          <cell r="A891" t="str">
            <v>Lilian Chan</v>
          </cell>
          <cell r="M891">
            <v>0</v>
          </cell>
          <cell r="N891">
            <v>0</v>
          </cell>
          <cell r="O891">
            <v>0</v>
          </cell>
          <cell r="P891">
            <v>0</v>
          </cell>
          <cell r="Q891">
            <v>0</v>
          </cell>
          <cell r="R891">
            <v>4.5010000000000003</v>
          </cell>
          <cell r="S891">
            <v>1</v>
          </cell>
        </row>
        <row r="892">
          <cell r="A892" t="str">
            <v>Jason Keil</v>
          </cell>
          <cell r="M892">
            <v>1</v>
          </cell>
          <cell r="N892">
            <v>0</v>
          </cell>
          <cell r="O892">
            <v>0</v>
          </cell>
          <cell r="P892">
            <v>0</v>
          </cell>
          <cell r="Q892">
            <v>0</v>
          </cell>
          <cell r="R892">
            <v>3.4910000000000001</v>
          </cell>
          <cell r="S892">
            <v>1</v>
          </cell>
        </row>
        <row r="893">
          <cell r="A893" t="str">
            <v>Jason Keil</v>
          </cell>
          <cell r="M893">
            <v>0</v>
          </cell>
          <cell r="N893">
            <v>0</v>
          </cell>
          <cell r="O893">
            <v>0</v>
          </cell>
          <cell r="P893">
            <v>0</v>
          </cell>
          <cell r="Q893">
            <v>0</v>
          </cell>
          <cell r="R893">
            <v>7.72</v>
          </cell>
          <cell r="S893">
            <v>0</v>
          </cell>
        </row>
        <row r="894">
          <cell r="A894" t="str">
            <v>Jason Keil</v>
          </cell>
          <cell r="M894">
            <v>0</v>
          </cell>
          <cell r="N894">
            <v>1</v>
          </cell>
          <cell r="O894">
            <v>0</v>
          </cell>
          <cell r="P894">
            <v>0</v>
          </cell>
          <cell r="Q894">
            <v>0</v>
          </cell>
          <cell r="R894">
            <v>12.121</v>
          </cell>
          <cell r="S894">
            <v>1</v>
          </cell>
        </row>
        <row r="895">
          <cell r="A895" t="str">
            <v>Jason Keil</v>
          </cell>
          <cell r="M895">
            <v>0</v>
          </cell>
          <cell r="N895">
            <v>0</v>
          </cell>
          <cell r="O895">
            <v>0</v>
          </cell>
          <cell r="P895">
            <v>0</v>
          </cell>
          <cell r="Q895">
            <v>0</v>
          </cell>
          <cell r="R895">
            <v>5.673</v>
          </cell>
          <cell r="S895">
            <v>1</v>
          </cell>
        </row>
        <row r="896">
          <cell r="A896" t="str">
            <v>Jason Keil</v>
          </cell>
          <cell r="M896">
            <v>0</v>
          </cell>
          <cell r="N896">
            <v>0</v>
          </cell>
          <cell r="O896">
            <v>0</v>
          </cell>
          <cell r="P896">
            <v>0</v>
          </cell>
          <cell r="Q896">
            <v>0</v>
          </cell>
          <cell r="R896">
            <v>12.121</v>
          </cell>
          <cell r="S896">
            <v>1</v>
          </cell>
        </row>
        <row r="897">
          <cell r="A897" t="str">
            <v>Jason Keil</v>
          </cell>
          <cell r="M897">
            <v>0</v>
          </cell>
          <cell r="N897">
            <v>1</v>
          </cell>
          <cell r="O897">
            <v>0</v>
          </cell>
          <cell r="P897">
            <v>0</v>
          </cell>
          <cell r="Q897">
            <v>0</v>
          </cell>
          <cell r="R897">
            <v>5.673</v>
          </cell>
          <cell r="S897">
            <v>1</v>
          </cell>
        </row>
        <row r="898">
          <cell r="A898" t="str">
            <v>Jason Keil</v>
          </cell>
          <cell r="M898">
            <v>1</v>
          </cell>
          <cell r="N898">
            <v>1</v>
          </cell>
          <cell r="O898">
            <v>1</v>
          </cell>
          <cell r="P898">
            <v>0</v>
          </cell>
          <cell r="Q898">
            <v>0</v>
          </cell>
          <cell r="R898">
            <v>3.4580000000000002</v>
          </cell>
          <cell r="S898">
            <v>1</v>
          </cell>
        </row>
        <row r="899">
          <cell r="A899" t="str">
            <v>Taylor Linaburg</v>
          </cell>
          <cell r="M899">
            <v>1</v>
          </cell>
          <cell r="N899">
            <v>1</v>
          </cell>
          <cell r="O899">
            <v>1</v>
          </cell>
          <cell r="P899">
            <v>0</v>
          </cell>
          <cell r="Q899">
            <v>0</v>
          </cell>
          <cell r="R899">
            <v>2.2149999999999999</v>
          </cell>
          <cell r="S899">
            <v>0</v>
          </cell>
        </row>
        <row r="900">
          <cell r="A900" t="str">
            <v>Taylor Linaburg</v>
          </cell>
          <cell r="M900">
            <v>0</v>
          </cell>
          <cell r="N900">
            <v>1</v>
          </cell>
          <cell r="O900">
            <v>0</v>
          </cell>
          <cell r="P900">
            <v>0</v>
          </cell>
          <cell r="Q900">
            <v>0</v>
          </cell>
          <cell r="R900">
            <v>2.74</v>
          </cell>
          <cell r="S900">
            <v>1</v>
          </cell>
        </row>
        <row r="901">
          <cell r="A901" t="str">
            <v>Raven Diacou</v>
          </cell>
          <cell r="M901">
            <v>1</v>
          </cell>
          <cell r="N901">
            <v>1</v>
          </cell>
          <cell r="O901">
            <v>1</v>
          </cell>
          <cell r="P901">
            <v>0</v>
          </cell>
          <cell r="Q901">
            <v>0</v>
          </cell>
          <cell r="R901">
            <v>1.0229999999999999</v>
          </cell>
          <cell r="S901">
            <v>1</v>
          </cell>
        </row>
        <row r="902">
          <cell r="A902" t="str">
            <v>Raven Diacou</v>
          </cell>
          <cell r="M902">
            <v>1</v>
          </cell>
          <cell r="N902">
            <v>1</v>
          </cell>
          <cell r="O902">
            <v>1</v>
          </cell>
          <cell r="P902">
            <v>0</v>
          </cell>
          <cell r="Q902">
            <v>0</v>
          </cell>
          <cell r="R902">
            <v>8.109</v>
          </cell>
          <cell r="S902">
            <v>1</v>
          </cell>
        </row>
        <row r="903">
          <cell r="A903" t="str">
            <v>Doowon Huh</v>
          </cell>
          <cell r="M903">
            <v>1</v>
          </cell>
          <cell r="N903">
            <v>1</v>
          </cell>
          <cell r="O903">
            <v>1</v>
          </cell>
          <cell r="P903">
            <v>0</v>
          </cell>
          <cell r="Q903">
            <v>0</v>
          </cell>
          <cell r="R903">
            <v>2.2149999999999999</v>
          </cell>
          <cell r="S903">
            <v>0</v>
          </cell>
        </row>
        <row r="904">
          <cell r="A904" t="str">
            <v>Doowon Huh</v>
          </cell>
          <cell r="M904">
            <v>0</v>
          </cell>
          <cell r="N904">
            <v>0</v>
          </cell>
          <cell r="O904">
            <v>0</v>
          </cell>
          <cell r="P904">
            <v>0</v>
          </cell>
          <cell r="Q904">
            <v>0</v>
          </cell>
          <cell r="R904">
            <v>4.76</v>
          </cell>
          <cell r="S904">
            <v>1</v>
          </cell>
        </row>
        <row r="905">
          <cell r="A905" t="str">
            <v>Christina Kong</v>
          </cell>
          <cell r="M905">
            <v>0</v>
          </cell>
          <cell r="N905">
            <v>0</v>
          </cell>
          <cell r="O905">
            <v>0</v>
          </cell>
          <cell r="P905">
            <v>0</v>
          </cell>
          <cell r="Q905">
            <v>0</v>
          </cell>
          <cell r="R905">
            <v>0.76400000000000001</v>
          </cell>
          <cell r="S905">
            <v>1</v>
          </cell>
        </row>
        <row r="906">
          <cell r="A906" t="str">
            <v>Christina Kong</v>
          </cell>
          <cell r="M906">
            <v>0</v>
          </cell>
          <cell r="N906">
            <v>0</v>
          </cell>
          <cell r="O906">
            <v>0</v>
          </cell>
          <cell r="P906">
            <v>0</v>
          </cell>
          <cell r="Q906">
            <v>0</v>
          </cell>
          <cell r="R906">
            <v>1.3540000000000001</v>
          </cell>
          <cell r="S906">
            <v>1</v>
          </cell>
        </row>
        <row r="907">
          <cell r="A907" t="str">
            <v>Gideon Nkrumah</v>
          </cell>
          <cell r="M907">
            <v>1</v>
          </cell>
          <cell r="N907">
            <v>0</v>
          </cell>
          <cell r="O907">
            <v>0</v>
          </cell>
          <cell r="P907">
            <v>0</v>
          </cell>
          <cell r="Q907">
            <v>0</v>
          </cell>
          <cell r="R907">
            <v>0</v>
          </cell>
          <cell r="S907">
            <v>0</v>
          </cell>
        </row>
        <row r="908">
          <cell r="A908" t="str">
            <v>Gideon Nkrumah</v>
          </cell>
          <cell r="M908">
            <v>1</v>
          </cell>
          <cell r="N908">
            <v>0</v>
          </cell>
          <cell r="O908">
            <v>0</v>
          </cell>
          <cell r="P908">
            <v>0</v>
          </cell>
          <cell r="Q908">
            <v>0</v>
          </cell>
          <cell r="R908">
            <v>0</v>
          </cell>
          <cell r="S908">
            <v>0</v>
          </cell>
        </row>
        <row r="909">
          <cell r="A909" t="str">
            <v>Gideon Nkrumah</v>
          </cell>
          <cell r="M909">
            <v>1</v>
          </cell>
          <cell r="N909">
            <v>0</v>
          </cell>
          <cell r="O909">
            <v>0</v>
          </cell>
          <cell r="P909">
            <v>0</v>
          </cell>
          <cell r="Q909">
            <v>0</v>
          </cell>
          <cell r="R909">
            <v>1.03</v>
          </cell>
          <cell r="S909">
            <v>0</v>
          </cell>
        </row>
        <row r="910">
          <cell r="A910" t="str">
            <v>Gideon Nkrumah</v>
          </cell>
          <cell r="M910">
            <v>1</v>
          </cell>
          <cell r="N910">
            <v>1</v>
          </cell>
          <cell r="O910">
            <v>1</v>
          </cell>
          <cell r="P910">
            <v>0</v>
          </cell>
          <cell r="Q910">
            <v>0</v>
          </cell>
          <cell r="R910">
            <v>0</v>
          </cell>
          <cell r="S910">
            <v>1</v>
          </cell>
        </row>
        <row r="911">
          <cell r="A911" t="str">
            <v>Gideon Nkrumah</v>
          </cell>
          <cell r="M911">
            <v>1</v>
          </cell>
          <cell r="N911">
            <v>0</v>
          </cell>
          <cell r="O911">
            <v>0</v>
          </cell>
          <cell r="P911">
            <v>0</v>
          </cell>
          <cell r="Q911">
            <v>0</v>
          </cell>
          <cell r="R911">
            <v>1.25</v>
          </cell>
          <cell r="S911">
            <v>0</v>
          </cell>
        </row>
        <row r="912">
          <cell r="A912" t="str">
            <v>Gideon Nkrumah</v>
          </cell>
          <cell r="M912">
            <v>0</v>
          </cell>
          <cell r="N912">
            <v>1</v>
          </cell>
          <cell r="O912">
            <v>0</v>
          </cell>
          <cell r="P912">
            <v>0</v>
          </cell>
          <cell r="Q912">
            <v>0</v>
          </cell>
          <cell r="R912">
            <v>1.04</v>
          </cell>
          <cell r="S912">
            <v>0</v>
          </cell>
        </row>
        <row r="913">
          <cell r="A913" t="str">
            <v>Gideon Nkrumah</v>
          </cell>
          <cell r="M913">
            <v>1</v>
          </cell>
          <cell r="N913">
            <v>0</v>
          </cell>
          <cell r="O913">
            <v>0</v>
          </cell>
          <cell r="P913">
            <v>1</v>
          </cell>
          <cell r="Q913">
            <v>1</v>
          </cell>
          <cell r="R913">
            <v>0.86899999999999999</v>
          </cell>
          <cell r="S913">
            <v>1</v>
          </cell>
        </row>
        <row r="914">
          <cell r="A914" t="str">
            <v>Gideon Nkrumah</v>
          </cell>
          <cell r="M914">
            <v>0</v>
          </cell>
          <cell r="N914">
            <v>1</v>
          </cell>
          <cell r="O914">
            <v>0</v>
          </cell>
          <cell r="P914">
            <v>0</v>
          </cell>
          <cell r="Q914">
            <v>0</v>
          </cell>
          <cell r="R914">
            <v>1.2909999999999999</v>
          </cell>
          <cell r="S914">
            <v>1</v>
          </cell>
        </row>
        <row r="915">
          <cell r="A915" t="str">
            <v>Eileen Mayro</v>
          </cell>
          <cell r="M915">
            <v>1</v>
          </cell>
          <cell r="N915">
            <v>0</v>
          </cell>
          <cell r="O915">
            <v>0</v>
          </cell>
          <cell r="P915">
            <v>0</v>
          </cell>
          <cell r="Q915">
            <v>0</v>
          </cell>
          <cell r="R915">
            <v>3.649</v>
          </cell>
          <cell r="S915">
            <v>1</v>
          </cell>
        </row>
        <row r="916">
          <cell r="A916" t="str">
            <v>Eileen Mayro</v>
          </cell>
          <cell r="M916">
            <v>1</v>
          </cell>
          <cell r="N916">
            <v>1</v>
          </cell>
          <cell r="O916">
            <v>1</v>
          </cell>
          <cell r="P916">
            <v>0</v>
          </cell>
          <cell r="Q916">
            <v>0</v>
          </cell>
          <cell r="R916">
            <v>1.6419999999999999</v>
          </cell>
          <cell r="S916">
            <v>1</v>
          </cell>
        </row>
        <row r="917">
          <cell r="A917" t="str">
            <v>Eileen Mayro</v>
          </cell>
          <cell r="M917">
            <v>1</v>
          </cell>
          <cell r="N917">
            <v>1</v>
          </cell>
          <cell r="O917">
            <v>1</v>
          </cell>
          <cell r="P917">
            <v>0</v>
          </cell>
          <cell r="Q917">
            <v>0</v>
          </cell>
          <cell r="R917">
            <v>1.992</v>
          </cell>
          <cell r="S917">
            <v>0</v>
          </cell>
        </row>
        <row r="918">
          <cell r="A918" t="str">
            <v>Eileen Mayro</v>
          </cell>
          <cell r="M918">
            <v>1</v>
          </cell>
          <cell r="N918">
            <v>0</v>
          </cell>
          <cell r="O918">
            <v>0</v>
          </cell>
          <cell r="P918">
            <v>0</v>
          </cell>
          <cell r="Q918">
            <v>0</v>
          </cell>
          <cell r="R918">
            <v>1.369</v>
          </cell>
          <cell r="S918">
            <v>1</v>
          </cell>
        </row>
        <row r="919">
          <cell r="A919" t="str">
            <v>Eileen Mayro</v>
          </cell>
          <cell r="M919">
            <v>1</v>
          </cell>
          <cell r="N919">
            <v>1</v>
          </cell>
          <cell r="O919">
            <v>1</v>
          </cell>
          <cell r="P919">
            <v>0</v>
          </cell>
          <cell r="Q919">
            <v>0</v>
          </cell>
          <cell r="R919">
            <v>1.25</v>
          </cell>
          <cell r="S919">
            <v>1</v>
          </cell>
        </row>
        <row r="920">
          <cell r="A920" t="str">
            <v>Eileen Mayro</v>
          </cell>
          <cell r="M920">
            <v>1</v>
          </cell>
          <cell r="N920">
            <v>0</v>
          </cell>
          <cell r="O920">
            <v>0</v>
          </cell>
          <cell r="P920">
            <v>0</v>
          </cell>
          <cell r="Q920">
            <v>0</v>
          </cell>
          <cell r="R920">
            <v>1.369</v>
          </cell>
          <cell r="S920">
            <v>1</v>
          </cell>
        </row>
        <row r="921">
          <cell r="A921" t="str">
            <v>Eileen Mayro</v>
          </cell>
          <cell r="M921">
            <v>1</v>
          </cell>
          <cell r="N921">
            <v>1</v>
          </cell>
          <cell r="O921">
            <v>1</v>
          </cell>
          <cell r="P921">
            <v>0</v>
          </cell>
          <cell r="Q921">
            <v>0</v>
          </cell>
          <cell r="R921">
            <v>1.1000000000000001</v>
          </cell>
          <cell r="S921">
            <v>1</v>
          </cell>
        </row>
        <row r="922">
          <cell r="A922" t="str">
            <v>Eileen Mayro</v>
          </cell>
          <cell r="M922">
            <v>1</v>
          </cell>
          <cell r="N922">
            <v>0</v>
          </cell>
          <cell r="O922">
            <v>0</v>
          </cell>
          <cell r="P922">
            <v>0</v>
          </cell>
          <cell r="Q922">
            <v>0</v>
          </cell>
          <cell r="R922">
            <v>1.369</v>
          </cell>
          <cell r="S922">
            <v>1</v>
          </cell>
        </row>
        <row r="923">
          <cell r="A923" t="str">
            <v>Eileen Mayro</v>
          </cell>
          <cell r="M923">
            <v>1</v>
          </cell>
          <cell r="N923">
            <v>1</v>
          </cell>
          <cell r="O923">
            <v>1</v>
          </cell>
          <cell r="P923">
            <v>0</v>
          </cell>
          <cell r="Q923">
            <v>0</v>
          </cell>
          <cell r="R923">
            <v>2.4550000000000001</v>
          </cell>
          <cell r="S923">
            <v>1</v>
          </cell>
        </row>
        <row r="924">
          <cell r="A924" t="str">
            <v>Eileen Mayro</v>
          </cell>
          <cell r="M924">
            <v>1</v>
          </cell>
          <cell r="N924">
            <v>0</v>
          </cell>
          <cell r="O924">
            <v>0</v>
          </cell>
          <cell r="P924">
            <v>0</v>
          </cell>
          <cell r="Q924">
            <v>0</v>
          </cell>
          <cell r="R924">
            <v>0.87</v>
          </cell>
          <cell r="S924">
            <v>1</v>
          </cell>
        </row>
        <row r="925">
          <cell r="A925" t="str">
            <v>Eileen Mayro</v>
          </cell>
          <cell r="M925">
            <v>1</v>
          </cell>
          <cell r="N925">
            <v>0</v>
          </cell>
          <cell r="O925">
            <v>0</v>
          </cell>
          <cell r="P925">
            <v>0</v>
          </cell>
          <cell r="Q925">
            <v>0</v>
          </cell>
          <cell r="R925">
            <v>1.1000000000000001</v>
          </cell>
          <cell r="S925">
            <v>1</v>
          </cell>
        </row>
        <row r="926">
          <cell r="A926" t="str">
            <v>Eileen Mayro</v>
          </cell>
          <cell r="M926">
            <v>1</v>
          </cell>
          <cell r="N926">
            <v>1</v>
          </cell>
          <cell r="O926">
            <v>1</v>
          </cell>
          <cell r="P926">
            <v>0</v>
          </cell>
          <cell r="Q926">
            <v>0</v>
          </cell>
          <cell r="R926">
            <v>0.6</v>
          </cell>
          <cell r="S926">
            <v>1</v>
          </cell>
        </row>
        <row r="927">
          <cell r="A927" t="str">
            <v>Eileen Mayro</v>
          </cell>
          <cell r="M927">
            <v>1</v>
          </cell>
          <cell r="N927">
            <v>0</v>
          </cell>
          <cell r="O927">
            <v>0</v>
          </cell>
          <cell r="P927">
            <v>0</v>
          </cell>
          <cell r="Q927">
            <v>0</v>
          </cell>
          <cell r="R927">
            <v>0.79</v>
          </cell>
          <cell r="S927">
            <v>1</v>
          </cell>
        </row>
        <row r="928">
          <cell r="A928" t="str">
            <v>Eileen Mayro</v>
          </cell>
          <cell r="M928">
            <v>1</v>
          </cell>
          <cell r="N928">
            <v>0</v>
          </cell>
          <cell r="O928">
            <v>0</v>
          </cell>
          <cell r="P928">
            <v>0</v>
          </cell>
          <cell r="Q928">
            <v>0</v>
          </cell>
          <cell r="R928">
            <v>2.4420000000000002</v>
          </cell>
          <cell r="S928">
            <v>1</v>
          </cell>
        </row>
        <row r="929">
          <cell r="A929" t="str">
            <v>Eileen Mayro</v>
          </cell>
          <cell r="M929">
            <v>1</v>
          </cell>
          <cell r="N929">
            <v>0</v>
          </cell>
          <cell r="O929">
            <v>0</v>
          </cell>
          <cell r="P929">
            <v>0</v>
          </cell>
          <cell r="Q929">
            <v>0</v>
          </cell>
          <cell r="R929">
            <v>3.1829999999999998</v>
          </cell>
          <cell r="S929">
            <v>1</v>
          </cell>
        </row>
        <row r="930">
          <cell r="A930" t="str">
            <v>Eileen Mayro</v>
          </cell>
          <cell r="M930">
            <v>1</v>
          </cell>
          <cell r="N930">
            <v>0</v>
          </cell>
          <cell r="O930">
            <v>0</v>
          </cell>
          <cell r="P930">
            <v>0</v>
          </cell>
          <cell r="Q930">
            <v>0</v>
          </cell>
          <cell r="R930">
            <v>1.754</v>
          </cell>
          <cell r="S930">
            <v>1</v>
          </cell>
        </row>
        <row r="931">
          <cell r="A931" t="str">
            <v>Eileen Mayro</v>
          </cell>
          <cell r="M931">
            <v>1</v>
          </cell>
          <cell r="N931">
            <v>0</v>
          </cell>
          <cell r="O931">
            <v>0</v>
          </cell>
          <cell r="P931">
            <v>0</v>
          </cell>
          <cell r="Q931">
            <v>0</v>
          </cell>
          <cell r="R931">
            <v>1.4390000000000001</v>
          </cell>
          <cell r="S931">
            <v>1</v>
          </cell>
        </row>
        <row r="932">
          <cell r="A932" t="str">
            <v>Eileen Mayro</v>
          </cell>
          <cell r="M932">
            <v>1</v>
          </cell>
          <cell r="N932">
            <v>0</v>
          </cell>
          <cell r="O932">
            <v>0</v>
          </cell>
          <cell r="P932">
            <v>0</v>
          </cell>
          <cell r="Q932">
            <v>0</v>
          </cell>
          <cell r="R932">
            <v>1.1000000000000001</v>
          </cell>
          <cell r="S932">
            <v>1</v>
          </cell>
        </row>
        <row r="933">
          <cell r="A933" t="str">
            <v>Alec Thoveson</v>
          </cell>
          <cell r="M933">
            <v>1</v>
          </cell>
          <cell r="N933">
            <v>0</v>
          </cell>
          <cell r="O933">
            <v>0</v>
          </cell>
          <cell r="P933">
            <v>0</v>
          </cell>
          <cell r="Q933">
            <v>0</v>
          </cell>
          <cell r="R933">
            <v>4.0129999999999999</v>
          </cell>
          <cell r="S933">
            <v>1</v>
          </cell>
        </row>
        <row r="934">
          <cell r="A934" t="str">
            <v>Alec Thoveson</v>
          </cell>
          <cell r="M934">
            <v>0</v>
          </cell>
          <cell r="N934">
            <v>0</v>
          </cell>
          <cell r="O934">
            <v>0</v>
          </cell>
          <cell r="P934">
            <v>0</v>
          </cell>
          <cell r="Q934">
            <v>0</v>
          </cell>
          <cell r="R934">
            <v>4.6310000000000002</v>
          </cell>
          <cell r="S934">
            <v>1</v>
          </cell>
        </row>
        <row r="935">
          <cell r="A935" t="str">
            <v>Alec Thoveson</v>
          </cell>
          <cell r="M935">
            <v>0</v>
          </cell>
          <cell r="N935">
            <v>0</v>
          </cell>
          <cell r="O935">
            <v>0</v>
          </cell>
          <cell r="P935">
            <v>0</v>
          </cell>
          <cell r="Q935">
            <v>0</v>
          </cell>
          <cell r="R935">
            <v>5.8540000000000001</v>
          </cell>
          <cell r="S935">
            <v>1</v>
          </cell>
        </row>
        <row r="936">
          <cell r="A936" t="str">
            <v>Ryan Gabbard</v>
          </cell>
          <cell r="M936">
            <v>0</v>
          </cell>
          <cell r="N936">
            <v>0</v>
          </cell>
          <cell r="O936">
            <v>0</v>
          </cell>
          <cell r="P936">
            <v>0</v>
          </cell>
          <cell r="Q936">
            <v>0</v>
          </cell>
          <cell r="R936">
            <v>4.2380000000000004</v>
          </cell>
          <cell r="S936">
            <v>0</v>
          </cell>
        </row>
        <row r="937">
          <cell r="A937" t="str">
            <v>Ryan Gabbard</v>
          </cell>
          <cell r="M937">
            <v>0</v>
          </cell>
          <cell r="N937">
            <v>1</v>
          </cell>
          <cell r="O937">
            <v>0</v>
          </cell>
          <cell r="P937">
            <v>0</v>
          </cell>
          <cell r="Q937">
            <v>0</v>
          </cell>
          <cell r="R937">
            <v>4.0819999999999999</v>
          </cell>
          <cell r="S937">
            <v>1</v>
          </cell>
        </row>
        <row r="938">
          <cell r="A938" t="str">
            <v>Ryan Gabbard</v>
          </cell>
          <cell r="M938">
            <v>1</v>
          </cell>
          <cell r="N938">
            <v>1</v>
          </cell>
          <cell r="O938">
            <v>1</v>
          </cell>
          <cell r="P938">
            <v>0</v>
          </cell>
          <cell r="Q938">
            <v>0</v>
          </cell>
          <cell r="R938">
            <v>2.5369999999999999</v>
          </cell>
          <cell r="S938">
            <v>1</v>
          </cell>
        </row>
        <row r="939">
          <cell r="A939" t="str">
            <v>Heidi Boutros</v>
          </cell>
          <cell r="M939">
            <v>0</v>
          </cell>
          <cell r="N939">
            <v>1</v>
          </cell>
          <cell r="O939">
            <v>0</v>
          </cell>
          <cell r="P939">
            <v>0</v>
          </cell>
          <cell r="Q939">
            <v>0</v>
          </cell>
          <cell r="R939">
            <v>0</v>
          </cell>
          <cell r="S939">
            <v>0</v>
          </cell>
        </row>
        <row r="940">
          <cell r="A940" t="str">
            <v>Heidi Boutros</v>
          </cell>
          <cell r="M940">
            <v>0</v>
          </cell>
          <cell r="N940">
            <v>0</v>
          </cell>
          <cell r="O940">
            <v>0</v>
          </cell>
          <cell r="P940">
            <v>0</v>
          </cell>
          <cell r="Q940">
            <v>0</v>
          </cell>
          <cell r="R940">
            <v>0</v>
          </cell>
          <cell r="S940">
            <v>1</v>
          </cell>
        </row>
        <row r="941">
          <cell r="A941" t="str">
            <v>Jillian Liu</v>
          </cell>
          <cell r="M941">
            <v>0</v>
          </cell>
          <cell r="N941">
            <v>0</v>
          </cell>
          <cell r="O941">
            <v>0</v>
          </cell>
          <cell r="P941">
            <v>0</v>
          </cell>
          <cell r="Q941">
            <v>0</v>
          </cell>
          <cell r="R941">
            <v>4.5469999999999997</v>
          </cell>
          <cell r="S941">
            <v>1</v>
          </cell>
        </row>
        <row r="942">
          <cell r="A942" t="str">
            <v>Keith Hanson</v>
          </cell>
          <cell r="M942">
            <v>0</v>
          </cell>
          <cell r="N942">
            <v>1</v>
          </cell>
          <cell r="O942">
            <v>0</v>
          </cell>
          <cell r="P942">
            <v>0</v>
          </cell>
          <cell r="Q942">
            <v>0</v>
          </cell>
          <cell r="R942">
            <v>0</v>
          </cell>
          <cell r="S942">
            <v>1</v>
          </cell>
        </row>
        <row r="943">
          <cell r="A943" t="str">
            <v>Keith Hanson</v>
          </cell>
          <cell r="M943">
            <v>0</v>
          </cell>
          <cell r="N943">
            <v>0</v>
          </cell>
          <cell r="O943">
            <v>0</v>
          </cell>
          <cell r="P943">
            <v>0</v>
          </cell>
          <cell r="Q943">
            <v>0</v>
          </cell>
          <cell r="R943">
            <v>0.73</v>
          </cell>
          <cell r="S943">
            <v>1</v>
          </cell>
        </row>
        <row r="944">
          <cell r="A944" t="str">
            <v>Keith Hanson</v>
          </cell>
          <cell r="M944">
            <v>0</v>
          </cell>
          <cell r="N944">
            <v>0</v>
          </cell>
          <cell r="O944">
            <v>0</v>
          </cell>
          <cell r="P944">
            <v>0</v>
          </cell>
          <cell r="Q944">
            <v>0</v>
          </cell>
          <cell r="R944">
            <v>0.73</v>
          </cell>
          <cell r="S944">
            <v>1</v>
          </cell>
        </row>
        <row r="945">
          <cell r="A945" t="str">
            <v>Keith Hanson</v>
          </cell>
          <cell r="M945">
            <v>0</v>
          </cell>
          <cell r="N945">
            <v>1</v>
          </cell>
          <cell r="O945">
            <v>0</v>
          </cell>
          <cell r="P945">
            <v>0</v>
          </cell>
          <cell r="Q945">
            <v>0</v>
          </cell>
          <cell r="R945">
            <v>2.125</v>
          </cell>
          <cell r="S945">
            <v>1</v>
          </cell>
        </row>
        <row r="946">
          <cell r="A946" t="str">
            <v>Keith Hanson</v>
          </cell>
          <cell r="M946">
            <v>0</v>
          </cell>
          <cell r="N946">
            <v>0</v>
          </cell>
          <cell r="O946">
            <v>0</v>
          </cell>
          <cell r="P946">
            <v>0</v>
          </cell>
          <cell r="Q946">
            <v>0</v>
          </cell>
          <cell r="R946">
            <v>0</v>
          </cell>
          <cell r="S946">
            <v>1</v>
          </cell>
        </row>
        <row r="947">
          <cell r="A947" t="str">
            <v>Ashley Polski</v>
          </cell>
          <cell r="M947">
            <v>1</v>
          </cell>
          <cell r="N947">
            <v>0</v>
          </cell>
          <cell r="O947">
            <v>0</v>
          </cell>
          <cell r="P947">
            <v>0</v>
          </cell>
          <cell r="Q947">
            <v>0</v>
          </cell>
          <cell r="R947">
            <v>1.3080000000000001</v>
          </cell>
          <cell r="S947">
            <v>1</v>
          </cell>
        </row>
        <row r="948">
          <cell r="A948" t="str">
            <v>Ashley Polski</v>
          </cell>
          <cell r="M948">
            <v>0</v>
          </cell>
          <cell r="N948">
            <v>0</v>
          </cell>
          <cell r="O948">
            <v>0</v>
          </cell>
          <cell r="P948">
            <v>0</v>
          </cell>
          <cell r="Q948">
            <v>0</v>
          </cell>
          <cell r="R948">
            <v>3.7589999999999999</v>
          </cell>
          <cell r="S948">
            <v>1</v>
          </cell>
        </row>
        <row r="949">
          <cell r="A949" t="str">
            <v>Ashley Polski</v>
          </cell>
          <cell r="M949">
            <v>0</v>
          </cell>
          <cell r="N949">
            <v>0</v>
          </cell>
          <cell r="O949">
            <v>0</v>
          </cell>
          <cell r="P949">
            <v>0</v>
          </cell>
          <cell r="Q949">
            <v>0</v>
          </cell>
          <cell r="R949">
            <v>2.355</v>
          </cell>
          <cell r="S949">
            <v>0</v>
          </cell>
        </row>
        <row r="950">
          <cell r="A950" t="str">
            <v>Ashley Polski</v>
          </cell>
          <cell r="M950">
            <v>0</v>
          </cell>
          <cell r="N950">
            <v>0</v>
          </cell>
          <cell r="O950">
            <v>0</v>
          </cell>
          <cell r="P950">
            <v>0</v>
          </cell>
          <cell r="Q950">
            <v>0</v>
          </cell>
          <cell r="R950">
            <v>6.1260000000000003</v>
          </cell>
          <cell r="S950">
            <v>0</v>
          </cell>
        </row>
        <row r="951">
          <cell r="A951" t="str">
            <v>Ashley Polski</v>
          </cell>
          <cell r="M951">
            <v>0</v>
          </cell>
          <cell r="N951">
            <v>0</v>
          </cell>
          <cell r="O951">
            <v>0</v>
          </cell>
          <cell r="P951">
            <v>0</v>
          </cell>
          <cell r="Q951">
            <v>0</v>
          </cell>
          <cell r="R951">
            <v>6.1260000000000003</v>
          </cell>
          <cell r="S951">
            <v>0</v>
          </cell>
        </row>
        <row r="952">
          <cell r="A952" t="str">
            <v>Ashley Polski</v>
          </cell>
          <cell r="M952">
            <v>0</v>
          </cell>
          <cell r="N952">
            <v>1</v>
          </cell>
          <cell r="O952">
            <v>0</v>
          </cell>
          <cell r="P952">
            <v>0</v>
          </cell>
          <cell r="Q952">
            <v>0</v>
          </cell>
          <cell r="R952">
            <v>3.444</v>
          </cell>
          <cell r="S952">
            <v>1</v>
          </cell>
        </row>
        <row r="953">
          <cell r="A953" t="str">
            <v>Ashley Polski</v>
          </cell>
          <cell r="M953">
            <v>0</v>
          </cell>
          <cell r="N953">
            <v>1</v>
          </cell>
          <cell r="O953">
            <v>0</v>
          </cell>
          <cell r="P953">
            <v>0</v>
          </cell>
          <cell r="Q953">
            <v>0</v>
          </cell>
          <cell r="R953">
            <v>2.1120000000000001</v>
          </cell>
          <cell r="S953">
            <v>0</v>
          </cell>
        </row>
        <row r="954">
          <cell r="A954" t="str">
            <v>Ashley Polski</v>
          </cell>
          <cell r="M954">
            <v>0</v>
          </cell>
          <cell r="N954">
            <v>0</v>
          </cell>
          <cell r="O954">
            <v>0</v>
          </cell>
          <cell r="P954">
            <v>0</v>
          </cell>
          <cell r="Q954">
            <v>0</v>
          </cell>
          <cell r="R954">
            <v>4.63</v>
          </cell>
          <cell r="S954">
            <v>1</v>
          </cell>
        </row>
        <row r="955">
          <cell r="A955" t="str">
            <v>Ashley Polski</v>
          </cell>
          <cell r="M955">
            <v>1</v>
          </cell>
          <cell r="N955">
            <v>0</v>
          </cell>
          <cell r="O955">
            <v>0</v>
          </cell>
          <cell r="P955">
            <v>0</v>
          </cell>
          <cell r="Q955">
            <v>0</v>
          </cell>
          <cell r="R955">
            <v>8.4700000000000006</v>
          </cell>
          <cell r="S955">
            <v>1</v>
          </cell>
        </row>
        <row r="956">
          <cell r="A956" t="str">
            <v>Ashley Polski</v>
          </cell>
          <cell r="M956">
            <v>0</v>
          </cell>
          <cell r="N956">
            <v>0</v>
          </cell>
          <cell r="O956">
            <v>0</v>
          </cell>
          <cell r="P956">
            <v>0</v>
          </cell>
          <cell r="Q956">
            <v>0</v>
          </cell>
          <cell r="R956">
            <v>3.7589999999999999</v>
          </cell>
          <cell r="S956">
            <v>1</v>
          </cell>
        </row>
        <row r="957">
          <cell r="A957" t="str">
            <v>Ashley Polski</v>
          </cell>
          <cell r="M957">
            <v>1</v>
          </cell>
          <cell r="N957">
            <v>1</v>
          </cell>
          <cell r="O957">
            <v>1</v>
          </cell>
          <cell r="P957">
            <v>0</v>
          </cell>
          <cell r="Q957">
            <v>0</v>
          </cell>
          <cell r="R957">
            <v>2.83</v>
          </cell>
          <cell r="S957">
            <v>1</v>
          </cell>
        </row>
        <row r="958">
          <cell r="A958" t="str">
            <v>Jordan Desautels</v>
          </cell>
          <cell r="M958">
            <v>1</v>
          </cell>
          <cell r="N958">
            <v>1</v>
          </cell>
          <cell r="O958">
            <v>1</v>
          </cell>
          <cell r="P958">
            <v>0</v>
          </cell>
          <cell r="Q958">
            <v>0</v>
          </cell>
          <cell r="R958">
            <v>2.25</v>
          </cell>
          <cell r="S958">
            <v>1</v>
          </cell>
        </row>
        <row r="959">
          <cell r="A959" t="str">
            <v>Jordan Desautels</v>
          </cell>
          <cell r="M959">
            <v>1</v>
          </cell>
          <cell r="N959">
            <v>0</v>
          </cell>
          <cell r="O959">
            <v>0</v>
          </cell>
          <cell r="P959">
            <v>0</v>
          </cell>
          <cell r="Q959">
            <v>0</v>
          </cell>
          <cell r="R959">
            <v>2.25</v>
          </cell>
          <cell r="S959">
            <v>1</v>
          </cell>
        </row>
        <row r="960">
          <cell r="A960" t="str">
            <v>Jordan Desautels</v>
          </cell>
          <cell r="M960">
            <v>1</v>
          </cell>
          <cell r="N960">
            <v>0</v>
          </cell>
          <cell r="O960">
            <v>0</v>
          </cell>
          <cell r="P960">
            <v>0</v>
          </cell>
          <cell r="Q960">
            <v>0</v>
          </cell>
          <cell r="R960">
            <v>2.04</v>
          </cell>
          <cell r="S960">
            <v>1</v>
          </cell>
        </row>
        <row r="961">
          <cell r="A961" t="str">
            <v>Jordan Desautels</v>
          </cell>
          <cell r="M961">
            <v>1</v>
          </cell>
          <cell r="N961">
            <v>0</v>
          </cell>
          <cell r="O961">
            <v>0</v>
          </cell>
          <cell r="P961">
            <v>0</v>
          </cell>
          <cell r="Q961">
            <v>0</v>
          </cell>
          <cell r="R961">
            <v>0</v>
          </cell>
          <cell r="S961">
            <v>1</v>
          </cell>
        </row>
        <row r="962">
          <cell r="A962" t="str">
            <v>Jordan Desautels</v>
          </cell>
          <cell r="M962">
            <v>1</v>
          </cell>
          <cell r="N962">
            <v>0</v>
          </cell>
          <cell r="O962">
            <v>0</v>
          </cell>
          <cell r="P962">
            <v>0</v>
          </cell>
          <cell r="Q962">
            <v>0</v>
          </cell>
          <cell r="R962">
            <v>2.04</v>
          </cell>
          <cell r="S962">
            <v>1</v>
          </cell>
        </row>
        <row r="963">
          <cell r="A963" t="str">
            <v>Jordan Desautels</v>
          </cell>
          <cell r="M963">
            <v>1</v>
          </cell>
          <cell r="N963">
            <v>0</v>
          </cell>
          <cell r="O963">
            <v>0</v>
          </cell>
          <cell r="P963">
            <v>0</v>
          </cell>
          <cell r="Q963">
            <v>0</v>
          </cell>
          <cell r="R963">
            <v>2.25</v>
          </cell>
          <cell r="S963">
            <v>1</v>
          </cell>
        </row>
        <row r="964">
          <cell r="A964" t="str">
            <v>Jordan Desautels</v>
          </cell>
          <cell r="M964">
            <v>1</v>
          </cell>
          <cell r="N964">
            <v>0</v>
          </cell>
          <cell r="O964">
            <v>0</v>
          </cell>
          <cell r="P964">
            <v>0</v>
          </cell>
          <cell r="Q964">
            <v>0</v>
          </cell>
          <cell r="R964">
            <v>1.33</v>
          </cell>
          <cell r="S964">
            <v>1</v>
          </cell>
        </row>
        <row r="965">
          <cell r="A965" t="str">
            <v>Nnana Amakiri</v>
          </cell>
          <cell r="M965">
            <v>0</v>
          </cell>
          <cell r="N965">
            <v>0</v>
          </cell>
          <cell r="O965">
            <v>0</v>
          </cell>
          <cell r="P965">
            <v>0</v>
          </cell>
          <cell r="Q965">
            <v>0</v>
          </cell>
          <cell r="R965">
            <v>0.9</v>
          </cell>
          <cell r="S965">
            <v>1</v>
          </cell>
        </row>
        <row r="966">
          <cell r="A966" t="str">
            <v>Nnana Amakiri</v>
          </cell>
          <cell r="M966">
            <v>0</v>
          </cell>
          <cell r="N966">
            <v>1</v>
          </cell>
          <cell r="O966">
            <v>0</v>
          </cell>
          <cell r="P966">
            <v>0</v>
          </cell>
          <cell r="Q966">
            <v>0</v>
          </cell>
          <cell r="R966">
            <v>3.7069999999999999</v>
          </cell>
          <cell r="S966">
            <v>1</v>
          </cell>
        </row>
        <row r="967">
          <cell r="A967" t="str">
            <v>Taylor Gemperline</v>
          </cell>
          <cell r="M967">
            <v>1</v>
          </cell>
          <cell r="N967">
            <v>1</v>
          </cell>
          <cell r="O967">
            <v>1</v>
          </cell>
          <cell r="P967">
            <v>0</v>
          </cell>
          <cell r="Q967">
            <v>0</v>
          </cell>
          <cell r="R967">
            <v>0.85</v>
          </cell>
          <cell r="S967">
            <v>1</v>
          </cell>
        </row>
        <row r="968">
          <cell r="A968" t="str">
            <v>Sam Kushner-Lenhoff</v>
          </cell>
          <cell r="M968">
            <v>1</v>
          </cell>
          <cell r="N968">
            <v>1</v>
          </cell>
          <cell r="O968">
            <v>1</v>
          </cell>
          <cell r="P968">
            <v>0</v>
          </cell>
          <cell r="Q968">
            <v>0</v>
          </cell>
          <cell r="R968">
            <v>1.163</v>
          </cell>
          <cell r="S968">
            <v>1</v>
          </cell>
        </row>
        <row r="969">
          <cell r="A969" t="str">
            <v>Ryan Yanagihara</v>
          </cell>
          <cell r="M969">
            <v>1</v>
          </cell>
          <cell r="N969">
            <v>0</v>
          </cell>
          <cell r="O969">
            <v>0</v>
          </cell>
          <cell r="P969">
            <v>0</v>
          </cell>
          <cell r="Q969">
            <v>0</v>
          </cell>
          <cell r="R969">
            <v>1.413</v>
          </cell>
          <cell r="S969">
            <v>1</v>
          </cell>
        </row>
        <row r="970">
          <cell r="A970" t="str">
            <v>Ryan Yanagihara</v>
          </cell>
          <cell r="M970">
            <v>1</v>
          </cell>
          <cell r="N970">
            <v>0</v>
          </cell>
          <cell r="O970">
            <v>0</v>
          </cell>
          <cell r="P970">
            <v>0</v>
          </cell>
          <cell r="Q970">
            <v>0</v>
          </cell>
          <cell r="R970">
            <v>4.0129999999999999</v>
          </cell>
          <cell r="S970">
            <v>1</v>
          </cell>
        </row>
        <row r="971">
          <cell r="A971" t="str">
            <v>Ryan Yanagihara</v>
          </cell>
          <cell r="M971">
            <v>1</v>
          </cell>
          <cell r="N971">
            <v>0</v>
          </cell>
          <cell r="O971">
            <v>0</v>
          </cell>
          <cell r="P971">
            <v>1</v>
          </cell>
          <cell r="Q971">
            <v>1</v>
          </cell>
          <cell r="R971">
            <v>6.1980000000000004</v>
          </cell>
          <cell r="S971">
            <v>1</v>
          </cell>
        </row>
        <row r="972">
          <cell r="A972" t="str">
            <v>Zesemayat Mekonnen</v>
          </cell>
          <cell r="M972">
            <v>0</v>
          </cell>
          <cell r="N972">
            <v>1</v>
          </cell>
          <cell r="O972">
            <v>0</v>
          </cell>
          <cell r="P972">
            <v>0</v>
          </cell>
          <cell r="Q972">
            <v>0</v>
          </cell>
          <cell r="R972">
            <v>3.5659999999999998</v>
          </cell>
          <cell r="S972">
            <v>0</v>
          </cell>
        </row>
        <row r="973">
          <cell r="A973" t="str">
            <v>Zesemayat Mekonnen</v>
          </cell>
          <cell r="M973">
            <v>1</v>
          </cell>
          <cell r="N973">
            <v>1</v>
          </cell>
          <cell r="O973">
            <v>1</v>
          </cell>
          <cell r="P973">
            <v>0</v>
          </cell>
          <cell r="Q973">
            <v>0</v>
          </cell>
          <cell r="R973">
            <v>1.331</v>
          </cell>
          <cell r="S973">
            <v>0</v>
          </cell>
        </row>
        <row r="974">
          <cell r="A974" t="str">
            <v>Zesemayat Mekonnen</v>
          </cell>
          <cell r="M974">
            <v>0</v>
          </cell>
          <cell r="N974">
            <v>0</v>
          </cell>
          <cell r="O974">
            <v>0</v>
          </cell>
          <cell r="P974">
            <v>0</v>
          </cell>
          <cell r="Q974">
            <v>0</v>
          </cell>
          <cell r="R974">
            <v>7.5739999999999998</v>
          </cell>
          <cell r="S974">
            <v>1</v>
          </cell>
        </row>
        <row r="975">
          <cell r="A975" t="str">
            <v>Breanna Aldred</v>
          </cell>
          <cell r="M975">
            <v>0</v>
          </cell>
          <cell r="N975">
            <v>0</v>
          </cell>
          <cell r="O975">
            <v>0</v>
          </cell>
          <cell r="P975">
            <v>0</v>
          </cell>
          <cell r="Q975">
            <v>0</v>
          </cell>
          <cell r="R975">
            <v>0.34899999999999998</v>
          </cell>
          <cell r="S975">
            <v>0</v>
          </cell>
        </row>
        <row r="976">
          <cell r="A976" t="str">
            <v>Breanna Aldred</v>
          </cell>
          <cell r="M976">
            <v>0</v>
          </cell>
          <cell r="N976">
            <v>0</v>
          </cell>
          <cell r="O976">
            <v>0</v>
          </cell>
          <cell r="P976">
            <v>0</v>
          </cell>
          <cell r="Q976">
            <v>0</v>
          </cell>
          <cell r="R976">
            <v>4.6040000000000001</v>
          </cell>
          <cell r="S976">
            <v>1</v>
          </cell>
        </row>
        <row r="977">
          <cell r="A977" t="str">
            <v>Breanna Aldred</v>
          </cell>
          <cell r="M977">
            <v>0</v>
          </cell>
          <cell r="N977">
            <v>0</v>
          </cell>
          <cell r="O977">
            <v>0</v>
          </cell>
          <cell r="P977">
            <v>0</v>
          </cell>
          <cell r="Q977">
            <v>0</v>
          </cell>
          <cell r="R977">
            <v>4.6040000000000001</v>
          </cell>
          <cell r="S977">
            <v>1</v>
          </cell>
        </row>
        <row r="978">
          <cell r="A978" t="str">
            <v>Alexander Tseng</v>
          </cell>
          <cell r="M978">
            <v>1</v>
          </cell>
          <cell r="N978">
            <v>1</v>
          </cell>
          <cell r="O978">
            <v>1</v>
          </cell>
          <cell r="P978">
            <v>0</v>
          </cell>
          <cell r="Q978">
            <v>0</v>
          </cell>
          <cell r="R978">
            <v>1.369</v>
          </cell>
          <cell r="S978">
            <v>0</v>
          </cell>
        </row>
        <row r="979">
          <cell r="A979" t="str">
            <v>Alexander Tseng</v>
          </cell>
          <cell r="M979">
            <v>0</v>
          </cell>
          <cell r="N979">
            <v>0</v>
          </cell>
          <cell r="O979">
            <v>0</v>
          </cell>
          <cell r="P979">
            <v>0</v>
          </cell>
          <cell r="Q979">
            <v>0</v>
          </cell>
          <cell r="R979">
            <v>3.274</v>
          </cell>
          <cell r="S979">
            <v>0</v>
          </cell>
        </row>
        <row r="980">
          <cell r="A980" t="str">
            <v>Alexander Tseng</v>
          </cell>
          <cell r="M980">
            <v>0</v>
          </cell>
          <cell r="N980">
            <v>0</v>
          </cell>
          <cell r="O980">
            <v>0</v>
          </cell>
          <cell r="P980">
            <v>0</v>
          </cell>
          <cell r="Q980">
            <v>0</v>
          </cell>
          <cell r="R980">
            <v>3.9980000000000002</v>
          </cell>
          <cell r="S980">
            <v>0</v>
          </cell>
        </row>
        <row r="981">
          <cell r="A981" t="str">
            <v>Alexander Tseng</v>
          </cell>
          <cell r="M981">
            <v>0</v>
          </cell>
          <cell r="N981">
            <v>0</v>
          </cell>
          <cell r="O981">
            <v>0</v>
          </cell>
          <cell r="P981">
            <v>0</v>
          </cell>
          <cell r="Q981">
            <v>0</v>
          </cell>
          <cell r="R981">
            <v>3.2669999999999999</v>
          </cell>
          <cell r="S981">
            <v>1</v>
          </cell>
        </row>
        <row r="982">
          <cell r="A982" t="str">
            <v>Alexander Tseng</v>
          </cell>
          <cell r="M982">
            <v>0</v>
          </cell>
          <cell r="N982">
            <v>1</v>
          </cell>
          <cell r="O982">
            <v>0</v>
          </cell>
          <cell r="P982">
            <v>0</v>
          </cell>
          <cell r="Q982">
            <v>0</v>
          </cell>
          <cell r="R982">
            <v>3.254</v>
          </cell>
          <cell r="S982">
            <v>1</v>
          </cell>
        </row>
        <row r="983">
          <cell r="A983" t="str">
            <v>Alexander Tseng</v>
          </cell>
          <cell r="M983">
            <v>0</v>
          </cell>
          <cell r="N983">
            <v>1</v>
          </cell>
          <cell r="O983">
            <v>0</v>
          </cell>
          <cell r="P983">
            <v>0</v>
          </cell>
          <cell r="Q983">
            <v>0</v>
          </cell>
          <cell r="R983">
            <v>2.6219999999999999</v>
          </cell>
          <cell r="S983">
            <v>1</v>
          </cell>
        </row>
        <row r="984">
          <cell r="A984" t="str">
            <v>Alexander Tseng</v>
          </cell>
          <cell r="M984">
            <v>0</v>
          </cell>
          <cell r="N984">
            <v>0</v>
          </cell>
          <cell r="O984">
            <v>0</v>
          </cell>
          <cell r="P984">
            <v>0</v>
          </cell>
          <cell r="Q984">
            <v>0</v>
          </cell>
          <cell r="R984">
            <v>4.96</v>
          </cell>
          <cell r="S984">
            <v>1</v>
          </cell>
        </row>
        <row r="985">
          <cell r="A985" t="str">
            <v>Alexander Tseng</v>
          </cell>
          <cell r="M985">
            <v>0</v>
          </cell>
          <cell r="N985">
            <v>0</v>
          </cell>
          <cell r="O985">
            <v>0</v>
          </cell>
          <cell r="P985">
            <v>0</v>
          </cell>
          <cell r="Q985">
            <v>0</v>
          </cell>
          <cell r="R985">
            <v>4.0739999999999998</v>
          </cell>
          <cell r="S985">
            <v>1</v>
          </cell>
        </row>
        <row r="986">
          <cell r="A986" t="str">
            <v>Alexander Tseng</v>
          </cell>
          <cell r="M986">
            <v>0</v>
          </cell>
          <cell r="N986">
            <v>0</v>
          </cell>
          <cell r="O986">
            <v>0</v>
          </cell>
          <cell r="P986">
            <v>0</v>
          </cell>
          <cell r="Q986">
            <v>0</v>
          </cell>
          <cell r="R986">
            <v>2.74</v>
          </cell>
          <cell r="S986">
            <v>1</v>
          </cell>
        </row>
        <row r="987">
          <cell r="A987" t="str">
            <v>Alexander Tseng</v>
          </cell>
          <cell r="M987">
            <v>0</v>
          </cell>
          <cell r="N987">
            <v>0</v>
          </cell>
          <cell r="O987">
            <v>0</v>
          </cell>
          <cell r="P987">
            <v>0</v>
          </cell>
          <cell r="Q987">
            <v>0</v>
          </cell>
          <cell r="R987">
            <v>2.5</v>
          </cell>
          <cell r="S987">
            <v>1</v>
          </cell>
        </row>
        <row r="988">
          <cell r="A988" t="str">
            <v>Alexander Tseng</v>
          </cell>
          <cell r="M988">
            <v>0</v>
          </cell>
          <cell r="N988">
            <v>0</v>
          </cell>
          <cell r="O988">
            <v>0</v>
          </cell>
          <cell r="P988">
            <v>0</v>
          </cell>
          <cell r="Q988">
            <v>0</v>
          </cell>
          <cell r="R988">
            <v>3.9980000000000002</v>
          </cell>
          <cell r="S988">
            <v>1</v>
          </cell>
        </row>
        <row r="989">
          <cell r="A989" t="str">
            <v>Mark Phillips</v>
          </cell>
          <cell r="M989">
            <v>0</v>
          </cell>
          <cell r="N989">
            <v>1</v>
          </cell>
          <cell r="O989">
            <v>0</v>
          </cell>
          <cell r="P989">
            <v>0</v>
          </cell>
          <cell r="Q989">
            <v>0</v>
          </cell>
          <cell r="R989">
            <v>5.1630000000000003</v>
          </cell>
          <cell r="S989">
            <v>0</v>
          </cell>
        </row>
        <row r="990">
          <cell r="A990" t="str">
            <v>Mark Phillips</v>
          </cell>
          <cell r="M990">
            <v>0</v>
          </cell>
          <cell r="N990">
            <v>0</v>
          </cell>
          <cell r="O990">
            <v>0</v>
          </cell>
          <cell r="P990">
            <v>0</v>
          </cell>
          <cell r="Q990">
            <v>0</v>
          </cell>
          <cell r="R990">
            <v>3.6669999999999998</v>
          </cell>
          <cell r="S990">
            <v>1</v>
          </cell>
        </row>
        <row r="991">
          <cell r="A991" t="str">
            <v>Mark Phillips</v>
          </cell>
          <cell r="M991">
            <v>0</v>
          </cell>
          <cell r="N991">
            <v>1</v>
          </cell>
          <cell r="O991">
            <v>0</v>
          </cell>
          <cell r="P991">
            <v>0</v>
          </cell>
          <cell r="Q991">
            <v>0</v>
          </cell>
          <cell r="R991">
            <v>3.5939999999999999</v>
          </cell>
          <cell r="S991">
            <v>1</v>
          </cell>
        </row>
        <row r="992">
          <cell r="A992" t="str">
            <v>Mark Phillips</v>
          </cell>
          <cell r="M992">
            <v>0</v>
          </cell>
          <cell r="N992">
            <v>0</v>
          </cell>
          <cell r="O992">
            <v>0</v>
          </cell>
          <cell r="P992">
            <v>0</v>
          </cell>
          <cell r="Q992">
            <v>0</v>
          </cell>
          <cell r="R992">
            <v>11.061999999999999</v>
          </cell>
          <cell r="S992">
            <v>1</v>
          </cell>
        </row>
        <row r="993">
          <cell r="A993" t="str">
            <v>Mark Phillips</v>
          </cell>
          <cell r="M993">
            <v>0</v>
          </cell>
          <cell r="N993">
            <v>0</v>
          </cell>
          <cell r="O993">
            <v>0</v>
          </cell>
          <cell r="P993">
            <v>1</v>
          </cell>
          <cell r="Q993">
            <v>0</v>
          </cell>
          <cell r="R993">
            <v>3.3170000000000002</v>
          </cell>
          <cell r="S993">
            <v>1</v>
          </cell>
        </row>
        <row r="994">
          <cell r="A994" t="str">
            <v>Mark Phillips</v>
          </cell>
          <cell r="M994">
            <v>0</v>
          </cell>
          <cell r="N994">
            <v>1</v>
          </cell>
          <cell r="O994">
            <v>0</v>
          </cell>
          <cell r="P994">
            <v>0</v>
          </cell>
          <cell r="Q994">
            <v>0</v>
          </cell>
          <cell r="R994">
            <v>3.9980000000000002</v>
          </cell>
          <cell r="S994">
            <v>1</v>
          </cell>
        </row>
        <row r="995">
          <cell r="A995" t="str">
            <v>Mark Phillips</v>
          </cell>
          <cell r="M995">
            <v>0</v>
          </cell>
          <cell r="N995">
            <v>0</v>
          </cell>
          <cell r="O995">
            <v>0</v>
          </cell>
          <cell r="P995">
            <v>0</v>
          </cell>
          <cell r="Q995">
            <v>0</v>
          </cell>
          <cell r="R995">
            <v>2.87</v>
          </cell>
          <cell r="S995">
            <v>1</v>
          </cell>
        </row>
        <row r="996">
          <cell r="A996" t="str">
            <v>Mark Phillips</v>
          </cell>
          <cell r="M996">
            <v>0</v>
          </cell>
          <cell r="N996">
            <v>0</v>
          </cell>
          <cell r="O996">
            <v>0</v>
          </cell>
          <cell r="P996">
            <v>0</v>
          </cell>
          <cell r="Q996">
            <v>0</v>
          </cell>
          <cell r="R996">
            <v>3.6669999999999998</v>
          </cell>
          <cell r="S996">
            <v>1</v>
          </cell>
        </row>
        <row r="997">
          <cell r="A997" t="str">
            <v>Mark Phillips</v>
          </cell>
          <cell r="M997">
            <v>0</v>
          </cell>
          <cell r="N997">
            <v>0</v>
          </cell>
          <cell r="O997">
            <v>0</v>
          </cell>
          <cell r="P997">
            <v>0</v>
          </cell>
          <cell r="Q997">
            <v>0</v>
          </cell>
          <cell r="R997">
            <v>1.78</v>
          </cell>
          <cell r="S997">
            <v>1</v>
          </cell>
        </row>
        <row r="998">
          <cell r="A998" t="str">
            <v>Mark Phillips</v>
          </cell>
          <cell r="M998">
            <v>0</v>
          </cell>
          <cell r="N998">
            <v>0</v>
          </cell>
          <cell r="O998">
            <v>0</v>
          </cell>
          <cell r="P998">
            <v>0</v>
          </cell>
          <cell r="Q998">
            <v>0</v>
          </cell>
          <cell r="R998">
            <v>1.9610000000000001</v>
          </cell>
          <cell r="S998">
            <v>1</v>
          </cell>
        </row>
        <row r="999">
          <cell r="A999" t="str">
            <v>Mark Phillips</v>
          </cell>
          <cell r="M999">
            <v>0</v>
          </cell>
          <cell r="N999">
            <v>0</v>
          </cell>
          <cell r="O999">
            <v>0</v>
          </cell>
          <cell r="P999">
            <v>0</v>
          </cell>
          <cell r="Q999">
            <v>0</v>
          </cell>
          <cell r="R999">
            <v>3.448</v>
          </cell>
          <cell r="S999">
            <v>1</v>
          </cell>
        </row>
        <row r="1000">
          <cell r="A1000" t="str">
            <v>Jodi Hwang</v>
          </cell>
          <cell r="M1000">
            <v>1</v>
          </cell>
          <cell r="N1000">
            <v>0</v>
          </cell>
          <cell r="O1000">
            <v>0</v>
          </cell>
          <cell r="P1000">
            <v>0</v>
          </cell>
          <cell r="Q1000">
            <v>0</v>
          </cell>
          <cell r="R1000">
            <v>0.86899999999999999</v>
          </cell>
          <cell r="S1000">
            <v>1</v>
          </cell>
        </row>
        <row r="1001">
          <cell r="A1001" t="str">
            <v>Jodi Hwang</v>
          </cell>
          <cell r="M1001">
            <v>1</v>
          </cell>
          <cell r="N1001">
            <v>1</v>
          </cell>
          <cell r="O1001">
            <v>1</v>
          </cell>
          <cell r="P1001">
            <v>0</v>
          </cell>
          <cell r="Q1001">
            <v>0</v>
          </cell>
          <cell r="R1001">
            <v>2.83</v>
          </cell>
          <cell r="S1001">
            <v>0</v>
          </cell>
        </row>
        <row r="1002">
          <cell r="A1002" t="str">
            <v>Jodi Hwang</v>
          </cell>
          <cell r="M1002">
            <v>1</v>
          </cell>
          <cell r="N1002">
            <v>0</v>
          </cell>
          <cell r="O1002">
            <v>0</v>
          </cell>
          <cell r="P1002">
            <v>0</v>
          </cell>
          <cell r="Q1002">
            <v>0</v>
          </cell>
          <cell r="R1002">
            <v>3.6110000000000002</v>
          </cell>
          <cell r="S1002">
            <v>0</v>
          </cell>
        </row>
        <row r="1003">
          <cell r="A1003" t="str">
            <v>Jodi Hwang</v>
          </cell>
          <cell r="M1003">
            <v>1</v>
          </cell>
          <cell r="N1003">
            <v>0</v>
          </cell>
          <cell r="O1003">
            <v>0</v>
          </cell>
          <cell r="P1003">
            <v>0</v>
          </cell>
          <cell r="Q1003">
            <v>0</v>
          </cell>
          <cell r="R1003">
            <v>3.0110000000000001</v>
          </cell>
          <cell r="S1003">
            <v>0</v>
          </cell>
        </row>
        <row r="1004">
          <cell r="A1004" t="str">
            <v>Jodi Hwang</v>
          </cell>
          <cell r="M1004">
            <v>1</v>
          </cell>
          <cell r="N1004">
            <v>1</v>
          </cell>
          <cell r="O1004">
            <v>1</v>
          </cell>
          <cell r="P1004">
            <v>0</v>
          </cell>
          <cell r="Q1004">
            <v>0</v>
          </cell>
          <cell r="R1004">
            <v>2.2149999999999999</v>
          </cell>
          <cell r="S1004">
            <v>0</v>
          </cell>
        </row>
        <row r="1005">
          <cell r="A1005" t="str">
            <v>Jodi Hwang</v>
          </cell>
          <cell r="M1005">
            <v>1</v>
          </cell>
          <cell r="N1005">
            <v>0</v>
          </cell>
          <cell r="O1005">
            <v>0</v>
          </cell>
          <cell r="P1005">
            <v>0</v>
          </cell>
          <cell r="Q1005">
            <v>0</v>
          </cell>
          <cell r="R1005">
            <v>2.2149999999999999</v>
          </cell>
          <cell r="S1005">
            <v>0</v>
          </cell>
        </row>
        <row r="1006">
          <cell r="A1006" t="str">
            <v>Jodi Hwang</v>
          </cell>
          <cell r="M1006">
            <v>1</v>
          </cell>
          <cell r="N1006">
            <v>0</v>
          </cell>
          <cell r="O1006">
            <v>0</v>
          </cell>
          <cell r="P1006">
            <v>0</v>
          </cell>
          <cell r="Q1006">
            <v>0</v>
          </cell>
          <cell r="R1006">
            <v>3.6110000000000002</v>
          </cell>
          <cell r="S1006">
            <v>1</v>
          </cell>
        </row>
        <row r="1007">
          <cell r="A1007" t="str">
            <v>Victor Eng</v>
          </cell>
          <cell r="M1007">
            <v>0</v>
          </cell>
          <cell r="N1007">
            <v>1</v>
          </cell>
          <cell r="O1007">
            <v>0</v>
          </cell>
          <cell r="P1007">
            <v>0</v>
          </cell>
          <cell r="Q1007">
            <v>0</v>
          </cell>
          <cell r="R1007">
            <v>2.496</v>
          </cell>
          <cell r="S1007">
            <v>1</v>
          </cell>
        </row>
        <row r="1008">
          <cell r="A1008" t="str">
            <v>Victor Eng</v>
          </cell>
          <cell r="M1008">
            <v>0</v>
          </cell>
          <cell r="N1008">
            <v>1</v>
          </cell>
          <cell r="O1008">
            <v>0</v>
          </cell>
          <cell r="P1008">
            <v>0</v>
          </cell>
          <cell r="Q1008">
            <v>0</v>
          </cell>
          <cell r="R1008">
            <v>4.3390000000000004</v>
          </cell>
          <cell r="S1008">
            <v>1</v>
          </cell>
        </row>
        <row r="1009">
          <cell r="A1009" t="str">
            <v>Victor Eng</v>
          </cell>
          <cell r="M1009">
            <v>1</v>
          </cell>
          <cell r="N1009">
            <v>1</v>
          </cell>
          <cell r="O1009">
            <v>1</v>
          </cell>
          <cell r="P1009">
            <v>0</v>
          </cell>
          <cell r="Q1009">
            <v>0</v>
          </cell>
          <cell r="R1009">
            <v>1.331</v>
          </cell>
          <cell r="S1009">
            <v>0</v>
          </cell>
        </row>
        <row r="1010">
          <cell r="A1010" t="str">
            <v>Victor Eng</v>
          </cell>
          <cell r="M1010">
            <v>1</v>
          </cell>
          <cell r="N1010">
            <v>1</v>
          </cell>
          <cell r="O1010">
            <v>1</v>
          </cell>
          <cell r="P1010">
            <v>0</v>
          </cell>
          <cell r="Q1010">
            <v>0</v>
          </cell>
          <cell r="R1010">
            <v>3.6110000000000002</v>
          </cell>
          <cell r="S1010">
            <v>1</v>
          </cell>
        </row>
        <row r="1011">
          <cell r="A1011" t="str">
            <v>Victor Eng</v>
          </cell>
          <cell r="M1011">
            <v>0</v>
          </cell>
          <cell r="N1011">
            <v>1</v>
          </cell>
          <cell r="O1011">
            <v>0</v>
          </cell>
          <cell r="P1011">
            <v>0</v>
          </cell>
          <cell r="Q1011">
            <v>0</v>
          </cell>
          <cell r="R1011">
            <v>3.5129999999999999</v>
          </cell>
          <cell r="S1011">
            <v>1</v>
          </cell>
        </row>
        <row r="1012">
          <cell r="A1012" t="str">
            <v>Victor Eng</v>
          </cell>
          <cell r="M1012">
            <v>1</v>
          </cell>
          <cell r="N1012">
            <v>1</v>
          </cell>
          <cell r="O1012">
            <v>1</v>
          </cell>
          <cell r="P1012">
            <v>0</v>
          </cell>
          <cell r="Q1012">
            <v>0</v>
          </cell>
          <cell r="R1012">
            <v>2.74</v>
          </cell>
          <cell r="S1012">
            <v>1</v>
          </cell>
        </row>
        <row r="1013">
          <cell r="A1013" t="str">
            <v>Victor Eng</v>
          </cell>
          <cell r="M1013">
            <v>0</v>
          </cell>
          <cell r="N1013">
            <v>0</v>
          </cell>
          <cell r="O1013">
            <v>0</v>
          </cell>
          <cell r="P1013">
            <v>0</v>
          </cell>
          <cell r="Q1013">
            <v>0</v>
          </cell>
          <cell r="R1013">
            <v>30.222999999999999</v>
          </cell>
          <cell r="S1013">
            <v>1</v>
          </cell>
        </row>
        <row r="1014">
          <cell r="A1014" t="str">
            <v>Aidan Lee</v>
          </cell>
          <cell r="M1014">
            <v>0</v>
          </cell>
          <cell r="N1014">
            <v>0</v>
          </cell>
          <cell r="O1014">
            <v>0</v>
          </cell>
          <cell r="P1014">
            <v>0</v>
          </cell>
          <cell r="Q1014">
            <v>0</v>
          </cell>
          <cell r="R1014">
            <v>3.2170000000000001</v>
          </cell>
          <cell r="S1014">
            <v>1</v>
          </cell>
        </row>
        <row r="1015">
          <cell r="A1015" t="str">
            <v>Betty Situ</v>
          </cell>
          <cell r="M1015">
            <v>1</v>
          </cell>
          <cell r="N1015">
            <v>1</v>
          </cell>
          <cell r="O1015">
            <v>1</v>
          </cell>
          <cell r="P1015">
            <v>0</v>
          </cell>
          <cell r="Q1015">
            <v>0</v>
          </cell>
          <cell r="R1015">
            <v>0.86899999999999999</v>
          </cell>
          <cell r="S1015">
            <v>1</v>
          </cell>
        </row>
        <row r="1016">
          <cell r="A1016" t="str">
            <v>Betty Situ</v>
          </cell>
          <cell r="M1016">
            <v>1</v>
          </cell>
          <cell r="N1016">
            <v>0</v>
          </cell>
          <cell r="O1016">
            <v>0</v>
          </cell>
          <cell r="P1016">
            <v>0</v>
          </cell>
          <cell r="Q1016">
            <v>0</v>
          </cell>
          <cell r="R1016">
            <v>2.1120000000000001</v>
          </cell>
          <cell r="S1016">
            <v>1</v>
          </cell>
        </row>
        <row r="1017">
          <cell r="A1017" t="str">
            <v>Yicheng Bao</v>
          </cell>
          <cell r="M1017">
            <v>1</v>
          </cell>
          <cell r="N1017">
            <v>0</v>
          </cell>
          <cell r="O1017">
            <v>0</v>
          </cell>
          <cell r="P1017">
            <v>0</v>
          </cell>
          <cell r="Q1017">
            <v>0</v>
          </cell>
          <cell r="R1017">
            <v>2.04</v>
          </cell>
          <cell r="S1017">
            <v>1</v>
          </cell>
        </row>
        <row r="1018">
          <cell r="A1018" t="str">
            <v>Yicheng Bao</v>
          </cell>
          <cell r="M1018">
            <v>1</v>
          </cell>
          <cell r="N1018">
            <v>1</v>
          </cell>
          <cell r="O1018">
            <v>1</v>
          </cell>
          <cell r="P1018">
            <v>0</v>
          </cell>
          <cell r="Q1018">
            <v>0</v>
          </cell>
          <cell r="R1018">
            <v>1.754</v>
          </cell>
          <cell r="S1018">
            <v>1</v>
          </cell>
        </row>
        <row r="1019">
          <cell r="A1019" t="str">
            <v>Yicheng Bao</v>
          </cell>
          <cell r="M1019">
            <v>1</v>
          </cell>
          <cell r="N1019">
            <v>1</v>
          </cell>
          <cell r="O1019">
            <v>1</v>
          </cell>
          <cell r="P1019">
            <v>0</v>
          </cell>
          <cell r="Q1019">
            <v>0</v>
          </cell>
          <cell r="R1019">
            <v>3.4580000000000002</v>
          </cell>
          <cell r="S1019">
            <v>1</v>
          </cell>
        </row>
        <row r="1020">
          <cell r="A1020" t="str">
            <v>Yicheng Bao</v>
          </cell>
          <cell r="M1020">
            <v>0</v>
          </cell>
          <cell r="N1020">
            <v>1</v>
          </cell>
          <cell r="O1020">
            <v>0</v>
          </cell>
          <cell r="P1020">
            <v>0</v>
          </cell>
          <cell r="Q1020">
            <v>0</v>
          </cell>
          <cell r="R1020">
            <v>3.28</v>
          </cell>
          <cell r="S1020">
            <v>1</v>
          </cell>
        </row>
        <row r="1021">
          <cell r="A1021" t="str">
            <v>Yicheng Bao</v>
          </cell>
          <cell r="M1021">
            <v>0</v>
          </cell>
          <cell r="N1021">
            <v>1</v>
          </cell>
          <cell r="O1021">
            <v>0</v>
          </cell>
          <cell r="P1021">
            <v>0</v>
          </cell>
          <cell r="Q1021">
            <v>0</v>
          </cell>
          <cell r="R1021">
            <v>2.1789999999999998</v>
          </cell>
          <cell r="S1021">
            <v>1</v>
          </cell>
        </row>
        <row r="1022">
          <cell r="A1022" t="str">
            <v>Yicheng Bao</v>
          </cell>
          <cell r="M1022">
            <v>0</v>
          </cell>
          <cell r="N1022">
            <v>1</v>
          </cell>
          <cell r="O1022">
            <v>0</v>
          </cell>
          <cell r="P1022">
            <v>0</v>
          </cell>
          <cell r="Q1022">
            <v>0</v>
          </cell>
          <cell r="R1022">
            <v>0.42</v>
          </cell>
          <cell r="S1022">
            <v>1</v>
          </cell>
        </row>
        <row r="1023">
          <cell r="A1023" t="str">
            <v>Yicheng Bao</v>
          </cell>
          <cell r="M1023">
            <v>0</v>
          </cell>
          <cell r="N1023">
            <v>0</v>
          </cell>
          <cell r="O1023">
            <v>0</v>
          </cell>
          <cell r="P1023">
            <v>0</v>
          </cell>
          <cell r="Q1023">
            <v>0</v>
          </cell>
          <cell r="R1023">
            <v>16.018999999999998</v>
          </cell>
          <cell r="S1023">
            <v>1</v>
          </cell>
        </row>
        <row r="1024">
          <cell r="A1024" t="str">
            <v>Yicheng Bao</v>
          </cell>
          <cell r="M1024">
            <v>0</v>
          </cell>
          <cell r="N1024">
            <v>1</v>
          </cell>
          <cell r="O1024">
            <v>0</v>
          </cell>
          <cell r="P1024">
            <v>0</v>
          </cell>
          <cell r="Q1024">
            <v>0</v>
          </cell>
          <cell r="R1024">
            <v>2.7810000000000001</v>
          </cell>
          <cell r="S1024">
            <v>1</v>
          </cell>
        </row>
        <row r="1025">
          <cell r="A1025" t="str">
            <v>Yicheng Bao</v>
          </cell>
          <cell r="M1025">
            <v>0</v>
          </cell>
          <cell r="N1025">
            <v>1</v>
          </cell>
          <cell r="O1025">
            <v>0</v>
          </cell>
          <cell r="P1025">
            <v>1</v>
          </cell>
          <cell r="Q1025">
            <v>0</v>
          </cell>
          <cell r="R1025">
            <v>0</v>
          </cell>
          <cell r="S1025">
            <v>1</v>
          </cell>
        </row>
        <row r="1026">
          <cell r="A1026" t="str">
            <v>Ashkan Kashanchi</v>
          </cell>
          <cell r="M1026">
            <v>1</v>
          </cell>
          <cell r="N1026">
            <v>0</v>
          </cell>
          <cell r="O1026">
            <v>0</v>
          </cell>
          <cell r="P1026">
            <v>0</v>
          </cell>
          <cell r="Q1026">
            <v>0</v>
          </cell>
          <cell r="R1026">
            <v>2.2149999999999999</v>
          </cell>
          <cell r="S1026">
            <v>1</v>
          </cell>
        </row>
        <row r="1027">
          <cell r="A1027" t="str">
            <v>Anne Duong</v>
          </cell>
          <cell r="M1027">
            <v>0</v>
          </cell>
          <cell r="N1027">
            <v>0</v>
          </cell>
          <cell r="O1027">
            <v>0</v>
          </cell>
          <cell r="P1027">
            <v>0</v>
          </cell>
          <cell r="Q1027">
            <v>0</v>
          </cell>
          <cell r="R1027">
            <v>7.0149999999999997</v>
          </cell>
          <cell r="S1027">
            <v>1</v>
          </cell>
        </row>
        <row r="1028">
          <cell r="A1028" t="str">
            <v>Ankit Kadakia</v>
          </cell>
          <cell r="M1028">
            <v>1</v>
          </cell>
          <cell r="N1028">
            <v>1</v>
          </cell>
          <cell r="O1028">
            <v>1</v>
          </cell>
          <cell r="P1028">
            <v>0</v>
          </cell>
          <cell r="Q1028">
            <v>0</v>
          </cell>
          <cell r="R1028">
            <v>3.649</v>
          </cell>
          <cell r="S1028">
            <v>0</v>
          </cell>
        </row>
        <row r="1029">
          <cell r="A1029" t="str">
            <v>Aishawarya Ramamurthi</v>
          </cell>
          <cell r="M1029">
            <v>0</v>
          </cell>
          <cell r="N1029">
            <v>1</v>
          </cell>
          <cell r="O1029">
            <v>0</v>
          </cell>
          <cell r="P1029">
            <v>0</v>
          </cell>
          <cell r="Q1029">
            <v>0</v>
          </cell>
          <cell r="R1029">
            <v>4.2089999999999996</v>
          </cell>
          <cell r="S1029">
            <v>0</v>
          </cell>
        </row>
        <row r="1030">
          <cell r="A1030" t="str">
            <v>Aishawarya Ramamurthi</v>
          </cell>
          <cell r="M1030">
            <v>0</v>
          </cell>
          <cell r="N1030">
            <v>0</v>
          </cell>
          <cell r="O1030">
            <v>0</v>
          </cell>
          <cell r="P1030">
            <v>0</v>
          </cell>
          <cell r="Q1030">
            <v>0</v>
          </cell>
          <cell r="R1030">
            <v>0</v>
          </cell>
          <cell r="S1030">
            <v>1</v>
          </cell>
        </row>
        <row r="1031">
          <cell r="A1031" t="str">
            <v>Jahan Tajran</v>
          </cell>
          <cell r="M1031">
            <v>0</v>
          </cell>
          <cell r="N1031">
            <v>0</v>
          </cell>
          <cell r="O1031">
            <v>0</v>
          </cell>
          <cell r="P1031">
            <v>0</v>
          </cell>
          <cell r="Q1031">
            <v>0</v>
          </cell>
          <cell r="R1031">
            <v>3.4119999999999999</v>
          </cell>
          <cell r="S1031">
            <v>0</v>
          </cell>
        </row>
        <row r="1032">
          <cell r="A1032" t="str">
            <v>Jahan Tajran</v>
          </cell>
          <cell r="M1032">
            <v>0</v>
          </cell>
          <cell r="N1032">
            <v>0</v>
          </cell>
          <cell r="O1032">
            <v>0</v>
          </cell>
          <cell r="P1032">
            <v>1</v>
          </cell>
          <cell r="Q1032">
            <v>0</v>
          </cell>
          <cell r="R1032">
            <v>1.798</v>
          </cell>
          <cell r="S1032">
            <v>1</v>
          </cell>
        </row>
        <row r="1033">
          <cell r="A1033" t="str">
            <v>Jahan Tajran</v>
          </cell>
          <cell r="M1033">
            <v>1</v>
          </cell>
          <cell r="N1033">
            <v>0</v>
          </cell>
          <cell r="O1033">
            <v>0</v>
          </cell>
          <cell r="P1033">
            <v>0</v>
          </cell>
          <cell r="Q1033">
            <v>0</v>
          </cell>
          <cell r="R1033">
            <v>1.946</v>
          </cell>
          <cell r="S1033">
            <v>0</v>
          </cell>
        </row>
        <row r="1034">
          <cell r="A1034" t="str">
            <v>Jahan Tajran</v>
          </cell>
          <cell r="M1034">
            <v>0</v>
          </cell>
          <cell r="N1034">
            <v>0</v>
          </cell>
          <cell r="O1034">
            <v>0</v>
          </cell>
          <cell r="P1034">
            <v>0</v>
          </cell>
          <cell r="Q1034">
            <v>0</v>
          </cell>
          <cell r="R1034">
            <v>1.798</v>
          </cell>
          <cell r="S1034">
            <v>0</v>
          </cell>
        </row>
        <row r="1035">
          <cell r="A1035" t="str">
            <v>Jahan Tajran</v>
          </cell>
          <cell r="M1035">
            <v>0</v>
          </cell>
          <cell r="N1035">
            <v>0</v>
          </cell>
          <cell r="O1035">
            <v>0</v>
          </cell>
          <cell r="P1035">
            <v>0</v>
          </cell>
          <cell r="Q1035">
            <v>0</v>
          </cell>
          <cell r="R1035">
            <v>6.0389999999999997</v>
          </cell>
          <cell r="S1035">
            <v>1</v>
          </cell>
        </row>
        <row r="1036">
          <cell r="A1036" t="str">
            <v>Sarah Kenny</v>
          </cell>
          <cell r="M1036">
            <v>0</v>
          </cell>
          <cell r="N1036">
            <v>1</v>
          </cell>
          <cell r="O1036">
            <v>0</v>
          </cell>
          <cell r="P1036">
            <v>0</v>
          </cell>
          <cell r="Q1036">
            <v>0</v>
          </cell>
          <cell r="R1036">
            <v>12.336</v>
          </cell>
          <cell r="S1036">
            <v>1</v>
          </cell>
        </row>
        <row r="1037">
          <cell r="A1037" t="str">
            <v>Sarah Kenny</v>
          </cell>
          <cell r="M1037">
            <v>0</v>
          </cell>
          <cell r="N1037">
            <v>0</v>
          </cell>
          <cell r="O1037">
            <v>0</v>
          </cell>
          <cell r="P1037">
            <v>0</v>
          </cell>
          <cell r="Q1037">
            <v>0</v>
          </cell>
          <cell r="R1037">
            <v>0.78500000000000003</v>
          </cell>
          <cell r="S1037">
            <v>1</v>
          </cell>
        </row>
        <row r="1038">
          <cell r="A1038" t="str">
            <v>Sarah Kenny</v>
          </cell>
          <cell r="M1038">
            <v>0</v>
          </cell>
          <cell r="N1038">
            <v>0</v>
          </cell>
          <cell r="O1038">
            <v>0</v>
          </cell>
          <cell r="P1038">
            <v>0</v>
          </cell>
          <cell r="Q1038">
            <v>0</v>
          </cell>
          <cell r="R1038">
            <v>0.78500000000000003</v>
          </cell>
          <cell r="S1038">
            <v>1</v>
          </cell>
        </row>
        <row r="1039">
          <cell r="A1039" t="str">
            <v>Sarah Kenny</v>
          </cell>
          <cell r="M1039">
            <v>1</v>
          </cell>
          <cell r="N1039">
            <v>0</v>
          </cell>
          <cell r="O1039">
            <v>0</v>
          </cell>
          <cell r="P1039">
            <v>0</v>
          </cell>
          <cell r="Q1039">
            <v>0</v>
          </cell>
          <cell r="R1039">
            <v>2.04</v>
          </cell>
          <cell r="S1039">
            <v>1</v>
          </cell>
        </row>
        <row r="1040">
          <cell r="A1040" t="str">
            <v>Victoria Ly</v>
          </cell>
          <cell r="M1040">
            <v>1</v>
          </cell>
          <cell r="N1040">
            <v>0</v>
          </cell>
          <cell r="O1040">
            <v>0</v>
          </cell>
          <cell r="P1040">
            <v>0</v>
          </cell>
          <cell r="Q1040">
            <v>0</v>
          </cell>
          <cell r="R1040">
            <v>2.8109999999999999</v>
          </cell>
          <cell r="S1040">
            <v>0</v>
          </cell>
        </row>
        <row r="1041">
          <cell r="A1041" t="str">
            <v>Victoria Ly</v>
          </cell>
          <cell r="M1041">
            <v>1</v>
          </cell>
          <cell r="N1041">
            <v>0</v>
          </cell>
          <cell r="O1041">
            <v>0</v>
          </cell>
          <cell r="P1041">
            <v>0</v>
          </cell>
          <cell r="Q1041">
            <v>0</v>
          </cell>
          <cell r="R1041">
            <v>0.55500000000000005</v>
          </cell>
          <cell r="S1041">
            <v>1</v>
          </cell>
        </row>
        <row r="1042">
          <cell r="A1042" t="str">
            <v>Victoria Ly</v>
          </cell>
          <cell r="M1042">
            <v>1</v>
          </cell>
          <cell r="N1042">
            <v>0</v>
          </cell>
          <cell r="O1042">
            <v>0</v>
          </cell>
          <cell r="P1042">
            <v>0</v>
          </cell>
          <cell r="Q1042">
            <v>0</v>
          </cell>
          <cell r="R1042">
            <v>1.369</v>
          </cell>
          <cell r="S1042">
            <v>0</v>
          </cell>
        </row>
        <row r="1043">
          <cell r="A1043" t="str">
            <v>Sejal Lahoti</v>
          </cell>
          <cell r="M1043">
            <v>0</v>
          </cell>
          <cell r="N1043">
            <v>1</v>
          </cell>
          <cell r="O1043">
            <v>0</v>
          </cell>
          <cell r="P1043">
            <v>0</v>
          </cell>
          <cell r="Q1043">
            <v>0</v>
          </cell>
          <cell r="R1043">
            <v>0</v>
          </cell>
          <cell r="S1043">
            <v>1</v>
          </cell>
        </row>
        <row r="1044">
          <cell r="A1044" t="str">
            <v>Sejal Lahoti</v>
          </cell>
          <cell r="M1044">
            <v>0</v>
          </cell>
          <cell r="N1044">
            <v>0</v>
          </cell>
          <cell r="O1044">
            <v>0</v>
          </cell>
          <cell r="P1044">
            <v>0</v>
          </cell>
          <cell r="Q1044">
            <v>0</v>
          </cell>
          <cell r="R1044">
            <v>1.224</v>
          </cell>
          <cell r="S1044">
            <v>1</v>
          </cell>
        </row>
        <row r="1045">
          <cell r="A1045" t="str">
            <v>Brandon Lam</v>
          </cell>
          <cell r="M1045">
            <v>1</v>
          </cell>
          <cell r="N1045">
            <v>1</v>
          </cell>
          <cell r="O1045">
            <v>1</v>
          </cell>
          <cell r="P1045">
            <v>0</v>
          </cell>
          <cell r="Q1045">
            <v>0</v>
          </cell>
          <cell r="R1045">
            <v>1.1000000000000001</v>
          </cell>
          <cell r="S1045">
            <v>0</v>
          </cell>
        </row>
        <row r="1046">
          <cell r="A1046" t="str">
            <v>Brandon Lam</v>
          </cell>
          <cell r="M1046">
            <v>1</v>
          </cell>
          <cell r="N1046">
            <v>0</v>
          </cell>
          <cell r="O1046">
            <v>0</v>
          </cell>
          <cell r="P1046">
            <v>0</v>
          </cell>
          <cell r="Q1046">
            <v>0</v>
          </cell>
          <cell r="R1046">
            <v>2.8940000000000001</v>
          </cell>
          <cell r="S1046">
            <v>1</v>
          </cell>
        </row>
        <row r="1047">
          <cell r="A1047" t="str">
            <v>Jenny Ha</v>
          </cell>
          <cell r="M1047">
            <v>0</v>
          </cell>
          <cell r="N1047">
            <v>0</v>
          </cell>
          <cell r="O1047">
            <v>0</v>
          </cell>
          <cell r="P1047">
            <v>0</v>
          </cell>
          <cell r="Q1047">
            <v>0</v>
          </cell>
          <cell r="R1047">
            <v>5.351</v>
          </cell>
          <cell r="S1047">
            <v>1</v>
          </cell>
        </row>
        <row r="1048">
          <cell r="A1048" t="str">
            <v>Sean Berkowitz</v>
          </cell>
          <cell r="M1048">
            <v>1</v>
          </cell>
          <cell r="N1048">
            <v>1</v>
          </cell>
          <cell r="O1048">
            <v>1</v>
          </cell>
          <cell r="P1048">
            <v>0</v>
          </cell>
          <cell r="Q1048">
            <v>0</v>
          </cell>
          <cell r="R1048">
            <v>1.6890000000000001</v>
          </cell>
          <cell r="S1048">
            <v>1</v>
          </cell>
        </row>
        <row r="1049">
          <cell r="A1049" t="str">
            <v>Sean Berkowitz</v>
          </cell>
          <cell r="M1049">
            <v>0</v>
          </cell>
          <cell r="N1049">
            <v>0</v>
          </cell>
          <cell r="O1049">
            <v>0</v>
          </cell>
          <cell r="P1049">
            <v>0</v>
          </cell>
          <cell r="Q1049">
            <v>0</v>
          </cell>
          <cell r="R1049">
            <v>0.66800000000000004</v>
          </cell>
          <cell r="S1049">
            <v>1</v>
          </cell>
        </row>
        <row r="1050">
          <cell r="A1050" t="str">
            <v>Sean Berkowitz</v>
          </cell>
          <cell r="M1050">
            <v>1</v>
          </cell>
          <cell r="N1050">
            <v>1</v>
          </cell>
          <cell r="O1050">
            <v>1</v>
          </cell>
          <cell r="P1050">
            <v>0</v>
          </cell>
          <cell r="Q1050">
            <v>0</v>
          </cell>
          <cell r="R1050">
            <v>4.0129999999999999</v>
          </cell>
          <cell r="S1050">
            <v>0</v>
          </cell>
        </row>
        <row r="1051">
          <cell r="A1051" t="str">
            <v>Sean Berkowitz</v>
          </cell>
          <cell r="M1051">
            <v>1</v>
          </cell>
          <cell r="N1051">
            <v>1</v>
          </cell>
          <cell r="O1051">
            <v>1</v>
          </cell>
          <cell r="P1051">
            <v>0</v>
          </cell>
          <cell r="Q1051">
            <v>0</v>
          </cell>
          <cell r="R1051">
            <v>6.1980000000000004</v>
          </cell>
          <cell r="S1051">
            <v>0</v>
          </cell>
        </row>
        <row r="1052">
          <cell r="A1052" t="str">
            <v>Sean Berkowitz</v>
          </cell>
          <cell r="M1052">
            <v>1</v>
          </cell>
          <cell r="N1052">
            <v>0</v>
          </cell>
          <cell r="O1052">
            <v>0</v>
          </cell>
          <cell r="P1052">
            <v>0</v>
          </cell>
          <cell r="Q1052">
            <v>0</v>
          </cell>
          <cell r="R1052">
            <v>8.4700000000000006</v>
          </cell>
          <cell r="S1052">
            <v>0</v>
          </cell>
        </row>
        <row r="1053">
          <cell r="A1053" t="str">
            <v>Sean Berkowitz</v>
          </cell>
          <cell r="M1053">
            <v>1</v>
          </cell>
          <cell r="N1053">
            <v>1</v>
          </cell>
          <cell r="O1053">
            <v>1</v>
          </cell>
          <cell r="P1053">
            <v>0</v>
          </cell>
          <cell r="Q1053">
            <v>0</v>
          </cell>
          <cell r="R1053">
            <v>1.6890000000000001</v>
          </cell>
          <cell r="S1053">
            <v>0</v>
          </cell>
        </row>
        <row r="1054">
          <cell r="A1054" t="str">
            <v>Sean Berkowitz</v>
          </cell>
          <cell r="M1054">
            <v>1</v>
          </cell>
          <cell r="N1054">
            <v>1</v>
          </cell>
          <cell r="O1054">
            <v>1</v>
          </cell>
          <cell r="P1054">
            <v>0</v>
          </cell>
          <cell r="Q1054">
            <v>0</v>
          </cell>
          <cell r="R1054">
            <v>6.1980000000000004</v>
          </cell>
          <cell r="S1054">
            <v>1</v>
          </cell>
        </row>
        <row r="1055">
          <cell r="A1055" t="str">
            <v>Sean Berkowitz</v>
          </cell>
          <cell r="M1055">
            <v>0</v>
          </cell>
          <cell r="N1055">
            <v>0</v>
          </cell>
          <cell r="O1055">
            <v>0</v>
          </cell>
          <cell r="P1055">
            <v>0</v>
          </cell>
          <cell r="Q1055">
            <v>0</v>
          </cell>
          <cell r="R1055">
            <v>3.0579999999999998</v>
          </cell>
          <cell r="S1055">
            <v>1</v>
          </cell>
        </row>
        <row r="1056">
          <cell r="A1056" t="str">
            <v>Sean Berkowitz</v>
          </cell>
          <cell r="M1056">
            <v>1</v>
          </cell>
          <cell r="N1056">
            <v>1</v>
          </cell>
          <cell r="O1056">
            <v>1</v>
          </cell>
          <cell r="P1056">
            <v>0</v>
          </cell>
          <cell r="Q1056">
            <v>0</v>
          </cell>
          <cell r="R1056">
            <v>0.86899999999999999</v>
          </cell>
          <cell r="S1056">
            <v>1</v>
          </cell>
        </row>
        <row r="1057">
          <cell r="A1057" t="str">
            <v>Sonya Besagar</v>
          </cell>
          <cell r="M1057">
            <v>1</v>
          </cell>
          <cell r="N1057">
            <v>0</v>
          </cell>
          <cell r="O1057">
            <v>0</v>
          </cell>
          <cell r="P1057">
            <v>0</v>
          </cell>
          <cell r="Q1057">
            <v>0</v>
          </cell>
          <cell r="R1057">
            <v>1.754</v>
          </cell>
          <cell r="S1057">
            <v>0</v>
          </cell>
        </row>
        <row r="1058">
          <cell r="A1058" t="str">
            <v>Sonya Besagar</v>
          </cell>
          <cell r="M1058">
            <v>0</v>
          </cell>
          <cell r="N1058">
            <v>1</v>
          </cell>
          <cell r="O1058">
            <v>0</v>
          </cell>
          <cell r="P1058">
            <v>0</v>
          </cell>
          <cell r="Q1058">
            <v>0</v>
          </cell>
          <cell r="R1058">
            <v>1.026</v>
          </cell>
          <cell r="S1058">
            <v>1</v>
          </cell>
        </row>
        <row r="1059">
          <cell r="A1059" t="str">
            <v>Natalia Morales</v>
          </cell>
          <cell r="M1059">
            <v>0</v>
          </cell>
          <cell r="N1059">
            <v>0</v>
          </cell>
          <cell r="O1059">
            <v>0</v>
          </cell>
          <cell r="P1059">
            <v>0</v>
          </cell>
          <cell r="Q1059">
            <v>0</v>
          </cell>
          <cell r="R1059">
            <v>12.336</v>
          </cell>
          <cell r="S1059">
            <v>0</v>
          </cell>
        </row>
        <row r="1060">
          <cell r="A1060" t="str">
            <v>Gregory Bligard</v>
          </cell>
          <cell r="M1060">
            <v>0</v>
          </cell>
          <cell r="N1060">
            <v>1</v>
          </cell>
          <cell r="O1060">
            <v>0</v>
          </cell>
          <cell r="P1060">
            <v>0</v>
          </cell>
          <cell r="Q1060">
            <v>0</v>
          </cell>
          <cell r="R1060">
            <v>2.2250000000000001</v>
          </cell>
          <cell r="S1060">
            <v>1</v>
          </cell>
        </row>
        <row r="1061">
          <cell r="A1061" t="str">
            <v>Gregory Bligard</v>
          </cell>
          <cell r="M1061">
            <v>0</v>
          </cell>
          <cell r="N1061">
            <v>0</v>
          </cell>
          <cell r="O1061">
            <v>0</v>
          </cell>
          <cell r="P1061">
            <v>0</v>
          </cell>
          <cell r="Q1061">
            <v>0</v>
          </cell>
          <cell r="R1061">
            <v>7.72</v>
          </cell>
          <cell r="S1061">
            <v>1</v>
          </cell>
        </row>
        <row r="1062">
          <cell r="A1062" t="str">
            <v>Howard Chen</v>
          </cell>
          <cell r="M1062">
            <v>1</v>
          </cell>
          <cell r="N1062">
            <v>0</v>
          </cell>
          <cell r="O1062">
            <v>0</v>
          </cell>
          <cell r="P1062">
            <v>0</v>
          </cell>
          <cell r="Q1062">
            <v>0</v>
          </cell>
          <cell r="R1062">
            <v>8.4700000000000006</v>
          </cell>
          <cell r="S1062">
            <v>1</v>
          </cell>
        </row>
        <row r="1063">
          <cell r="A1063" t="str">
            <v>Howard Chen</v>
          </cell>
          <cell r="M1063">
            <v>1</v>
          </cell>
          <cell r="N1063">
            <v>0</v>
          </cell>
          <cell r="O1063">
            <v>0</v>
          </cell>
          <cell r="P1063">
            <v>0</v>
          </cell>
          <cell r="Q1063">
            <v>0</v>
          </cell>
          <cell r="R1063">
            <v>3.9980000000000002</v>
          </cell>
          <cell r="S1063">
            <v>1</v>
          </cell>
        </row>
        <row r="1064">
          <cell r="A1064" t="str">
            <v>Howard Chen</v>
          </cell>
          <cell r="M1064">
            <v>0</v>
          </cell>
          <cell r="N1064">
            <v>0</v>
          </cell>
          <cell r="O1064">
            <v>0</v>
          </cell>
          <cell r="P1064">
            <v>0</v>
          </cell>
          <cell r="Q1064">
            <v>0</v>
          </cell>
          <cell r="R1064">
            <v>2.9039999999999999</v>
          </cell>
          <cell r="S1064">
            <v>1</v>
          </cell>
        </row>
        <row r="1065">
          <cell r="A1065" t="str">
            <v>Howard Chen</v>
          </cell>
          <cell r="M1065">
            <v>0</v>
          </cell>
          <cell r="N1065">
            <v>0</v>
          </cell>
          <cell r="O1065">
            <v>0</v>
          </cell>
          <cell r="P1065">
            <v>0</v>
          </cell>
          <cell r="Q1065">
            <v>0</v>
          </cell>
          <cell r="R1065">
            <v>1.163</v>
          </cell>
          <cell r="S1065">
            <v>1</v>
          </cell>
        </row>
        <row r="1066">
          <cell r="A1066" t="str">
            <v>Mary-Grace Reeves</v>
          </cell>
          <cell r="M1066">
            <v>1</v>
          </cell>
          <cell r="N1066">
            <v>1</v>
          </cell>
          <cell r="O1066">
            <v>1</v>
          </cell>
          <cell r="P1066">
            <v>0</v>
          </cell>
          <cell r="Q1066">
            <v>0</v>
          </cell>
          <cell r="R1066">
            <v>1.1000000000000001</v>
          </cell>
          <cell r="S1066">
            <v>0</v>
          </cell>
        </row>
        <row r="1067">
          <cell r="A1067" t="str">
            <v>Mary-Grace Reeves</v>
          </cell>
          <cell r="M1067">
            <v>1</v>
          </cell>
          <cell r="N1067">
            <v>1</v>
          </cell>
          <cell r="O1067">
            <v>1</v>
          </cell>
          <cell r="P1067">
            <v>0</v>
          </cell>
          <cell r="Q1067">
            <v>0</v>
          </cell>
          <cell r="R1067">
            <v>4.0129999999999999</v>
          </cell>
          <cell r="S1067">
            <v>1</v>
          </cell>
        </row>
        <row r="1068">
          <cell r="A1068" t="str">
            <v>Mary-Grace Reeves</v>
          </cell>
          <cell r="M1068">
            <v>1</v>
          </cell>
          <cell r="N1068">
            <v>0</v>
          </cell>
          <cell r="O1068">
            <v>0</v>
          </cell>
          <cell r="P1068">
            <v>0</v>
          </cell>
          <cell r="Q1068">
            <v>0</v>
          </cell>
          <cell r="R1068">
            <v>8.4700000000000006</v>
          </cell>
          <cell r="S1068">
            <v>1</v>
          </cell>
        </row>
        <row r="1069">
          <cell r="A1069" t="str">
            <v>Sharon Sabapathypillai</v>
          </cell>
          <cell r="M1069">
            <v>0</v>
          </cell>
          <cell r="N1069">
            <v>0</v>
          </cell>
          <cell r="O1069">
            <v>0</v>
          </cell>
          <cell r="P1069">
            <v>0</v>
          </cell>
          <cell r="Q1069">
            <v>0</v>
          </cell>
          <cell r="R1069">
            <v>3.4129999999999998</v>
          </cell>
          <cell r="S1069">
            <v>1</v>
          </cell>
        </row>
        <row r="1070">
          <cell r="A1070" t="str">
            <v>Sahal Saleh</v>
          </cell>
          <cell r="M1070">
            <v>1</v>
          </cell>
          <cell r="N1070">
            <v>0</v>
          </cell>
          <cell r="O1070">
            <v>0</v>
          </cell>
          <cell r="P1070">
            <v>0</v>
          </cell>
          <cell r="Q1070">
            <v>0</v>
          </cell>
          <cell r="R1070">
            <v>4.0129999999999999</v>
          </cell>
          <cell r="S1070">
            <v>0</v>
          </cell>
        </row>
        <row r="1071">
          <cell r="A1071" t="str">
            <v>Sahal Saleh</v>
          </cell>
          <cell r="M1071">
            <v>0</v>
          </cell>
          <cell r="N1071">
            <v>0</v>
          </cell>
          <cell r="O1071">
            <v>0</v>
          </cell>
          <cell r="P1071">
            <v>0</v>
          </cell>
          <cell r="Q1071">
            <v>0</v>
          </cell>
          <cell r="R1071">
            <v>38.637</v>
          </cell>
          <cell r="S1071">
            <v>1</v>
          </cell>
        </row>
        <row r="1072">
          <cell r="A1072" t="str">
            <v>Nahrain Putris</v>
          </cell>
          <cell r="M1072">
            <v>1</v>
          </cell>
          <cell r="N1072">
            <v>0</v>
          </cell>
          <cell r="O1072">
            <v>0</v>
          </cell>
          <cell r="P1072">
            <v>0</v>
          </cell>
          <cell r="Q1072">
            <v>0</v>
          </cell>
          <cell r="R1072">
            <v>2.7210000000000001</v>
          </cell>
          <cell r="S1072">
            <v>1</v>
          </cell>
        </row>
        <row r="1073">
          <cell r="A1073" t="str">
            <v>Nahrain Putris</v>
          </cell>
          <cell r="M1073">
            <v>1</v>
          </cell>
          <cell r="N1073">
            <v>0</v>
          </cell>
          <cell r="O1073">
            <v>0</v>
          </cell>
          <cell r="P1073">
            <v>0</v>
          </cell>
          <cell r="Q1073">
            <v>0</v>
          </cell>
          <cell r="R1073">
            <v>3.4580000000000002</v>
          </cell>
          <cell r="S1073">
            <v>1</v>
          </cell>
        </row>
        <row r="1074">
          <cell r="A1074" t="str">
            <v>Michael Maywood</v>
          </cell>
          <cell r="M1074">
            <v>0</v>
          </cell>
          <cell r="N1074">
            <v>0</v>
          </cell>
          <cell r="O1074">
            <v>0</v>
          </cell>
          <cell r="P1074">
            <v>0</v>
          </cell>
          <cell r="Q1074">
            <v>0</v>
          </cell>
          <cell r="R1074">
            <v>4.9770000000000003</v>
          </cell>
          <cell r="S1074">
            <v>1</v>
          </cell>
        </row>
        <row r="1075">
          <cell r="A1075" t="str">
            <v>Michael Maywood</v>
          </cell>
          <cell r="M1075">
            <v>0</v>
          </cell>
          <cell r="N1075">
            <v>0</v>
          </cell>
          <cell r="O1075">
            <v>0</v>
          </cell>
          <cell r="P1075">
            <v>0</v>
          </cell>
          <cell r="Q1075">
            <v>0</v>
          </cell>
          <cell r="R1075">
            <v>2.214</v>
          </cell>
          <cell r="S1075">
            <v>1</v>
          </cell>
        </row>
        <row r="1076">
          <cell r="A1076" t="str">
            <v>Kaitlyn Brettin</v>
          </cell>
          <cell r="M1076">
            <v>0</v>
          </cell>
          <cell r="N1076">
            <v>0</v>
          </cell>
          <cell r="O1076">
            <v>0</v>
          </cell>
          <cell r="P1076">
            <v>0</v>
          </cell>
          <cell r="Q1076">
            <v>0</v>
          </cell>
          <cell r="R1076">
            <v>1.7729999999999999</v>
          </cell>
          <cell r="S1076">
            <v>1</v>
          </cell>
        </row>
        <row r="1077">
          <cell r="A1077" t="str">
            <v>Hannah Garrigan</v>
          </cell>
          <cell r="M1077">
            <v>1</v>
          </cell>
          <cell r="N1077">
            <v>1</v>
          </cell>
          <cell r="O1077">
            <v>1</v>
          </cell>
          <cell r="P1077">
            <v>0</v>
          </cell>
          <cell r="Q1077">
            <v>0</v>
          </cell>
          <cell r="R1077">
            <v>1.5</v>
          </cell>
          <cell r="S1077">
            <v>0</v>
          </cell>
        </row>
        <row r="1078">
          <cell r="A1078" t="str">
            <v>Hannah Garrigan</v>
          </cell>
          <cell r="M1078">
            <v>1</v>
          </cell>
          <cell r="N1078">
            <v>0</v>
          </cell>
          <cell r="O1078">
            <v>0</v>
          </cell>
          <cell r="P1078">
            <v>0</v>
          </cell>
          <cell r="Q1078">
            <v>0</v>
          </cell>
          <cell r="R1078">
            <v>1.6890000000000001</v>
          </cell>
          <cell r="S1078">
            <v>1</v>
          </cell>
        </row>
        <row r="1079">
          <cell r="A1079" t="str">
            <v>Hannah Garrigan</v>
          </cell>
          <cell r="M1079">
            <v>0</v>
          </cell>
          <cell r="N1079">
            <v>0</v>
          </cell>
          <cell r="O1079">
            <v>0</v>
          </cell>
          <cell r="P1079">
            <v>0</v>
          </cell>
          <cell r="Q1079">
            <v>0</v>
          </cell>
          <cell r="R1079">
            <v>2.1739999999999999</v>
          </cell>
          <cell r="S1079">
            <v>1</v>
          </cell>
        </row>
        <row r="1080">
          <cell r="A1080" t="str">
            <v>Leo Hall</v>
          </cell>
          <cell r="M1080">
            <v>1</v>
          </cell>
          <cell r="N1080">
            <v>0</v>
          </cell>
          <cell r="O1080">
            <v>0</v>
          </cell>
          <cell r="P1080">
            <v>0</v>
          </cell>
          <cell r="Q1080">
            <v>0</v>
          </cell>
          <cell r="R1080">
            <v>1.5</v>
          </cell>
          <cell r="S1080">
            <v>0</v>
          </cell>
        </row>
        <row r="1081">
          <cell r="A1081" t="str">
            <v>Leo Hall</v>
          </cell>
          <cell r="M1081">
            <v>0</v>
          </cell>
          <cell r="N1081">
            <v>0</v>
          </cell>
          <cell r="O1081">
            <v>0</v>
          </cell>
          <cell r="P1081">
            <v>0</v>
          </cell>
          <cell r="Q1081">
            <v>0</v>
          </cell>
          <cell r="R1081">
            <v>1.163</v>
          </cell>
          <cell r="S1081">
            <v>1</v>
          </cell>
        </row>
        <row r="1082">
          <cell r="A1082" t="str">
            <v>Leo Hall</v>
          </cell>
          <cell r="M1082">
            <v>1</v>
          </cell>
          <cell r="N1082">
            <v>0</v>
          </cell>
          <cell r="O1082">
            <v>0</v>
          </cell>
          <cell r="P1082">
            <v>0</v>
          </cell>
          <cell r="Q1082">
            <v>0</v>
          </cell>
          <cell r="R1082">
            <v>3.9209999999999998</v>
          </cell>
          <cell r="S1082">
            <v>1</v>
          </cell>
        </row>
        <row r="1083">
          <cell r="A1083" t="str">
            <v>Leo Hall</v>
          </cell>
          <cell r="M1083">
            <v>0</v>
          </cell>
          <cell r="N1083">
            <v>0</v>
          </cell>
          <cell r="O1083">
            <v>0</v>
          </cell>
          <cell r="P1083">
            <v>0</v>
          </cell>
          <cell r="Q1083">
            <v>0</v>
          </cell>
          <cell r="R1083">
            <v>3.452</v>
          </cell>
          <cell r="S1083">
            <v>1</v>
          </cell>
        </row>
        <row r="1084">
          <cell r="A1084" t="str">
            <v>Leo Hall</v>
          </cell>
          <cell r="M1084">
            <v>1</v>
          </cell>
          <cell r="N1084">
            <v>1</v>
          </cell>
          <cell r="O1084">
            <v>1</v>
          </cell>
          <cell r="P1084">
            <v>0</v>
          </cell>
          <cell r="Q1084">
            <v>0</v>
          </cell>
          <cell r="R1084">
            <v>3.4580000000000002</v>
          </cell>
          <cell r="S1084">
            <v>1</v>
          </cell>
        </row>
        <row r="1085">
          <cell r="A1085" t="str">
            <v>Saif Hamdan</v>
          </cell>
          <cell r="M1085">
            <v>1</v>
          </cell>
          <cell r="N1085">
            <v>1</v>
          </cell>
          <cell r="O1085">
            <v>1</v>
          </cell>
          <cell r="P1085">
            <v>0</v>
          </cell>
          <cell r="Q1085">
            <v>0</v>
          </cell>
          <cell r="R1085">
            <v>0.85</v>
          </cell>
          <cell r="S1085">
            <v>0</v>
          </cell>
        </row>
        <row r="1086">
          <cell r="A1086" t="str">
            <v>Saif Hamdan</v>
          </cell>
          <cell r="M1086">
            <v>1</v>
          </cell>
          <cell r="N1086">
            <v>0</v>
          </cell>
          <cell r="O1086">
            <v>0</v>
          </cell>
          <cell r="P1086">
            <v>0</v>
          </cell>
          <cell r="Q1086">
            <v>0</v>
          </cell>
          <cell r="R1086">
            <v>2.6160000000000001</v>
          </cell>
          <cell r="S1086">
            <v>1</v>
          </cell>
        </row>
        <row r="1087">
          <cell r="A1087" t="str">
            <v>Saif Hamdan</v>
          </cell>
          <cell r="M1087">
            <v>0</v>
          </cell>
          <cell r="N1087">
            <v>0</v>
          </cell>
          <cell r="O1087">
            <v>0</v>
          </cell>
          <cell r="P1087">
            <v>0</v>
          </cell>
          <cell r="Q1087">
            <v>0</v>
          </cell>
          <cell r="R1087">
            <v>6.5739999999999998</v>
          </cell>
          <cell r="S1087">
            <v>1</v>
          </cell>
        </row>
        <row r="1088">
          <cell r="A1088" t="str">
            <v>Saif Hamdan</v>
          </cell>
          <cell r="M1088">
            <v>0</v>
          </cell>
          <cell r="N1088">
            <v>0</v>
          </cell>
          <cell r="O1088">
            <v>0</v>
          </cell>
          <cell r="P1088">
            <v>0</v>
          </cell>
          <cell r="Q1088">
            <v>0</v>
          </cell>
          <cell r="R1088">
            <v>1.911</v>
          </cell>
          <cell r="S1088">
            <v>1</v>
          </cell>
        </row>
        <row r="1089">
          <cell r="A1089" t="str">
            <v>Erik Massenzio</v>
          </cell>
          <cell r="M1089">
            <v>1</v>
          </cell>
          <cell r="N1089">
            <v>0</v>
          </cell>
          <cell r="O1089">
            <v>0</v>
          </cell>
          <cell r="P1089">
            <v>0</v>
          </cell>
          <cell r="Q1089">
            <v>0</v>
          </cell>
          <cell r="R1089">
            <v>1.6890000000000001</v>
          </cell>
          <cell r="S1089">
            <v>0</v>
          </cell>
        </row>
        <row r="1090">
          <cell r="A1090" t="str">
            <v>Erik Massenzio</v>
          </cell>
          <cell r="M1090">
            <v>1</v>
          </cell>
          <cell r="N1090">
            <v>0</v>
          </cell>
          <cell r="O1090">
            <v>0</v>
          </cell>
          <cell r="P1090">
            <v>0</v>
          </cell>
          <cell r="Q1090">
            <v>0</v>
          </cell>
          <cell r="R1090">
            <v>3.452</v>
          </cell>
          <cell r="S1090">
            <v>1</v>
          </cell>
        </row>
        <row r="1091">
          <cell r="A1091" t="str">
            <v>Mara Penne</v>
          </cell>
          <cell r="M1091">
            <v>0</v>
          </cell>
          <cell r="N1091">
            <v>1</v>
          </cell>
          <cell r="O1091">
            <v>0</v>
          </cell>
          <cell r="P1091">
            <v>0</v>
          </cell>
          <cell r="Q1091">
            <v>0</v>
          </cell>
          <cell r="R1091">
            <v>2.298</v>
          </cell>
          <cell r="S1091">
            <v>1</v>
          </cell>
        </row>
        <row r="1092">
          <cell r="A1092" t="str">
            <v>Collin Richards</v>
          </cell>
          <cell r="M1092">
            <v>1</v>
          </cell>
          <cell r="N1092">
            <v>0</v>
          </cell>
          <cell r="O1092">
            <v>0</v>
          </cell>
          <cell r="P1092">
            <v>0</v>
          </cell>
          <cell r="Q1092">
            <v>0</v>
          </cell>
          <cell r="R1092">
            <v>1.5</v>
          </cell>
          <cell r="S1092">
            <v>0</v>
          </cell>
        </row>
        <row r="1093">
          <cell r="A1093" t="str">
            <v>Collin Richards</v>
          </cell>
          <cell r="M1093">
            <v>1</v>
          </cell>
          <cell r="N1093">
            <v>0</v>
          </cell>
          <cell r="O1093">
            <v>0</v>
          </cell>
          <cell r="P1093">
            <v>0</v>
          </cell>
          <cell r="Q1093">
            <v>0</v>
          </cell>
          <cell r="R1093">
            <v>2.74</v>
          </cell>
          <cell r="S1093">
            <v>1</v>
          </cell>
        </row>
        <row r="1094">
          <cell r="A1094" t="str">
            <v>Collin Richards</v>
          </cell>
          <cell r="M1094">
            <v>1</v>
          </cell>
          <cell r="N1094">
            <v>0</v>
          </cell>
          <cell r="O1094">
            <v>0</v>
          </cell>
          <cell r="P1094">
            <v>0</v>
          </cell>
          <cell r="Q1094">
            <v>0</v>
          </cell>
          <cell r="R1094">
            <v>2.74</v>
          </cell>
          <cell r="S1094">
            <v>0</v>
          </cell>
        </row>
        <row r="1095">
          <cell r="A1095" t="str">
            <v>Sandy Wong</v>
          </cell>
          <cell r="M1095">
            <v>0</v>
          </cell>
          <cell r="N1095">
            <v>0</v>
          </cell>
          <cell r="O1095">
            <v>0</v>
          </cell>
          <cell r="P1095">
            <v>0</v>
          </cell>
          <cell r="Q1095">
            <v>0</v>
          </cell>
          <cell r="R1095">
            <v>1.284</v>
          </cell>
          <cell r="S1095">
            <v>0</v>
          </cell>
        </row>
        <row r="1096">
          <cell r="A1096" t="str">
            <v>Sandy Wong</v>
          </cell>
          <cell r="M1096">
            <v>0</v>
          </cell>
          <cell r="N1096">
            <v>0</v>
          </cell>
          <cell r="O1096">
            <v>0</v>
          </cell>
          <cell r="P1096">
            <v>0</v>
          </cell>
          <cell r="Q1096">
            <v>0</v>
          </cell>
          <cell r="R1096">
            <v>4.8479999999999999</v>
          </cell>
          <cell r="S1096">
            <v>0</v>
          </cell>
        </row>
        <row r="1097">
          <cell r="A1097" t="str">
            <v>Sandy Wong</v>
          </cell>
          <cell r="M1097">
            <v>0</v>
          </cell>
          <cell r="N1097">
            <v>0</v>
          </cell>
          <cell r="O1097">
            <v>0</v>
          </cell>
          <cell r="P1097">
            <v>0</v>
          </cell>
          <cell r="Q1097">
            <v>0</v>
          </cell>
          <cell r="R1097">
            <v>0</v>
          </cell>
          <cell r="S1097">
            <v>0</v>
          </cell>
        </row>
        <row r="1098">
          <cell r="A1098" t="str">
            <v>Sandy Wong</v>
          </cell>
          <cell r="M1098">
            <v>0</v>
          </cell>
          <cell r="N1098">
            <v>0</v>
          </cell>
          <cell r="O1098">
            <v>0</v>
          </cell>
          <cell r="P1098">
            <v>0</v>
          </cell>
          <cell r="Q1098">
            <v>0</v>
          </cell>
          <cell r="R1098">
            <v>2.1240000000000001</v>
          </cell>
          <cell r="S1098">
            <v>1</v>
          </cell>
        </row>
        <row r="1099">
          <cell r="A1099" t="str">
            <v>Sandy Wong</v>
          </cell>
          <cell r="M1099">
            <v>1</v>
          </cell>
          <cell r="N1099">
            <v>1</v>
          </cell>
          <cell r="O1099">
            <v>1</v>
          </cell>
          <cell r="P1099">
            <v>0</v>
          </cell>
          <cell r="Q1099">
            <v>0</v>
          </cell>
          <cell r="R1099">
            <v>6.1980000000000004</v>
          </cell>
          <cell r="S1099">
            <v>1</v>
          </cell>
        </row>
        <row r="1100">
          <cell r="A1100" t="str">
            <v>Michael Fliotsos</v>
          </cell>
          <cell r="M1100">
            <v>1</v>
          </cell>
          <cell r="N1100">
            <v>0</v>
          </cell>
          <cell r="O1100">
            <v>0</v>
          </cell>
          <cell r="P1100">
            <v>0</v>
          </cell>
          <cell r="Q1100">
            <v>0</v>
          </cell>
          <cell r="R1100">
            <v>2.8109999999999999</v>
          </cell>
          <cell r="S1100">
            <v>0</v>
          </cell>
        </row>
        <row r="1101">
          <cell r="A1101" t="str">
            <v>Michael Fliotsos</v>
          </cell>
          <cell r="M1101">
            <v>1</v>
          </cell>
          <cell r="N1101">
            <v>1</v>
          </cell>
          <cell r="O1101">
            <v>1</v>
          </cell>
          <cell r="P1101">
            <v>0</v>
          </cell>
          <cell r="Q1101">
            <v>0</v>
          </cell>
          <cell r="R1101">
            <v>2.9809999999999999</v>
          </cell>
          <cell r="S1101">
            <v>0</v>
          </cell>
        </row>
        <row r="1102">
          <cell r="A1102" t="str">
            <v>Michael Fliotsos</v>
          </cell>
          <cell r="M1102">
            <v>1</v>
          </cell>
          <cell r="N1102">
            <v>0</v>
          </cell>
          <cell r="O1102">
            <v>0</v>
          </cell>
          <cell r="P1102">
            <v>0</v>
          </cell>
          <cell r="Q1102">
            <v>0</v>
          </cell>
          <cell r="R1102">
            <v>0.89500000000000002</v>
          </cell>
          <cell r="S1102">
            <v>1</v>
          </cell>
        </row>
        <row r="1103">
          <cell r="A1103" t="str">
            <v>Michael Fliotsos</v>
          </cell>
          <cell r="M1103">
            <v>1</v>
          </cell>
          <cell r="N1103">
            <v>0</v>
          </cell>
          <cell r="O1103">
            <v>0</v>
          </cell>
          <cell r="P1103">
            <v>0</v>
          </cell>
          <cell r="Q1103">
            <v>0</v>
          </cell>
          <cell r="R1103">
            <v>2.04</v>
          </cell>
          <cell r="S1103">
            <v>0</v>
          </cell>
        </row>
        <row r="1104">
          <cell r="A1104" t="str">
            <v>Michael Fliotsos</v>
          </cell>
          <cell r="M1104">
            <v>1</v>
          </cell>
          <cell r="N1104">
            <v>0</v>
          </cell>
          <cell r="O1104">
            <v>0</v>
          </cell>
          <cell r="P1104">
            <v>0</v>
          </cell>
          <cell r="Q1104">
            <v>0</v>
          </cell>
          <cell r="R1104">
            <v>1.369</v>
          </cell>
          <cell r="S1104">
            <v>1</v>
          </cell>
        </row>
        <row r="1105">
          <cell r="A1105" t="str">
            <v>Michael Fliotsos</v>
          </cell>
          <cell r="M1105">
            <v>1</v>
          </cell>
          <cell r="N1105">
            <v>1</v>
          </cell>
          <cell r="O1105">
            <v>1</v>
          </cell>
          <cell r="P1105">
            <v>0</v>
          </cell>
          <cell r="Q1105">
            <v>0</v>
          </cell>
          <cell r="R1105">
            <v>2.2149999999999999</v>
          </cell>
          <cell r="S1105">
            <v>1</v>
          </cell>
        </row>
        <row r="1106">
          <cell r="A1106" t="str">
            <v>Michael Fliotsos</v>
          </cell>
          <cell r="M1106">
            <v>0</v>
          </cell>
          <cell r="N1106">
            <v>1</v>
          </cell>
          <cell r="O1106">
            <v>0</v>
          </cell>
          <cell r="P1106">
            <v>0</v>
          </cell>
          <cell r="Q1106">
            <v>0</v>
          </cell>
          <cell r="R1106">
            <v>4.6050000000000004</v>
          </cell>
          <cell r="S1106">
            <v>1</v>
          </cell>
        </row>
        <row r="1107">
          <cell r="A1107" t="str">
            <v>Brittany Perzia</v>
          </cell>
          <cell r="M1107">
            <v>0</v>
          </cell>
          <cell r="N1107">
            <v>0</v>
          </cell>
          <cell r="O1107">
            <v>0</v>
          </cell>
          <cell r="P1107">
            <v>0</v>
          </cell>
          <cell r="Q1107">
            <v>0</v>
          </cell>
          <cell r="R1107">
            <v>2.2200000000000002</v>
          </cell>
          <cell r="S1107">
            <v>1</v>
          </cell>
        </row>
        <row r="1108">
          <cell r="A1108" t="str">
            <v>Brittany Perzia</v>
          </cell>
          <cell r="M1108">
            <v>1</v>
          </cell>
          <cell r="N1108">
            <v>0</v>
          </cell>
          <cell r="O1108">
            <v>0</v>
          </cell>
          <cell r="P1108">
            <v>0</v>
          </cell>
          <cell r="Q1108">
            <v>0</v>
          </cell>
          <cell r="R1108">
            <v>4.0129999999999999</v>
          </cell>
          <cell r="S1108">
            <v>0</v>
          </cell>
        </row>
        <row r="1109">
          <cell r="A1109" t="str">
            <v>Arjun Watane</v>
          </cell>
          <cell r="M1109">
            <v>1</v>
          </cell>
          <cell r="N1109">
            <v>0</v>
          </cell>
          <cell r="O1109">
            <v>0</v>
          </cell>
          <cell r="P1109">
            <v>0</v>
          </cell>
          <cell r="Q1109">
            <v>0</v>
          </cell>
          <cell r="R1109">
            <v>1.1000000000000001</v>
          </cell>
          <cell r="S1109">
            <v>0</v>
          </cell>
        </row>
        <row r="1110">
          <cell r="A1110" t="str">
            <v>Arjun Watane</v>
          </cell>
          <cell r="M1110">
            <v>1</v>
          </cell>
          <cell r="N1110">
            <v>0</v>
          </cell>
          <cell r="O1110">
            <v>0</v>
          </cell>
          <cell r="P1110">
            <v>0</v>
          </cell>
          <cell r="Q1110">
            <v>0</v>
          </cell>
          <cell r="R1110">
            <v>1.2050000000000001</v>
          </cell>
          <cell r="S1110">
            <v>0</v>
          </cell>
        </row>
        <row r="1111">
          <cell r="A1111" t="str">
            <v>Arjun Watane</v>
          </cell>
          <cell r="M1111">
            <v>1</v>
          </cell>
          <cell r="N1111">
            <v>1</v>
          </cell>
          <cell r="O1111">
            <v>1</v>
          </cell>
          <cell r="P1111">
            <v>0</v>
          </cell>
          <cell r="Q1111">
            <v>0</v>
          </cell>
          <cell r="R1111">
            <v>3.649</v>
          </cell>
          <cell r="S1111">
            <v>0</v>
          </cell>
        </row>
        <row r="1112">
          <cell r="A1112" t="str">
            <v>Arjun Watane</v>
          </cell>
          <cell r="M1112">
            <v>1</v>
          </cell>
          <cell r="N1112">
            <v>1</v>
          </cell>
          <cell r="O1112">
            <v>1</v>
          </cell>
          <cell r="P1112">
            <v>0</v>
          </cell>
          <cell r="Q1112">
            <v>0</v>
          </cell>
          <cell r="R1112">
            <v>3.649</v>
          </cell>
          <cell r="S1112">
            <v>0</v>
          </cell>
        </row>
        <row r="1113">
          <cell r="A1113" t="str">
            <v>Arjun Watane</v>
          </cell>
          <cell r="M1113">
            <v>1</v>
          </cell>
          <cell r="N1113">
            <v>1</v>
          </cell>
          <cell r="O1113">
            <v>1</v>
          </cell>
          <cell r="P1113">
            <v>0</v>
          </cell>
          <cell r="Q1113">
            <v>0</v>
          </cell>
          <cell r="R1113">
            <v>8.4700000000000006</v>
          </cell>
          <cell r="S1113">
            <v>0</v>
          </cell>
        </row>
        <row r="1114">
          <cell r="A1114" t="str">
            <v>Arjun Watane</v>
          </cell>
          <cell r="M1114">
            <v>1</v>
          </cell>
          <cell r="N1114">
            <v>0</v>
          </cell>
          <cell r="O1114">
            <v>0</v>
          </cell>
          <cell r="P1114">
            <v>0</v>
          </cell>
          <cell r="Q1114">
            <v>0</v>
          </cell>
          <cell r="R1114">
            <v>8.4700000000000006</v>
          </cell>
          <cell r="S1114">
            <v>1</v>
          </cell>
        </row>
        <row r="1115">
          <cell r="A1115" t="str">
            <v>Arjun Watane</v>
          </cell>
          <cell r="M1115">
            <v>1</v>
          </cell>
          <cell r="N1115">
            <v>1</v>
          </cell>
          <cell r="O1115">
            <v>1</v>
          </cell>
          <cell r="P1115">
            <v>0</v>
          </cell>
          <cell r="Q1115">
            <v>0</v>
          </cell>
          <cell r="R1115">
            <v>1.2050000000000001</v>
          </cell>
          <cell r="S1115">
            <v>0</v>
          </cell>
        </row>
        <row r="1116">
          <cell r="A1116" t="str">
            <v>Arjun Watane</v>
          </cell>
          <cell r="M1116">
            <v>1</v>
          </cell>
          <cell r="N1116">
            <v>0</v>
          </cell>
          <cell r="O1116">
            <v>0</v>
          </cell>
          <cell r="P1116">
            <v>0</v>
          </cell>
          <cell r="Q1116">
            <v>0</v>
          </cell>
          <cell r="R1116">
            <v>1.2050000000000001</v>
          </cell>
          <cell r="S1116">
            <v>0</v>
          </cell>
        </row>
        <row r="1117">
          <cell r="A1117" t="str">
            <v>Arjun Watane</v>
          </cell>
          <cell r="M1117">
            <v>1</v>
          </cell>
          <cell r="N1117">
            <v>1</v>
          </cell>
          <cell r="O1117">
            <v>1</v>
          </cell>
          <cell r="P1117">
            <v>0</v>
          </cell>
          <cell r="Q1117">
            <v>0</v>
          </cell>
          <cell r="R1117">
            <v>4.0129999999999999</v>
          </cell>
          <cell r="S1117">
            <v>1</v>
          </cell>
        </row>
        <row r="1118">
          <cell r="A1118" t="str">
            <v>Arjun Watane</v>
          </cell>
          <cell r="M1118">
            <v>1</v>
          </cell>
          <cell r="N1118">
            <v>0</v>
          </cell>
          <cell r="O1118">
            <v>0</v>
          </cell>
          <cell r="P1118">
            <v>0</v>
          </cell>
          <cell r="Q1118">
            <v>0</v>
          </cell>
          <cell r="R1118">
            <v>1.1000000000000001</v>
          </cell>
          <cell r="S1118">
            <v>0</v>
          </cell>
        </row>
        <row r="1119">
          <cell r="A1119" t="str">
            <v>Arjun Watane</v>
          </cell>
          <cell r="M1119">
            <v>1</v>
          </cell>
          <cell r="N1119">
            <v>0</v>
          </cell>
          <cell r="O1119">
            <v>0</v>
          </cell>
          <cell r="P1119">
            <v>0</v>
          </cell>
          <cell r="Q1119">
            <v>0</v>
          </cell>
          <cell r="R1119">
            <v>1.81</v>
          </cell>
          <cell r="S1119">
            <v>0</v>
          </cell>
        </row>
        <row r="1120">
          <cell r="A1120" t="str">
            <v>Arjun Watane</v>
          </cell>
          <cell r="M1120">
            <v>0</v>
          </cell>
          <cell r="N1120">
            <v>0</v>
          </cell>
          <cell r="O1120">
            <v>0</v>
          </cell>
          <cell r="P1120">
            <v>0</v>
          </cell>
          <cell r="Q1120">
            <v>0</v>
          </cell>
          <cell r="R1120">
            <v>4.1870000000000003</v>
          </cell>
          <cell r="S1120">
            <v>1</v>
          </cell>
        </row>
        <row r="1121">
          <cell r="A1121" t="str">
            <v>Rebecca Tanenbaum</v>
          </cell>
          <cell r="M1121">
            <v>1</v>
          </cell>
          <cell r="N1121">
            <v>0</v>
          </cell>
          <cell r="O1121">
            <v>0</v>
          </cell>
          <cell r="P1121">
            <v>0</v>
          </cell>
          <cell r="Q1121">
            <v>0</v>
          </cell>
          <cell r="R1121">
            <v>0.98599999999999999</v>
          </cell>
          <cell r="S1121">
            <v>0</v>
          </cell>
        </row>
        <row r="1122">
          <cell r="A1122" t="str">
            <v>Dallin Milner</v>
          </cell>
          <cell r="M1122">
            <v>0</v>
          </cell>
          <cell r="N1122">
            <v>0</v>
          </cell>
          <cell r="O1122">
            <v>0</v>
          </cell>
          <cell r="P1122">
            <v>0</v>
          </cell>
          <cell r="Q1122">
            <v>0</v>
          </cell>
          <cell r="R1122">
            <v>11.577</v>
          </cell>
          <cell r="S1122">
            <v>1</v>
          </cell>
        </row>
        <row r="1123">
          <cell r="A1123" t="str">
            <v>Dallin Milner</v>
          </cell>
          <cell r="M1123">
            <v>0</v>
          </cell>
          <cell r="N1123">
            <v>0</v>
          </cell>
          <cell r="O1123">
            <v>0</v>
          </cell>
          <cell r="P1123">
            <v>0</v>
          </cell>
          <cell r="Q1123">
            <v>0</v>
          </cell>
          <cell r="R1123">
            <v>3.33</v>
          </cell>
          <cell r="S1123">
            <v>1</v>
          </cell>
        </row>
        <row r="1124">
          <cell r="A1124" t="str">
            <v>Dallin Milner</v>
          </cell>
          <cell r="M1124">
            <v>0</v>
          </cell>
          <cell r="N1124">
            <v>0</v>
          </cell>
          <cell r="O1124">
            <v>0</v>
          </cell>
          <cell r="P1124">
            <v>0</v>
          </cell>
          <cell r="Q1124">
            <v>0</v>
          </cell>
          <cell r="R1124">
            <v>1.702</v>
          </cell>
          <cell r="S1124">
            <v>1</v>
          </cell>
        </row>
        <row r="1125">
          <cell r="A1125" t="str">
            <v>Dallin Milner</v>
          </cell>
          <cell r="M1125">
            <v>0</v>
          </cell>
          <cell r="N1125">
            <v>0</v>
          </cell>
          <cell r="O1125">
            <v>0</v>
          </cell>
          <cell r="P1125">
            <v>0</v>
          </cell>
          <cell r="Q1125">
            <v>0</v>
          </cell>
          <cell r="R1125">
            <v>2.8490000000000002</v>
          </cell>
          <cell r="S1125">
            <v>1</v>
          </cell>
        </row>
        <row r="1126">
          <cell r="A1126" t="str">
            <v>Kristin Ates</v>
          </cell>
          <cell r="M1126">
            <v>0</v>
          </cell>
          <cell r="N1126">
            <v>0</v>
          </cell>
          <cell r="O1126">
            <v>0</v>
          </cell>
          <cell r="P1126">
            <v>0</v>
          </cell>
          <cell r="Q1126">
            <v>0</v>
          </cell>
          <cell r="R1126">
            <v>4.5469999999999997</v>
          </cell>
          <cell r="S1126">
            <v>1</v>
          </cell>
        </row>
        <row r="1127">
          <cell r="A1127" t="str">
            <v>Rachel Chu</v>
          </cell>
          <cell r="M1127">
            <v>1</v>
          </cell>
          <cell r="N1127">
            <v>0</v>
          </cell>
          <cell r="O1127">
            <v>0</v>
          </cell>
          <cell r="P1127">
            <v>0</v>
          </cell>
          <cell r="Q1127">
            <v>0</v>
          </cell>
          <cell r="R1127">
            <v>0.98599999999999999</v>
          </cell>
          <cell r="S1127">
            <v>1</v>
          </cell>
        </row>
        <row r="1128">
          <cell r="A1128" t="str">
            <v>Rachel Chu</v>
          </cell>
          <cell r="M1128">
            <v>1</v>
          </cell>
          <cell r="N1128">
            <v>0</v>
          </cell>
          <cell r="O1128">
            <v>0</v>
          </cell>
          <cell r="P1128">
            <v>0</v>
          </cell>
          <cell r="Q1128">
            <v>0</v>
          </cell>
          <cell r="R1128">
            <v>0.86899999999999999</v>
          </cell>
          <cell r="S1128">
            <v>0</v>
          </cell>
        </row>
        <row r="1129">
          <cell r="A1129" t="str">
            <v>Marc Ohlhausen</v>
          </cell>
          <cell r="M1129">
            <v>1</v>
          </cell>
          <cell r="N1129">
            <v>0</v>
          </cell>
          <cell r="O1129">
            <v>0</v>
          </cell>
          <cell r="P1129">
            <v>0</v>
          </cell>
          <cell r="Q1129">
            <v>0</v>
          </cell>
          <cell r="R1129">
            <v>0.98599999999999999</v>
          </cell>
          <cell r="S1129">
            <v>1</v>
          </cell>
        </row>
        <row r="1130">
          <cell r="A1130" t="str">
            <v>Ashley Ooms</v>
          </cell>
          <cell r="M1130">
            <v>0</v>
          </cell>
          <cell r="N1130">
            <v>0</v>
          </cell>
          <cell r="O1130">
            <v>0</v>
          </cell>
          <cell r="P1130">
            <v>0</v>
          </cell>
          <cell r="Q1130">
            <v>0</v>
          </cell>
          <cell r="R1130">
            <v>0.66800000000000004</v>
          </cell>
          <cell r="S1130">
            <v>0</v>
          </cell>
        </row>
        <row r="1131">
          <cell r="A1131" t="str">
            <v>Brittany Perzia</v>
          </cell>
          <cell r="M1131">
            <v>1</v>
          </cell>
          <cell r="N1131">
            <v>0</v>
          </cell>
          <cell r="O1131">
            <v>0</v>
          </cell>
          <cell r="P1131">
            <v>0</v>
          </cell>
          <cell r="Q1131">
            <v>0</v>
          </cell>
          <cell r="R1131">
            <v>0</v>
          </cell>
          <cell r="S1131">
            <v>0</v>
          </cell>
        </row>
        <row r="1132">
          <cell r="A1132" t="str">
            <v>Marc Ohlhausen</v>
          </cell>
          <cell r="M1132">
            <v>1</v>
          </cell>
          <cell r="N1132">
            <v>0</v>
          </cell>
          <cell r="O1132">
            <v>0</v>
          </cell>
          <cell r="P1132">
            <v>0</v>
          </cell>
          <cell r="Q1132">
            <v>0</v>
          </cell>
          <cell r="R1132">
            <v>2.1120000000000001</v>
          </cell>
          <cell r="S1132">
            <v>0</v>
          </cell>
        </row>
        <row r="1133">
          <cell r="A1133" t="str">
            <v>Arjun Watane</v>
          </cell>
          <cell r="M1133">
            <v>0</v>
          </cell>
          <cell r="N1133">
            <v>0</v>
          </cell>
          <cell r="O1133">
            <v>0</v>
          </cell>
          <cell r="P1133">
            <v>0</v>
          </cell>
          <cell r="Q1133">
            <v>0</v>
          </cell>
          <cell r="R1133">
            <v>6.6849999999999996</v>
          </cell>
          <cell r="S1133">
            <v>1</v>
          </cell>
        </row>
        <row r="1134">
          <cell r="A1134" t="str">
            <v>Arjun Watane</v>
          </cell>
          <cell r="M1134">
            <v>1</v>
          </cell>
          <cell r="N1134">
            <v>1</v>
          </cell>
          <cell r="O1134">
            <v>1</v>
          </cell>
          <cell r="P1134">
            <v>0</v>
          </cell>
          <cell r="Q1134">
            <v>0</v>
          </cell>
          <cell r="R1134">
            <v>2.9809999999999999</v>
          </cell>
          <cell r="S1134">
            <v>0</v>
          </cell>
        </row>
        <row r="1135">
          <cell r="A1135" t="str">
            <v>Arjun Watane</v>
          </cell>
          <cell r="M1135">
            <v>1</v>
          </cell>
          <cell r="N1135">
            <v>1</v>
          </cell>
          <cell r="O1135">
            <v>1</v>
          </cell>
          <cell r="P1135">
            <v>0</v>
          </cell>
          <cell r="Q1135">
            <v>0</v>
          </cell>
          <cell r="R1135">
            <v>1.2050000000000001</v>
          </cell>
          <cell r="S1135">
            <v>0</v>
          </cell>
        </row>
        <row r="1136">
          <cell r="A1136" t="str">
            <v>Leo Hall</v>
          </cell>
          <cell r="M1136">
            <v>0</v>
          </cell>
          <cell r="N1136">
            <v>0</v>
          </cell>
          <cell r="O1136">
            <v>0</v>
          </cell>
          <cell r="P1136">
            <v>0</v>
          </cell>
          <cell r="Q1136">
            <v>0</v>
          </cell>
          <cell r="R1136">
            <v>3.5939999999999999</v>
          </cell>
          <cell r="S1136">
            <v>1</v>
          </cell>
        </row>
        <row r="1137">
          <cell r="A1137" t="str">
            <v>Hannah Garrigan</v>
          </cell>
          <cell r="M1137">
            <v>1</v>
          </cell>
          <cell r="N1137">
            <v>0</v>
          </cell>
          <cell r="O1137">
            <v>0</v>
          </cell>
          <cell r="P1137">
            <v>0</v>
          </cell>
          <cell r="Q1137">
            <v>0</v>
          </cell>
          <cell r="R1137">
            <v>8.4700000000000006</v>
          </cell>
          <cell r="S1137">
            <v>1</v>
          </cell>
        </row>
        <row r="1138">
          <cell r="A1138" t="str">
            <v>Hannah Garrigan</v>
          </cell>
          <cell r="M1138">
            <v>1</v>
          </cell>
          <cell r="N1138">
            <v>0</v>
          </cell>
          <cell r="O1138">
            <v>0</v>
          </cell>
          <cell r="P1138">
            <v>0</v>
          </cell>
          <cell r="Q1138">
            <v>0</v>
          </cell>
          <cell r="R1138">
            <v>0.98599999999999999</v>
          </cell>
          <cell r="S1138">
            <v>1</v>
          </cell>
        </row>
        <row r="1139">
          <cell r="A1139" t="str">
            <v>Sharon Sabapathypillai</v>
          </cell>
          <cell r="M1139">
            <v>1</v>
          </cell>
          <cell r="N1139">
            <v>0</v>
          </cell>
          <cell r="O1139">
            <v>0</v>
          </cell>
          <cell r="P1139">
            <v>0</v>
          </cell>
          <cell r="Q1139">
            <v>0</v>
          </cell>
          <cell r="R1139">
            <v>4.0129999999999999</v>
          </cell>
          <cell r="S1139">
            <v>0</v>
          </cell>
        </row>
        <row r="1140">
          <cell r="A1140" t="str">
            <v>Mary-Grace Reeves</v>
          </cell>
          <cell r="M1140">
            <v>0</v>
          </cell>
          <cell r="N1140">
            <v>0</v>
          </cell>
          <cell r="O1140">
            <v>0</v>
          </cell>
          <cell r="P1140">
            <v>0</v>
          </cell>
          <cell r="Q1140">
            <v>0</v>
          </cell>
          <cell r="R1140">
            <v>2.3199999999999998</v>
          </cell>
          <cell r="S1140">
            <v>1</v>
          </cell>
        </row>
        <row r="1141">
          <cell r="A1141" t="str">
            <v>Gregory Bligard</v>
          </cell>
          <cell r="M1141">
            <v>1</v>
          </cell>
          <cell r="N1141">
            <v>0</v>
          </cell>
          <cell r="O1141">
            <v>0</v>
          </cell>
          <cell r="P1141">
            <v>0</v>
          </cell>
          <cell r="Q1141">
            <v>0</v>
          </cell>
          <cell r="R1141">
            <v>3.9209999999999998</v>
          </cell>
          <cell r="S1141">
            <v>0</v>
          </cell>
        </row>
        <row r="1142">
          <cell r="A1142" t="str">
            <v>Sonya Besagar</v>
          </cell>
          <cell r="M1142">
            <v>0</v>
          </cell>
          <cell r="N1142">
            <v>0</v>
          </cell>
          <cell r="O1142">
            <v>0</v>
          </cell>
          <cell r="P1142">
            <v>0</v>
          </cell>
          <cell r="Q1142">
            <v>0</v>
          </cell>
          <cell r="R1142">
            <v>2.274</v>
          </cell>
          <cell r="S1142">
            <v>1</v>
          </cell>
        </row>
        <row r="1143">
          <cell r="A1143" t="str">
            <v>Sean Berkowitz</v>
          </cell>
          <cell r="M1143">
            <v>0</v>
          </cell>
          <cell r="N1143">
            <v>0</v>
          </cell>
          <cell r="O1143">
            <v>0</v>
          </cell>
          <cell r="P1143">
            <v>0</v>
          </cell>
          <cell r="Q1143">
            <v>0</v>
          </cell>
          <cell r="R1143">
            <v>13.608000000000001</v>
          </cell>
          <cell r="S1143">
            <v>1</v>
          </cell>
        </row>
        <row r="1144">
          <cell r="A1144" t="str">
            <v>Sean Berkowitz</v>
          </cell>
          <cell r="M1144">
            <v>0</v>
          </cell>
          <cell r="N1144">
            <v>0</v>
          </cell>
          <cell r="O1144">
            <v>0</v>
          </cell>
          <cell r="P1144">
            <v>0</v>
          </cell>
          <cell r="Q1144">
            <v>0</v>
          </cell>
          <cell r="R1144">
            <v>3.7069999999999999</v>
          </cell>
          <cell r="S1144">
            <v>1</v>
          </cell>
        </row>
        <row r="1145">
          <cell r="A1145" t="str">
            <v>Sean Berkowitz</v>
          </cell>
          <cell r="M1145">
            <v>0</v>
          </cell>
          <cell r="N1145">
            <v>0</v>
          </cell>
          <cell r="O1145">
            <v>0</v>
          </cell>
          <cell r="P1145">
            <v>0</v>
          </cell>
          <cell r="Q1145">
            <v>0</v>
          </cell>
          <cell r="R1145">
            <v>2.74</v>
          </cell>
          <cell r="S1145">
            <v>1</v>
          </cell>
        </row>
        <row r="1146">
          <cell r="A1146" t="str">
            <v>Sean Berkowitz</v>
          </cell>
          <cell r="M1146">
            <v>0</v>
          </cell>
          <cell r="N1146">
            <v>0</v>
          </cell>
          <cell r="O1146">
            <v>0</v>
          </cell>
          <cell r="P1146">
            <v>0</v>
          </cell>
          <cell r="Q1146">
            <v>0</v>
          </cell>
          <cell r="R1146">
            <v>7.2380000000000004</v>
          </cell>
          <cell r="S1146">
            <v>1</v>
          </cell>
        </row>
        <row r="1147">
          <cell r="A1147" t="str">
            <v>Sejal Lahoti</v>
          </cell>
          <cell r="M1147">
            <v>0</v>
          </cell>
          <cell r="N1147">
            <v>0</v>
          </cell>
          <cell r="O1147">
            <v>0</v>
          </cell>
          <cell r="P1147">
            <v>0</v>
          </cell>
          <cell r="Q1147">
            <v>0</v>
          </cell>
          <cell r="R1147">
            <v>4.42</v>
          </cell>
          <cell r="S1147">
            <v>1</v>
          </cell>
        </row>
        <row r="1148">
          <cell r="A1148" t="str">
            <v>Aishwarya Ramamurthi</v>
          </cell>
          <cell r="M1148">
            <v>0</v>
          </cell>
          <cell r="N1148">
            <v>0</v>
          </cell>
          <cell r="O1148">
            <v>0</v>
          </cell>
          <cell r="P1148">
            <v>0</v>
          </cell>
          <cell r="Q1148">
            <v>0</v>
          </cell>
          <cell r="R1148">
            <v>0.74</v>
          </cell>
          <cell r="S1148">
            <v>1</v>
          </cell>
        </row>
        <row r="1149">
          <cell r="A1149" t="str">
            <v>Anne Duong</v>
          </cell>
          <cell r="M1149">
            <v>1</v>
          </cell>
          <cell r="N1149">
            <v>0</v>
          </cell>
          <cell r="O1149">
            <v>0</v>
          </cell>
          <cell r="P1149">
            <v>0</v>
          </cell>
          <cell r="Q1149">
            <v>0</v>
          </cell>
          <cell r="R1149">
            <v>2.7109999999999999</v>
          </cell>
          <cell r="S1149">
            <v>0</v>
          </cell>
        </row>
        <row r="1150">
          <cell r="A1150" t="str">
            <v>Victor Eng</v>
          </cell>
          <cell r="M1150">
            <v>1</v>
          </cell>
          <cell r="N1150">
            <v>1</v>
          </cell>
          <cell r="O1150">
            <v>1</v>
          </cell>
          <cell r="P1150">
            <v>0</v>
          </cell>
          <cell r="Q1150">
            <v>0</v>
          </cell>
          <cell r="R1150">
            <v>0.98599999999999999</v>
          </cell>
          <cell r="S1150">
            <v>1</v>
          </cell>
        </row>
        <row r="1151">
          <cell r="A1151" t="str">
            <v>Jodi Hwang</v>
          </cell>
          <cell r="M1151">
            <v>1</v>
          </cell>
          <cell r="N1151">
            <v>0</v>
          </cell>
          <cell r="O1151">
            <v>0</v>
          </cell>
          <cell r="P1151">
            <v>0</v>
          </cell>
          <cell r="Q1151">
            <v>0</v>
          </cell>
          <cell r="R1151">
            <v>1.911</v>
          </cell>
          <cell r="S1151">
            <v>0</v>
          </cell>
        </row>
        <row r="1152">
          <cell r="A1152" t="str">
            <v>Jodi Hwang</v>
          </cell>
          <cell r="M1152">
            <v>1</v>
          </cell>
          <cell r="N1152">
            <v>0</v>
          </cell>
          <cell r="O1152">
            <v>0</v>
          </cell>
          <cell r="P1152">
            <v>0</v>
          </cell>
          <cell r="Q1152">
            <v>0</v>
          </cell>
          <cell r="R1152">
            <v>12.336</v>
          </cell>
          <cell r="S1152">
            <v>0</v>
          </cell>
        </row>
        <row r="1153">
          <cell r="A1153" t="str">
            <v>Jodi Hwang</v>
          </cell>
          <cell r="M1153">
            <v>1</v>
          </cell>
          <cell r="N1153">
            <v>0</v>
          </cell>
          <cell r="O1153">
            <v>0</v>
          </cell>
          <cell r="P1153">
            <v>0</v>
          </cell>
          <cell r="Q1153">
            <v>0</v>
          </cell>
          <cell r="R1153">
            <v>1.2050000000000001</v>
          </cell>
          <cell r="S1153">
            <v>0</v>
          </cell>
        </row>
        <row r="1154">
          <cell r="A1154" t="str">
            <v>Jodi Hwang</v>
          </cell>
          <cell r="M1154">
            <v>1</v>
          </cell>
          <cell r="N1154">
            <v>0</v>
          </cell>
          <cell r="O1154">
            <v>0</v>
          </cell>
          <cell r="P1154">
            <v>0</v>
          </cell>
          <cell r="Q1154">
            <v>0</v>
          </cell>
          <cell r="R1154">
            <v>0.86899999999999999</v>
          </cell>
          <cell r="S1154">
            <v>1</v>
          </cell>
        </row>
        <row r="1155">
          <cell r="A1155" t="str">
            <v>Zesemayat Mekonnen</v>
          </cell>
          <cell r="M1155">
            <v>0</v>
          </cell>
          <cell r="N1155">
            <v>0</v>
          </cell>
          <cell r="O1155">
            <v>0</v>
          </cell>
          <cell r="P1155">
            <v>0</v>
          </cell>
          <cell r="Q1155">
            <v>0</v>
          </cell>
          <cell r="R1155">
            <v>5.0999999999999996</v>
          </cell>
          <cell r="S1155">
            <v>1</v>
          </cell>
        </row>
        <row r="1156">
          <cell r="A1156" t="str">
            <v>Ryan Yanagihara</v>
          </cell>
          <cell r="M1156">
            <v>1</v>
          </cell>
          <cell r="N1156">
            <v>0</v>
          </cell>
          <cell r="O1156">
            <v>0</v>
          </cell>
          <cell r="P1156">
            <v>0</v>
          </cell>
          <cell r="Q1156">
            <v>0</v>
          </cell>
          <cell r="R1156">
            <v>8.4700000000000006</v>
          </cell>
          <cell r="S1156">
            <v>1</v>
          </cell>
        </row>
        <row r="1157">
          <cell r="A1157" t="str">
            <v>Ryan Yanagihara</v>
          </cell>
          <cell r="M1157">
            <v>1</v>
          </cell>
          <cell r="N1157">
            <v>0</v>
          </cell>
          <cell r="O1157">
            <v>0</v>
          </cell>
          <cell r="P1157">
            <v>0</v>
          </cell>
          <cell r="Q1157">
            <v>0</v>
          </cell>
          <cell r="R1157">
            <v>8.4700000000000006</v>
          </cell>
          <cell r="S1157">
            <v>1</v>
          </cell>
        </row>
        <row r="1158">
          <cell r="A1158" t="str">
            <v>Ryan Yanagihara</v>
          </cell>
          <cell r="M1158">
            <v>0</v>
          </cell>
          <cell r="N1158">
            <v>0</v>
          </cell>
          <cell r="O1158">
            <v>0</v>
          </cell>
          <cell r="P1158">
            <v>0</v>
          </cell>
          <cell r="Q1158">
            <v>0</v>
          </cell>
          <cell r="R1158">
            <v>16.018999999999998</v>
          </cell>
          <cell r="S1158">
            <v>0</v>
          </cell>
        </row>
        <row r="1159">
          <cell r="A1159" t="str">
            <v>Ryan Yanagihara</v>
          </cell>
          <cell r="M1159">
            <v>0</v>
          </cell>
          <cell r="N1159">
            <v>0</v>
          </cell>
          <cell r="O1159">
            <v>0</v>
          </cell>
          <cell r="P1159">
            <v>0</v>
          </cell>
          <cell r="Q1159">
            <v>0</v>
          </cell>
          <cell r="R1159">
            <v>2.1120000000000001</v>
          </cell>
          <cell r="S1159">
            <v>0</v>
          </cell>
        </row>
        <row r="1160">
          <cell r="A1160" t="str">
            <v>Ryan Yanagihara</v>
          </cell>
          <cell r="M1160">
            <v>1</v>
          </cell>
          <cell r="N1160">
            <v>0</v>
          </cell>
          <cell r="O1160">
            <v>0</v>
          </cell>
          <cell r="P1160">
            <v>0</v>
          </cell>
          <cell r="Q1160">
            <v>0</v>
          </cell>
          <cell r="R1160">
            <v>2.4550000000000001</v>
          </cell>
          <cell r="S1160">
            <v>1</v>
          </cell>
        </row>
        <row r="1161">
          <cell r="A1161" t="str">
            <v>Ryan Yanagihara</v>
          </cell>
          <cell r="M1161">
            <v>1</v>
          </cell>
          <cell r="N1161">
            <v>0</v>
          </cell>
          <cell r="O1161">
            <v>0</v>
          </cell>
          <cell r="P1161">
            <v>0</v>
          </cell>
          <cell r="Q1161">
            <v>0</v>
          </cell>
          <cell r="R1161">
            <v>2.1579999999999999</v>
          </cell>
          <cell r="S1161">
            <v>1</v>
          </cell>
        </row>
        <row r="1162">
          <cell r="A1162" t="str">
            <v>Ryan Yanagihara</v>
          </cell>
          <cell r="M1162">
            <v>1</v>
          </cell>
          <cell r="N1162">
            <v>0</v>
          </cell>
          <cell r="O1162">
            <v>0</v>
          </cell>
          <cell r="P1162">
            <v>0</v>
          </cell>
          <cell r="Q1162">
            <v>0</v>
          </cell>
          <cell r="R1162">
            <v>4.0419999999999998</v>
          </cell>
          <cell r="S1162">
            <v>0</v>
          </cell>
        </row>
        <row r="1163">
          <cell r="A1163" t="str">
            <v>Ryan Yanagihara</v>
          </cell>
          <cell r="M1163">
            <v>0</v>
          </cell>
          <cell r="N1163">
            <v>0</v>
          </cell>
          <cell r="O1163">
            <v>0</v>
          </cell>
          <cell r="P1163">
            <v>0</v>
          </cell>
          <cell r="Q1163">
            <v>0</v>
          </cell>
          <cell r="R1163">
            <v>16.018999999999998</v>
          </cell>
          <cell r="S1163">
            <v>0</v>
          </cell>
        </row>
        <row r="1164">
          <cell r="A1164" t="str">
            <v>Sam Kushner-Lenhoff</v>
          </cell>
          <cell r="M1164">
            <v>1</v>
          </cell>
          <cell r="N1164">
            <v>0</v>
          </cell>
          <cell r="O1164">
            <v>0</v>
          </cell>
          <cell r="P1164">
            <v>0</v>
          </cell>
          <cell r="Q1164">
            <v>0</v>
          </cell>
          <cell r="R1164">
            <v>5.2229999999999999</v>
          </cell>
          <cell r="S1164">
            <v>0</v>
          </cell>
        </row>
        <row r="1165">
          <cell r="A1165" t="str">
            <v>Jordan Desautels</v>
          </cell>
          <cell r="M1165">
            <v>1</v>
          </cell>
          <cell r="N1165">
            <v>0</v>
          </cell>
          <cell r="O1165">
            <v>0</v>
          </cell>
          <cell r="P1165">
            <v>0</v>
          </cell>
          <cell r="Q1165">
            <v>0</v>
          </cell>
          <cell r="R1165">
            <v>2.04</v>
          </cell>
          <cell r="S1165">
            <v>1</v>
          </cell>
        </row>
        <row r="1166">
          <cell r="A1166" t="str">
            <v>Jordan Desautels</v>
          </cell>
          <cell r="M1166">
            <v>1</v>
          </cell>
          <cell r="N1166">
            <v>0</v>
          </cell>
          <cell r="O1166">
            <v>0</v>
          </cell>
          <cell r="P1166">
            <v>0</v>
          </cell>
          <cell r="Q1166">
            <v>0</v>
          </cell>
          <cell r="R1166">
            <v>2.04</v>
          </cell>
          <cell r="S1166">
            <v>1</v>
          </cell>
        </row>
        <row r="1167">
          <cell r="A1167" t="str">
            <v>Jordan Desautels</v>
          </cell>
          <cell r="M1167">
            <v>1</v>
          </cell>
          <cell r="N1167">
            <v>0</v>
          </cell>
          <cell r="O1167">
            <v>0</v>
          </cell>
          <cell r="P1167">
            <v>0</v>
          </cell>
          <cell r="Q1167">
            <v>0</v>
          </cell>
          <cell r="R1167">
            <v>2.9809999999999999</v>
          </cell>
          <cell r="S1167">
            <v>1</v>
          </cell>
        </row>
        <row r="1168">
          <cell r="A1168" t="str">
            <v>Jordan Desautels</v>
          </cell>
          <cell r="M1168">
            <v>1</v>
          </cell>
          <cell r="N1168">
            <v>0</v>
          </cell>
          <cell r="O1168">
            <v>0</v>
          </cell>
          <cell r="P1168">
            <v>0</v>
          </cell>
          <cell r="Q1168">
            <v>0</v>
          </cell>
          <cell r="R1168">
            <v>2.25</v>
          </cell>
          <cell r="S1168">
            <v>1</v>
          </cell>
        </row>
        <row r="1169">
          <cell r="A1169" t="str">
            <v>Jordan Desautels</v>
          </cell>
          <cell r="M1169">
            <v>1</v>
          </cell>
          <cell r="N1169">
            <v>0</v>
          </cell>
          <cell r="O1169">
            <v>0</v>
          </cell>
          <cell r="P1169">
            <v>0</v>
          </cell>
          <cell r="Q1169">
            <v>0</v>
          </cell>
          <cell r="R1169">
            <v>2.04</v>
          </cell>
          <cell r="S1169">
            <v>1</v>
          </cell>
        </row>
        <row r="1170">
          <cell r="A1170" t="str">
            <v>Ashley Polski</v>
          </cell>
          <cell r="M1170">
            <v>1</v>
          </cell>
          <cell r="N1170">
            <v>0</v>
          </cell>
          <cell r="O1170">
            <v>0</v>
          </cell>
          <cell r="P1170">
            <v>0</v>
          </cell>
          <cell r="Q1170">
            <v>0</v>
          </cell>
          <cell r="R1170">
            <v>2.2149999999999999</v>
          </cell>
          <cell r="S1170">
            <v>1</v>
          </cell>
        </row>
        <row r="1171">
          <cell r="A1171" t="str">
            <v>Eileen Mayro</v>
          </cell>
          <cell r="M1171">
            <v>1</v>
          </cell>
          <cell r="N1171">
            <v>0</v>
          </cell>
          <cell r="O1171">
            <v>0</v>
          </cell>
          <cell r="P1171">
            <v>0</v>
          </cell>
          <cell r="Q1171">
            <v>0</v>
          </cell>
          <cell r="R1171">
            <v>3.6110000000000002</v>
          </cell>
          <cell r="S1171">
            <v>1</v>
          </cell>
        </row>
        <row r="1172">
          <cell r="A1172" t="str">
            <v>Eileen Mayro</v>
          </cell>
          <cell r="M1172">
            <v>1</v>
          </cell>
          <cell r="N1172">
            <v>0</v>
          </cell>
          <cell r="O1172">
            <v>0</v>
          </cell>
          <cell r="P1172">
            <v>0</v>
          </cell>
          <cell r="Q1172">
            <v>0</v>
          </cell>
          <cell r="R1172">
            <v>1.927</v>
          </cell>
          <cell r="S1172">
            <v>1</v>
          </cell>
        </row>
        <row r="1173">
          <cell r="A1173" t="str">
            <v>Eileen Mayro</v>
          </cell>
          <cell r="M1173">
            <v>1</v>
          </cell>
          <cell r="N1173">
            <v>0</v>
          </cell>
          <cell r="O1173">
            <v>0</v>
          </cell>
          <cell r="P1173">
            <v>0</v>
          </cell>
          <cell r="Q1173">
            <v>0</v>
          </cell>
          <cell r="R1173">
            <v>1.946</v>
          </cell>
          <cell r="S1173">
            <v>1</v>
          </cell>
        </row>
        <row r="1174">
          <cell r="A1174" t="str">
            <v>Eileen Mayro</v>
          </cell>
          <cell r="M1174">
            <v>1</v>
          </cell>
          <cell r="N1174">
            <v>0</v>
          </cell>
          <cell r="O1174">
            <v>0</v>
          </cell>
          <cell r="P1174">
            <v>0</v>
          </cell>
          <cell r="Q1174">
            <v>0</v>
          </cell>
          <cell r="R1174">
            <v>1.25</v>
          </cell>
          <cell r="S1174">
            <v>0</v>
          </cell>
        </row>
        <row r="1175">
          <cell r="A1175" t="str">
            <v>Gideon Nkrumah</v>
          </cell>
          <cell r="M1175">
            <v>1</v>
          </cell>
          <cell r="N1175">
            <v>0</v>
          </cell>
          <cell r="O1175">
            <v>0</v>
          </cell>
          <cell r="P1175">
            <v>0</v>
          </cell>
          <cell r="Q1175">
            <v>0</v>
          </cell>
          <cell r="R1175">
            <v>0.79</v>
          </cell>
          <cell r="S1175">
            <v>1</v>
          </cell>
        </row>
        <row r="1176">
          <cell r="A1176" t="str">
            <v>Gideon Nkrumah</v>
          </cell>
          <cell r="M1176">
            <v>1</v>
          </cell>
          <cell r="N1176">
            <v>0</v>
          </cell>
          <cell r="O1176">
            <v>0</v>
          </cell>
          <cell r="P1176">
            <v>0</v>
          </cell>
          <cell r="Q1176">
            <v>0</v>
          </cell>
          <cell r="R1176">
            <v>3.11</v>
          </cell>
          <cell r="S1176">
            <v>0</v>
          </cell>
        </row>
        <row r="1177">
          <cell r="A1177" t="str">
            <v>Gideon Nkrumah</v>
          </cell>
          <cell r="M1177">
            <v>1</v>
          </cell>
          <cell r="N1177">
            <v>0</v>
          </cell>
          <cell r="O1177">
            <v>0</v>
          </cell>
          <cell r="P1177">
            <v>0</v>
          </cell>
          <cell r="Q1177">
            <v>0</v>
          </cell>
          <cell r="R1177">
            <v>1.6419999999999999</v>
          </cell>
          <cell r="S1177">
            <v>0</v>
          </cell>
        </row>
        <row r="1178">
          <cell r="A1178" t="str">
            <v>Doowon Huh</v>
          </cell>
          <cell r="M1178">
            <v>0</v>
          </cell>
          <cell r="N1178">
            <v>0</v>
          </cell>
          <cell r="O1178">
            <v>0</v>
          </cell>
          <cell r="P1178">
            <v>0</v>
          </cell>
          <cell r="Q1178">
            <v>0</v>
          </cell>
          <cell r="R1178">
            <v>38.637</v>
          </cell>
          <cell r="S1178">
            <v>1</v>
          </cell>
        </row>
        <row r="1179">
          <cell r="A1179" t="str">
            <v>Doowon Huh</v>
          </cell>
          <cell r="M1179">
            <v>0</v>
          </cell>
          <cell r="N1179">
            <v>0</v>
          </cell>
          <cell r="O1179">
            <v>0</v>
          </cell>
          <cell r="P1179">
            <v>0</v>
          </cell>
          <cell r="Q1179">
            <v>0</v>
          </cell>
          <cell r="R1179">
            <v>20.042000000000002</v>
          </cell>
          <cell r="S1179">
            <v>1</v>
          </cell>
        </row>
        <row r="1180">
          <cell r="A1180" t="str">
            <v>Jason Keil</v>
          </cell>
          <cell r="M1180">
            <v>1</v>
          </cell>
          <cell r="N1180">
            <v>1</v>
          </cell>
          <cell r="O1180">
            <v>1</v>
          </cell>
          <cell r="P1180">
            <v>0</v>
          </cell>
          <cell r="Q1180">
            <v>0</v>
          </cell>
          <cell r="R1180">
            <v>3.4580000000000002</v>
          </cell>
          <cell r="S1180">
            <v>1</v>
          </cell>
        </row>
        <row r="1181">
          <cell r="A1181" t="str">
            <v>Jason Keil</v>
          </cell>
          <cell r="M1181">
            <v>1</v>
          </cell>
          <cell r="N1181">
            <v>0</v>
          </cell>
          <cell r="O1181">
            <v>0</v>
          </cell>
          <cell r="P1181">
            <v>0</v>
          </cell>
          <cell r="Q1181">
            <v>0</v>
          </cell>
          <cell r="R1181">
            <v>4.0970000000000004</v>
          </cell>
          <cell r="S1181">
            <v>1</v>
          </cell>
        </row>
        <row r="1182">
          <cell r="A1182" t="str">
            <v>Jason Keil</v>
          </cell>
          <cell r="M1182">
            <v>0</v>
          </cell>
          <cell r="N1182">
            <v>0</v>
          </cell>
          <cell r="O1182">
            <v>0</v>
          </cell>
          <cell r="P1182">
            <v>0</v>
          </cell>
          <cell r="Q1182">
            <v>0</v>
          </cell>
          <cell r="R1182">
            <v>9.4120000000000008</v>
          </cell>
          <cell r="S1182">
            <v>1</v>
          </cell>
        </row>
        <row r="1183">
          <cell r="A1183" t="str">
            <v>Jason Keil</v>
          </cell>
          <cell r="M1183">
            <v>1</v>
          </cell>
          <cell r="N1183">
            <v>0</v>
          </cell>
          <cell r="O1183">
            <v>0</v>
          </cell>
          <cell r="P1183">
            <v>0</v>
          </cell>
          <cell r="Q1183">
            <v>0</v>
          </cell>
          <cell r="R1183">
            <v>2.04</v>
          </cell>
          <cell r="S1183">
            <v>0</v>
          </cell>
        </row>
        <row r="1184">
          <cell r="A1184" t="str">
            <v>Kelly Yom</v>
          </cell>
          <cell r="M1184">
            <v>1</v>
          </cell>
          <cell r="N1184">
            <v>1</v>
          </cell>
          <cell r="O1184">
            <v>1</v>
          </cell>
          <cell r="P1184">
            <v>0</v>
          </cell>
          <cell r="Q1184">
            <v>0</v>
          </cell>
          <cell r="R1184">
            <v>0.88300000000000001</v>
          </cell>
          <cell r="S1184">
            <v>0</v>
          </cell>
        </row>
        <row r="1185">
          <cell r="A1185" t="str">
            <v>Angela Chen</v>
          </cell>
          <cell r="M1185">
            <v>1</v>
          </cell>
          <cell r="N1185">
            <v>0</v>
          </cell>
          <cell r="O1185">
            <v>0</v>
          </cell>
          <cell r="P1185">
            <v>0</v>
          </cell>
          <cell r="Q1185">
            <v>0</v>
          </cell>
          <cell r="R1185">
            <v>1.3080000000000001</v>
          </cell>
          <cell r="S1185">
            <v>0</v>
          </cell>
        </row>
        <row r="1186">
          <cell r="A1186" t="str">
            <v>Angela Chen</v>
          </cell>
          <cell r="M1186">
            <v>1</v>
          </cell>
          <cell r="N1186">
            <v>1</v>
          </cell>
          <cell r="O1186">
            <v>1</v>
          </cell>
          <cell r="P1186">
            <v>0</v>
          </cell>
          <cell r="Q1186">
            <v>0</v>
          </cell>
          <cell r="R1186">
            <v>2.2149999999999999</v>
          </cell>
          <cell r="S1186">
            <v>0</v>
          </cell>
        </row>
        <row r="1187">
          <cell r="A1187" t="str">
            <v>Angela Chen</v>
          </cell>
          <cell r="M1187">
            <v>1</v>
          </cell>
          <cell r="N1187">
            <v>1</v>
          </cell>
          <cell r="O1187">
            <v>1</v>
          </cell>
          <cell r="P1187">
            <v>0</v>
          </cell>
          <cell r="Q1187">
            <v>0</v>
          </cell>
          <cell r="R1187">
            <v>1.3080000000000001</v>
          </cell>
          <cell r="S1187">
            <v>1</v>
          </cell>
        </row>
        <row r="1188">
          <cell r="A1188" t="str">
            <v>Angela Chen</v>
          </cell>
          <cell r="M1188">
            <v>1</v>
          </cell>
          <cell r="N1188">
            <v>0</v>
          </cell>
          <cell r="O1188">
            <v>0</v>
          </cell>
          <cell r="P1188">
            <v>0</v>
          </cell>
          <cell r="Q1188">
            <v>0</v>
          </cell>
          <cell r="R1188">
            <v>2.4300000000000002</v>
          </cell>
          <cell r="S1188">
            <v>1</v>
          </cell>
        </row>
        <row r="1189">
          <cell r="A1189" t="str">
            <v>Angela Chen</v>
          </cell>
          <cell r="M1189">
            <v>0</v>
          </cell>
          <cell r="N1189">
            <v>0</v>
          </cell>
          <cell r="O1189">
            <v>0</v>
          </cell>
          <cell r="P1189">
            <v>0</v>
          </cell>
          <cell r="Q1189">
            <v>0</v>
          </cell>
          <cell r="R1189">
            <v>4.0609999999999999</v>
          </cell>
          <cell r="S1189">
            <v>1</v>
          </cell>
        </row>
        <row r="1190">
          <cell r="A1190" t="str">
            <v>Angela Chen</v>
          </cell>
          <cell r="M1190">
            <v>0</v>
          </cell>
          <cell r="N1190">
            <v>1</v>
          </cell>
          <cell r="O1190">
            <v>0</v>
          </cell>
          <cell r="P1190">
            <v>0</v>
          </cell>
          <cell r="Q1190">
            <v>0</v>
          </cell>
          <cell r="R1190">
            <v>5.2270000000000003</v>
          </cell>
          <cell r="S1190">
            <v>1</v>
          </cell>
        </row>
        <row r="1191">
          <cell r="A1191" t="str">
            <v>Angela Chen</v>
          </cell>
          <cell r="M1191">
            <v>1</v>
          </cell>
          <cell r="N1191">
            <v>0</v>
          </cell>
          <cell r="O1191">
            <v>0</v>
          </cell>
          <cell r="P1191">
            <v>0</v>
          </cell>
          <cell r="Q1191">
            <v>0</v>
          </cell>
          <cell r="R1191">
            <v>3.649</v>
          </cell>
          <cell r="S1191">
            <v>0</v>
          </cell>
        </row>
        <row r="1192">
          <cell r="A1192" t="str">
            <v>Angela Chen</v>
          </cell>
          <cell r="M1192">
            <v>0</v>
          </cell>
          <cell r="N1192">
            <v>0</v>
          </cell>
          <cell r="O1192">
            <v>0</v>
          </cell>
          <cell r="P1192">
            <v>0</v>
          </cell>
          <cell r="Q1192">
            <v>0</v>
          </cell>
          <cell r="R1192">
            <v>7.08</v>
          </cell>
          <cell r="S1192">
            <v>1</v>
          </cell>
        </row>
        <row r="1193">
          <cell r="A1193" t="str">
            <v>Angela Chen</v>
          </cell>
          <cell r="M1193">
            <v>0</v>
          </cell>
          <cell r="N1193">
            <v>0</v>
          </cell>
          <cell r="O1193">
            <v>0</v>
          </cell>
          <cell r="P1193">
            <v>0</v>
          </cell>
          <cell r="Q1193">
            <v>0</v>
          </cell>
          <cell r="R1193">
            <v>2.5379999999999998</v>
          </cell>
          <cell r="S1193">
            <v>1</v>
          </cell>
        </row>
        <row r="1194">
          <cell r="A1194" t="str">
            <v>Angela Chen</v>
          </cell>
          <cell r="M1194">
            <v>1</v>
          </cell>
          <cell r="N1194">
            <v>0</v>
          </cell>
          <cell r="O1194">
            <v>0</v>
          </cell>
          <cell r="P1194">
            <v>0</v>
          </cell>
          <cell r="Q1194">
            <v>0</v>
          </cell>
          <cell r="R1194">
            <v>3.4580000000000002</v>
          </cell>
          <cell r="S1194">
            <v>1</v>
          </cell>
        </row>
        <row r="1195">
          <cell r="A1195" t="str">
            <v>Angela Chen</v>
          </cell>
          <cell r="M1195">
            <v>1</v>
          </cell>
          <cell r="N1195">
            <v>1</v>
          </cell>
          <cell r="O1195">
            <v>1</v>
          </cell>
          <cell r="P1195">
            <v>0</v>
          </cell>
          <cell r="Q1195">
            <v>0</v>
          </cell>
          <cell r="R1195">
            <v>0.86899999999999999</v>
          </cell>
          <cell r="S1195">
            <v>1</v>
          </cell>
        </row>
        <row r="1196">
          <cell r="A1196" t="str">
            <v>John Lee</v>
          </cell>
          <cell r="M1196">
            <v>0</v>
          </cell>
          <cell r="N1196">
            <v>0</v>
          </cell>
          <cell r="O1196">
            <v>0</v>
          </cell>
          <cell r="P1196">
            <v>0</v>
          </cell>
          <cell r="Q1196">
            <v>0</v>
          </cell>
          <cell r="R1196">
            <v>2.1120000000000001</v>
          </cell>
          <cell r="S1196">
            <v>0</v>
          </cell>
        </row>
        <row r="1197">
          <cell r="A1197" t="str">
            <v>John Lee</v>
          </cell>
          <cell r="M1197">
            <v>0</v>
          </cell>
          <cell r="N1197">
            <v>0</v>
          </cell>
          <cell r="O1197">
            <v>0</v>
          </cell>
          <cell r="P1197">
            <v>0</v>
          </cell>
          <cell r="Q1197">
            <v>0</v>
          </cell>
          <cell r="R1197">
            <v>12.336</v>
          </cell>
          <cell r="S1197">
            <v>1</v>
          </cell>
        </row>
        <row r="1198">
          <cell r="A1198" t="str">
            <v>John Lee</v>
          </cell>
          <cell r="M1198">
            <v>0</v>
          </cell>
          <cell r="N1198">
            <v>1</v>
          </cell>
          <cell r="O1198">
            <v>0</v>
          </cell>
          <cell r="P1198">
            <v>0</v>
          </cell>
          <cell r="Q1198">
            <v>0</v>
          </cell>
          <cell r="R1198">
            <v>6.032</v>
          </cell>
          <cell r="S1198">
            <v>1</v>
          </cell>
        </row>
        <row r="1199">
          <cell r="A1199" t="str">
            <v>John Lee</v>
          </cell>
          <cell r="M1199">
            <v>1</v>
          </cell>
          <cell r="N1199">
            <v>0</v>
          </cell>
          <cell r="O1199">
            <v>0</v>
          </cell>
          <cell r="P1199">
            <v>0</v>
          </cell>
          <cell r="Q1199">
            <v>0</v>
          </cell>
          <cell r="R1199">
            <v>5.8929999999999998</v>
          </cell>
          <cell r="S1199">
            <v>1</v>
          </cell>
        </row>
        <row r="1200">
          <cell r="A1200" t="str">
            <v>Esther Son</v>
          </cell>
          <cell r="M1200">
            <v>0</v>
          </cell>
          <cell r="N1200">
            <v>1</v>
          </cell>
          <cell r="O1200">
            <v>0</v>
          </cell>
          <cell r="P1200">
            <v>0</v>
          </cell>
          <cell r="Q1200">
            <v>0</v>
          </cell>
          <cell r="R1200">
            <v>20.86</v>
          </cell>
          <cell r="S1200">
            <v>1</v>
          </cell>
        </row>
        <row r="1201">
          <cell r="A1201" t="str">
            <v>Esther Son</v>
          </cell>
          <cell r="M1201">
            <v>0</v>
          </cell>
          <cell r="N1201">
            <v>0</v>
          </cell>
          <cell r="O1201">
            <v>0</v>
          </cell>
          <cell r="P1201">
            <v>0</v>
          </cell>
          <cell r="Q1201">
            <v>0</v>
          </cell>
          <cell r="R1201">
            <v>20.86</v>
          </cell>
          <cell r="S1201">
            <v>1</v>
          </cell>
        </row>
        <row r="1202">
          <cell r="A1202" t="str">
            <v>Esther Son</v>
          </cell>
          <cell r="M1202">
            <v>0</v>
          </cell>
          <cell r="N1202">
            <v>0</v>
          </cell>
          <cell r="O1202">
            <v>0</v>
          </cell>
          <cell r="P1202">
            <v>0</v>
          </cell>
          <cell r="Q1202">
            <v>0</v>
          </cell>
          <cell r="R1202">
            <v>5.6109999999999998</v>
          </cell>
          <cell r="S1202">
            <v>1</v>
          </cell>
        </row>
        <row r="1203">
          <cell r="A1203" t="str">
            <v>Sachin Patel</v>
          </cell>
          <cell r="M1203">
            <v>0</v>
          </cell>
          <cell r="N1203">
            <v>1</v>
          </cell>
          <cell r="O1203">
            <v>0</v>
          </cell>
          <cell r="P1203">
            <v>0</v>
          </cell>
          <cell r="Q1203">
            <v>0</v>
          </cell>
          <cell r="R1203">
            <v>0.64500000000000002</v>
          </cell>
          <cell r="S1203">
            <v>1</v>
          </cell>
        </row>
        <row r="1204">
          <cell r="A1204" t="str">
            <v>Sachin Patel</v>
          </cell>
          <cell r="M1204">
            <v>0</v>
          </cell>
          <cell r="N1204">
            <v>1</v>
          </cell>
          <cell r="O1204">
            <v>0</v>
          </cell>
          <cell r="P1204">
            <v>1</v>
          </cell>
          <cell r="Q1204">
            <v>0</v>
          </cell>
          <cell r="R1204">
            <v>4.4210000000000003</v>
          </cell>
          <cell r="S1204">
            <v>1</v>
          </cell>
        </row>
        <row r="1205">
          <cell r="A1205" t="str">
            <v>Sachin Patel</v>
          </cell>
          <cell r="M1205">
            <v>0</v>
          </cell>
          <cell r="N1205">
            <v>0</v>
          </cell>
          <cell r="O1205">
            <v>0</v>
          </cell>
          <cell r="P1205">
            <v>0</v>
          </cell>
          <cell r="Q1205">
            <v>0</v>
          </cell>
          <cell r="R1205">
            <v>4.3</v>
          </cell>
          <cell r="S1205">
            <v>1</v>
          </cell>
        </row>
        <row r="1206">
          <cell r="A1206" t="str">
            <v>Sachin Patel</v>
          </cell>
          <cell r="M1206">
            <v>0</v>
          </cell>
          <cell r="N1206">
            <v>0</v>
          </cell>
          <cell r="O1206">
            <v>0</v>
          </cell>
          <cell r="P1206">
            <v>0</v>
          </cell>
          <cell r="Q1206">
            <v>0</v>
          </cell>
          <cell r="R1206">
            <v>14.587999999999999</v>
          </cell>
          <cell r="S1206">
            <v>1</v>
          </cell>
        </row>
        <row r="1207">
          <cell r="A1207" t="str">
            <v>Evan Chen</v>
          </cell>
          <cell r="M1207">
            <v>0</v>
          </cell>
          <cell r="N1207">
            <v>0</v>
          </cell>
          <cell r="O1207">
            <v>0</v>
          </cell>
          <cell r="P1207">
            <v>0</v>
          </cell>
          <cell r="Q1207">
            <v>0</v>
          </cell>
          <cell r="R1207">
            <v>5.6150000000000002</v>
          </cell>
          <cell r="S1207">
            <v>1</v>
          </cell>
        </row>
        <row r="1208">
          <cell r="A1208" t="str">
            <v>Brenna Bullock</v>
          </cell>
          <cell r="M1208">
            <v>0</v>
          </cell>
          <cell r="N1208">
            <v>0</v>
          </cell>
          <cell r="O1208">
            <v>0</v>
          </cell>
          <cell r="P1208">
            <v>0</v>
          </cell>
          <cell r="Q1208">
            <v>0</v>
          </cell>
          <cell r="R1208">
            <v>7.8650000000000002</v>
          </cell>
          <cell r="S1208">
            <v>0</v>
          </cell>
        </row>
        <row r="1209">
          <cell r="A1209" t="str">
            <v>Arko Ghosh</v>
          </cell>
          <cell r="M1209">
            <v>1</v>
          </cell>
          <cell r="N1209">
            <v>0</v>
          </cell>
          <cell r="O1209">
            <v>0</v>
          </cell>
          <cell r="P1209">
            <v>0</v>
          </cell>
          <cell r="Q1209">
            <v>0</v>
          </cell>
          <cell r="R1209">
            <v>2.9830000000000001</v>
          </cell>
          <cell r="S1209">
            <v>1</v>
          </cell>
        </row>
        <row r="1210">
          <cell r="A1210" t="str">
            <v>Arko Ghosh</v>
          </cell>
          <cell r="M1210">
            <v>0</v>
          </cell>
          <cell r="N1210">
            <v>0</v>
          </cell>
          <cell r="O1210">
            <v>0</v>
          </cell>
          <cell r="P1210">
            <v>0</v>
          </cell>
          <cell r="Q1210">
            <v>0</v>
          </cell>
          <cell r="R1210">
            <v>8.109</v>
          </cell>
          <cell r="S1210">
            <v>1</v>
          </cell>
        </row>
        <row r="1211">
          <cell r="A1211" t="str">
            <v>Jonathan Han</v>
          </cell>
          <cell r="M1211">
            <v>1</v>
          </cell>
          <cell r="N1211">
            <v>0</v>
          </cell>
          <cell r="O1211">
            <v>0</v>
          </cell>
          <cell r="P1211">
            <v>0</v>
          </cell>
          <cell r="Q1211">
            <v>0</v>
          </cell>
          <cell r="R1211">
            <v>1.6890000000000001</v>
          </cell>
          <cell r="S1211">
            <v>0</v>
          </cell>
        </row>
        <row r="1212">
          <cell r="A1212" t="str">
            <v>Anne Strong</v>
          </cell>
          <cell r="M1212">
            <v>1</v>
          </cell>
          <cell r="N1212">
            <v>1</v>
          </cell>
          <cell r="O1212">
            <v>1</v>
          </cell>
          <cell r="P1212">
            <v>0</v>
          </cell>
          <cell r="Q1212">
            <v>0</v>
          </cell>
          <cell r="R1212">
            <v>0.97899999999999998</v>
          </cell>
          <cell r="S1212">
            <v>0</v>
          </cell>
        </row>
        <row r="1213">
          <cell r="A1213" t="str">
            <v>MacGregor Hall</v>
          </cell>
          <cell r="M1213">
            <v>0</v>
          </cell>
          <cell r="N1213">
            <v>0</v>
          </cell>
          <cell r="O1213">
            <v>0</v>
          </cell>
          <cell r="P1213">
            <v>0</v>
          </cell>
          <cell r="Q1213">
            <v>0</v>
          </cell>
          <cell r="R1213">
            <v>3.1520000000000001</v>
          </cell>
          <cell r="S1213">
            <v>1</v>
          </cell>
        </row>
        <row r="1214">
          <cell r="A1214" t="str">
            <v>MacGregor Hall</v>
          </cell>
          <cell r="M1214">
            <v>0</v>
          </cell>
          <cell r="N1214">
            <v>0</v>
          </cell>
          <cell r="O1214">
            <v>0</v>
          </cell>
          <cell r="P1214">
            <v>0</v>
          </cell>
          <cell r="Q1214">
            <v>0</v>
          </cell>
          <cell r="R1214">
            <v>3.1520000000000001</v>
          </cell>
          <cell r="S1214">
            <v>1</v>
          </cell>
        </row>
        <row r="1215">
          <cell r="A1215" t="str">
            <v>MacGregor Hall</v>
          </cell>
          <cell r="M1215">
            <v>1</v>
          </cell>
          <cell r="N1215">
            <v>0</v>
          </cell>
          <cell r="O1215">
            <v>0</v>
          </cell>
          <cell r="P1215">
            <v>0</v>
          </cell>
          <cell r="Q1215">
            <v>0</v>
          </cell>
          <cell r="R1215">
            <v>2.7109999999999999</v>
          </cell>
          <cell r="S1215">
            <v>0</v>
          </cell>
        </row>
        <row r="1216">
          <cell r="A1216" t="str">
            <v>Amin Karadaghy</v>
          </cell>
          <cell r="M1216">
            <v>0</v>
          </cell>
          <cell r="N1216">
            <v>0</v>
          </cell>
          <cell r="O1216">
            <v>0</v>
          </cell>
          <cell r="P1216">
            <v>0</v>
          </cell>
          <cell r="Q1216">
            <v>0</v>
          </cell>
          <cell r="R1216">
            <v>5.0469999999999997</v>
          </cell>
          <cell r="S1216">
            <v>1</v>
          </cell>
        </row>
        <row r="1217">
          <cell r="A1217" t="str">
            <v>Christina Kong</v>
          </cell>
          <cell r="M1217">
            <v>0</v>
          </cell>
          <cell r="N1217">
            <v>0</v>
          </cell>
          <cell r="O1217">
            <v>0</v>
          </cell>
          <cell r="P1217">
            <v>0</v>
          </cell>
          <cell r="Q1217">
            <v>0</v>
          </cell>
          <cell r="R1217">
            <v>9.4120000000000008</v>
          </cell>
          <cell r="S1217">
            <v>1</v>
          </cell>
        </row>
        <row r="1218">
          <cell r="A1218" t="str">
            <v>Lilian Chan</v>
          </cell>
          <cell r="M1218">
            <v>1</v>
          </cell>
          <cell r="N1218">
            <v>0</v>
          </cell>
          <cell r="O1218">
            <v>0</v>
          </cell>
          <cell r="P1218">
            <v>0</v>
          </cell>
          <cell r="Q1218">
            <v>0</v>
          </cell>
          <cell r="R1218">
            <v>2.1579999999999999</v>
          </cell>
          <cell r="S1218">
            <v>0</v>
          </cell>
        </row>
        <row r="1219">
          <cell r="A1219" t="str">
            <v>Jenny Ha</v>
          </cell>
          <cell r="M1219">
            <v>0</v>
          </cell>
          <cell r="N1219">
            <v>1</v>
          </cell>
          <cell r="O1219">
            <v>0</v>
          </cell>
          <cell r="P1219">
            <v>0</v>
          </cell>
          <cell r="Q1219">
            <v>0</v>
          </cell>
          <cell r="R1219">
            <v>2.738</v>
          </cell>
          <cell r="S1219">
            <v>1</v>
          </cell>
        </row>
        <row r="1220">
          <cell r="A1220" t="str">
            <v>Jenny Ha</v>
          </cell>
          <cell r="M1220">
            <v>1</v>
          </cell>
          <cell r="N1220">
            <v>1</v>
          </cell>
          <cell r="O1220">
            <v>1</v>
          </cell>
          <cell r="P1220">
            <v>0</v>
          </cell>
          <cell r="Q1220">
            <v>0</v>
          </cell>
          <cell r="R1220">
            <v>2.2149999999999999</v>
          </cell>
          <cell r="S1220">
            <v>1</v>
          </cell>
        </row>
        <row r="1221">
          <cell r="A1221" t="str">
            <v>Jenny Ha</v>
          </cell>
          <cell r="M1221">
            <v>1</v>
          </cell>
          <cell r="N1221">
            <v>1</v>
          </cell>
          <cell r="O1221">
            <v>1</v>
          </cell>
          <cell r="P1221">
            <v>0</v>
          </cell>
          <cell r="Q1221">
            <v>0</v>
          </cell>
          <cell r="R1221">
            <v>8.4700000000000006</v>
          </cell>
          <cell r="S1221">
            <v>1</v>
          </cell>
        </row>
        <row r="1222">
          <cell r="A1222" t="str">
            <v>Rachel Chu</v>
          </cell>
          <cell r="M1222">
            <v>1</v>
          </cell>
          <cell r="N1222">
            <v>1</v>
          </cell>
          <cell r="O1222">
            <v>1</v>
          </cell>
          <cell r="P1222">
            <v>0</v>
          </cell>
          <cell r="Q1222">
            <v>0</v>
          </cell>
          <cell r="R1222">
            <v>1.4470000000000001</v>
          </cell>
          <cell r="S1222">
            <v>1</v>
          </cell>
        </row>
        <row r="1223">
          <cell r="A1223" t="str">
            <v>Rachel Chu</v>
          </cell>
          <cell r="M1223">
            <v>1</v>
          </cell>
          <cell r="N1223">
            <v>1</v>
          </cell>
          <cell r="O1223">
            <v>1</v>
          </cell>
          <cell r="P1223">
            <v>0</v>
          </cell>
          <cell r="Q1223">
            <v>0</v>
          </cell>
          <cell r="R1223">
            <v>1.4470000000000001</v>
          </cell>
          <cell r="S1223">
            <v>1</v>
          </cell>
        </row>
        <row r="1224">
          <cell r="A1224" t="str">
            <v>Arjun Watane</v>
          </cell>
          <cell r="M1224">
            <v>1</v>
          </cell>
          <cell r="N1224">
            <v>1</v>
          </cell>
          <cell r="O1224">
            <v>1</v>
          </cell>
          <cell r="P1224">
            <v>0</v>
          </cell>
          <cell r="Q1224">
            <v>0</v>
          </cell>
          <cell r="R1224">
            <v>1.7889999999999999</v>
          </cell>
          <cell r="S1224">
            <v>0</v>
          </cell>
        </row>
        <row r="1225">
          <cell r="A1225" t="str">
            <v>Brittany Perzia</v>
          </cell>
          <cell r="M1225">
            <v>0</v>
          </cell>
          <cell r="N1225">
            <v>1</v>
          </cell>
          <cell r="O1225">
            <v>0</v>
          </cell>
          <cell r="P1225">
            <v>0</v>
          </cell>
          <cell r="Q1225">
            <v>0</v>
          </cell>
          <cell r="R1225">
            <v>3.7989999999999999</v>
          </cell>
          <cell r="S1225">
            <v>0</v>
          </cell>
        </row>
        <row r="1226">
          <cell r="A1226" t="str">
            <v>Brittany Perzia</v>
          </cell>
          <cell r="M1226">
            <v>1</v>
          </cell>
          <cell r="N1226">
            <v>1</v>
          </cell>
          <cell r="O1226">
            <v>1</v>
          </cell>
          <cell r="P1226">
            <v>0</v>
          </cell>
          <cell r="Q1226">
            <v>0</v>
          </cell>
          <cell r="R1226">
            <v>1.5209999999999999</v>
          </cell>
          <cell r="S1226">
            <v>0</v>
          </cell>
        </row>
        <row r="1227">
          <cell r="A1227" t="str">
            <v>Leo Hall</v>
          </cell>
          <cell r="M1227">
            <v>0</v>
          </cell>
          <cell r="N1227">
            <v>1</v>
          </cell>
          <cell r="O1227">
            <v>0</v>
          </cell>
          <cell r="P1227">
            <v>0</v>
          </cell>
          <cell r="Q1227">
            <v>0</v>
          </cell>
          <cell r="R1227">
            <v>0</v>
          </cell>
          <cell r="S1227">
            <v>0</v>
          </cell>
        </row>
        <row r="1228">
          <cell r="A1228" t="str">
            <v>Hannah Garrigan</v>
          </cell>
          <cell r="M1228">
            <v>1</v>
          </cell>
          <cell r="N1228">
            <v>1</v>
          </cell>
          <cell r="O1228">
            <v>1</v>
          </cell>
          <cell r="P1228">
            <v>0</v>
          </cell>
          <cell r="Q1228">
            <v>0</v>
          </cell>
          <cell r="R1228">
            <v>1.5</v>
          </cell>
          <cell r="S1228">
            <v>0</v>
          </cell>
        </row>
        <row r="1229">
          <cell r="A1229" t="str">
            <v>Sharon Sabapathypillai</v>
          </cell>
          <cell r="M1229">
            <v>1</v>
          </cell>
          <cell r="N1229">
            <v>1</v>
          </cell>
          <cell r="O1229">
            <v>1</v>
          </cell>
          <cell r="P1229">
            <v>0</v>
          </cell>
          <cell r="Q1229">
            <v>0</v>
          </cell>
          <cell r="R1229">
            <v>2.4300000000000002</v>
          </cell>
          <cell r="S1229">
            <v>0</v>
          </cell>
        </row>
        <row r="1230">
          <cell r="A1230" t="str">
            <v>Mary-Grace Reeves</v>
          </cell>
          <cell r="M1230">
            <v>1</v>
          </cell>
          <cell r="N1230">
            <v>1</v>
          </cell>
          <cell r="O1230">
            <v>1</v>
          </cell>
          <cell r="P1230">
            <v>0</v>
          </cell>
          <cell r="Q1230">
            <v>0</v>
          </cell>
          <cell r="R1230">
            <v>4.0129999999999999</v>
          </cell>
          <cell r="S1230">
            <v>0</v>
          </cell>
        </row>
        <row r="1231">
          <cell r="A1231" t="str">
            <v>Sonya Besagar</v>
          </cell>
          <cell r="M1231">
            <v>0</v>
          </cell>
          <cell r="N1231">
            <v>1</v>
          </cell>
          <cell r="O1231">
            <v>0</v>
          </cell>
          <cell r="P1231">
            <v>0</v>
          </cell>
          <cell r="Q1231">
            <v>0</v>
          </cell>
          <cell r="R1231">
            <v>4.6909999999999998</v>
          </cell>
          <cell r="S1231">
            <v>1</v>
          </cell>
        </row>
        <row r="1232">
          <cell r="A1232" t="str">
            <v>Sean Berkowitz</v>
          </cell>
          <cell r="M1232">
            <v>1</v>
          </cell>
          <cell r="N1232">
            <v>1</v>
          </cell>
          <cell r="O1232">
            <v>1</v>
          </cell>
          <cell r="P1232">
            <v>0</v>
          </cell>
          <cell r="Q1232">
            <v>0</v>
          </cell>
          <cell r="R1232">
            <v>0.55500000000000005</v>
          </cell>
          <cell r="S1232">
            <v>0</v>
          </cell>
        </row>
        <row r="1233">
          <cell r="A1233" t="str">
            <v>Sejal Lahoti</v>
          </cell>
          <cell r="M1233">
            <v>1</v>
          </cell>
          <cell r="N1233">
            <v>1</v>
          </cell>
          <cell r="O1233">
            <v>1</v>
          </cell>
          <cell r="P1233">
            <v>0</v>
          </cell>
          <cell r="Q1233">
            <v>0</v>
          </cell>
          <cell r="R1233">
            <v>4.1950000000000003</v>
          </cell>
          <cell r="S1233">
            <v>0</v>
          </cell>
        </row>
        <row r="1234">
          <cell r="A1234" t="str">
            <v>Yicheng Bao</v>
          </cell>
          <cell r="M1234">
            <v>0</v>
          </cell>
          <cell r="N1234">
            <v>0</v>
          </cell>
          <cell r="O1234">
            <v>0</v>
          </cell>
          <cell r="P1234">
            <v>0</v>
          </cell>
          <cell r="Q1234">
            <v>0</v>
          </cell>
          <cell r="R1234">
            <v>3.7650000000000001</v>
          </cell>
          <cell r="S1234">
            <v>1</v>
          </cell>
        </row>
        <row r="1235">
          <cell r="A1235" t="str">
            <v>Victor Eng</v>
          </cell>
          <cell r="M1235">
            <v>1</v>
          </cell>
          <cell r="N1235">
            <v>1</v>
          </cell>
          <cell r="O1235">
            <v>1</v>
          </cell>
          <cell r="P1235">
            <v>0</v>
          </cell>
          <cell r="Q1235">
            <v>0</v>
          </cell>
          <cell r="R1235">
            <v>0.98599999999999999</v>
          </cell>
          <cell r="S1235">
            <v>1</v>
          </cell>
        </row>
        <row r="1236">
          <cell r="A1236" t="str">
            <v>Jodi Hwang</v>
          </cell>
          <cell r="M1236">
            <v>1</v>
          </cell>
          <cell r="N1236">
            <v>1</v>
          </cell>
          <cell r="O1236">
            <v>1</v>
          </cell>
          <cell r="P1236">
            <v>0</v>
          </cell>
          <cell r="Q1236">
            <v>0</v>
          </cell>
          <cell r="R1236">
            <v>0.97</v>
          </cell>
          <cell r="S1236">
            <v>1</v>
          </cell>
        </row>
        <row r="1237">
          <cell r="A1237" t="str">
            <v>Ryan Yanagihara</v>
          </cell>
          <cell r="M1237">
            <v>0</v>
          </cell>
          <cell r="N1237">
            <v>1</v>
          </cell>
          <cell r="O1237">
            <v>0</v>
          </cell>
          <cell r="P1237">
            <v>0</v>
          </cell>
          <cell r="Q1237">
            <v>0</v>
          </cell>
          <cell r="R1237">
            <v>2.1120000000000001</v>
          </cell>
          <cell r="S1237">
            <v>0</v>
          </cell>
        </row>
        <row r="1238">
          <cell r="A1238" t="str">
            <v>Ryan Yanagihara</v>
          </cell>
          <cell r="M1238">
            <v>1</v>
          </cell>
          <cell r="N1238">
            <v>1</v>
          </cell>
          <cell r="O1238">
            <v>1</v>
          </cell>
          <cell r="P1238">
            <v>0</v>
          </cell>
          <cell r="Q1238">
            <v>0</v>
          </cell>
          <cell r="R1238">
            <v>0.86899999999999999</v>
          </cell>
          <cell r="S1238">
            <v>1</v>
          </cell>
        </row>
        <row r="1239">
          <cell r="A1239" t="str">
            <v>Ryan Yanagihara</v>
          </cell>
          <cell r="M1239">
            <v>1</v>
          </cell>
          <cell r="N1239">
            <v>1</v>
          </cell>
          <cell r="O1239">
            <v>1</v>
          </cell>
          <cell r="P1239">
            <v>0</v>
          </cell>
          <cell r="Q1239">
            <v>0</v>
          </cell>
          <cell r="R1239">
            <v>2.1120000000000001</v>
          </cell>
          <cell r="S1239">
            <v>1</v>
          </cell>
        </row>
        <row r="1240">
          <cell r="A1240" t="str">
            <v>Jordan Desautels</v>
          </cell>
          <cell r="M1240">
            <v>1</v>
          </cell>
          <cell r="N1240">
            <v>1</v>
          </cell>
          <cell r="O1240">
            <v>1</v>
          </cell>
          <cell r="P1240">
            <v>0</v>
          </cell>
          <cell r="Q1240">
            <v>0</v>
          </cell>
          <cell r="R1240">
            <v>2.2149999999999999</v>
          </cell>
          <cell r="S1240">
            <v>1</v>
          </cell>
        </row>
        <row r="1241">
          <cell r="A1241" t="str">
            <v>Eileen Mayro</v>
          </cell>
          <cell r="M1241">
            <v>1</v>
          </cell>
          <cell r="N1241">
            <v>1</v>
          </cell>
          <cell r="O1241">
            <v>1</v>
          </cell>
          <cell r="P1241">
            <v>0</v>
          </cell>
          <cell r="Q1241">
            <v>0</v>
          </cell>
          <cell r="R1241">
            <v>1.992</v>
          </cell>
          <cell r="S1241">
            <v>0</v>
          </cell>
        </row>
        <row r="1242">
          <cell r="A1242" t="str">
            <v>Christina Kong</v>
          </cell>
          <cell r="M1242">
            <v>0</v>
          </cell>
          <cell r="N1242">
            <v>1</v>
          </cell>
          <cell r="O1242">
            <v>0</v>
          </cell>
          <cell r="P1242">
            <v>0</v>
          </cell>
          <cell r="Q1242">
            <v>0</v>
          </cell>
          <cell r="R1242">
            <v>2.1120000000000001</v>
          </cell>
          <cell r="S1242">
            <v>1</v>
          </cell>
        </row>
        <row r="1243">
          <cell r="A1243" t="str">
            <v>Christina Kong</v>
          </cell>
          <cell r="M1243">
            <v>0</v>
          </cell>
          <cell r="N1243">
            <v>0</v>
          </cell>
          <cell r="O1243">
            <v>0</v>
          </cell>
          <cell r="P1243">
            <v>0</v>
          </cell>
          <cell r="Q1243">
            <v>0</v>
          </cell>
          <cell r="R1243">
            <v>4.07</v>
          </cell>
          <cell r="S1243">
            <v>1</v>
          </cell>
        </row>
        <row r="1244">
          <cell r="A1244" t="str">
            <v>Doowon Huh</v>
          </cell>
          <cell r="M1244">
            <v>0</v>
          </cell>
          <cell r="N1244">
            <v>1</v>
          </cell>
          <cell r="O1244">
            <v>0</v>
          </cell>
          <cell r="P1244">
            <v>0</v>
          </cell>
          <cell r="Q1244">
            <v>0</v>
          </cell>
          <cell r="R1244">
            <v>9.8889999999999993</v>
          </cell>
          <cell r="S1244">
            <v>0</v>
          </cell>
        </row>
        <row r="1245">
          <cell r="A1245" t="str">
            <v>Jillian Liu</v>
          </cell>
          <cell r="M1245">
            <v>0</v>
          </cell>
          <cell r="N1245">
            <v>0</v>
          </cell>
          <cell r="O1245">
            <v>0</v>
          </cell>
          <cell r="P1245">
            <v>0</v>
          </cell>
          <cell r="Q1245">
            <v>0</v>
          </cell>
          <cell r="R1245">
            <v>4.5880000000000001</v>
          </cell>
          <cell r="S1245">
            <v>0</v>
          </cell>
        </row>
        <row r="1246">
          <cell r="A1246" t="str">
            <v>Jillian Liu</v>
          </cell>
          <cell r="M1246">
            <v>0</v>
          </cell>
          <cell r="N1246">
            <v>0</v>
          </cell>
          <cell r="O1246">
            <v>0</v>
          </cell>
          <cell r="P1246">
            <v>0</v>
          </cell>
          <cell r="Q1246">
            <v>0</v>
          </cell>
          <cell r="R1246">
            <v>3.9350000000000001</v>
          </cell>
          <cell r="S1246">
            <v>1</v>
          </cell>
        </row>
        <row r="1247">
          <cell r="A1247" t="str">
            <v>Raven Diacou</v>
          </cell>
          <cell r="M1247">
            <v>0</v>
          </cell>
          <cell r="N1247">
            <v>0</v>
          </cell>
          <cell r="O1247">
            <v>0</v>
          </cell>
          <cell r="P1247">
            <v>0</v>
          </cell>
          <cell r="Q1247">
            <v>0</v>
          </cell>
          <cell r="R1247">
            <v>4.0650000000000004</v>
          </cell>
          <cell r="S1247">
            <v>1</v>
          </cell>
        </row>
        <row r="1248">
          <cell r="A1248" t="str">
            <v>Raven Diacou</v>
          </cell>
          <cell r="M1248">
            <v>1</v>
          </cell>
          <cell r="N1248">
            <v>0</v>
          </cell>
          <cell r="O1248">
            <v>0</v>
          </cell>
          <cell r="P1248">
            <v>0</v>
          </cell>
          <cell r="Q1248">
            <v>0</v>
          </cell>
          <cell r="R1248">
            <v>6.032</v>
          </cell>
          <cell r="S1248">
            <v>1</v>
          </cell>
        </row>
        <row r="1249">
          <cell r="A1249" t="str">
            <v>Eugenia Custo Greig</v>
          </cell>
          <cell r="M1249">
            <v>1</v>
          </cell>
          <cell r="N1249">
            <v>0</v>
          </cell>
          <cell r="O1249">
            <v>0</v>
          </cell>
          <cell r="P1249">
            <v>0</v>
          </cell>
          <cell r="Q1249">
            <v>0</v>
          </cell>
          <cell r="R1249">
            <v>4.0129999999999999</v>
          </cell>
          <cell r="S1249">
            <v>1</v>
          </cell>
        </row>
        <row r="1250">
          <cell r="A1250" t="str">
            <v>Eugenia Custo Greig</v>
          </cell>
          <cell r="M1250">
            <v>1</v>
          </cell>
          <cell r="N1250">
            <v>0</v>
          </cell>
          <cell r="O1250">
            <v>0</v>
          </cell>
          <cell r="P1250">
            <v>0</v>
          </cell>
          <cell r="Q1250">
            <v>0</v>
          </cell>
          <cell r="R1250">
            <v>1.9139999999999999</v>
          </cell>
          <cell r="S1250">
            <v>1</v>
          </cell>
        </row>
        <row r="1251">
          <cell r="A1251" t="str">
            <v>Eugenia Custo Greig</v>
          </cell>
          <cell r="M1251">
            <v>1</v>
          </cell>
          <cell r="N1251">
            <v>0</v>
          </cell>
          <cell r="O1251">
            <v>0</v>
          </cell>
          <cell r="P1251">
            <v>0</v>
          </cell>
          <cell r="Q1251">
            <v>0</v>
          </cell>
          <cell r="R1251">
            <v>0.86899999999999999</v>
          </cell>
          <cell r="S1251">
            <v>0</v>
          </cell>
        </row>
        <row r="1252">
          <cell r="A1252" t="str">
            <v>Jonathan Han</v>
          </cell>
          <cell r="M1252">
            <v>1</v>
          </cell>
          <cell r="N1252">
            <v>1</v>
          </cell>
          <cell r="O1252">
            <v>1</v>
          </cell>
          <cell r="P1252">
            <v>0</v>
          </cell>
          <cell r="Q1252">
            <v>0</v>
          </cell>
          <cell r="R1252">
            <v>1.3080000000000001</v>
          </cell>
          <cell r="S1252">
            <v>1</v>
          </cell>
        </row>
        <row r="1253">
          <cell r="A1253" t="str">
            <v>Monia Sigle</v>
          </cell>
          <cell r="M1253">
            <v>0</v>
          </cell>
          <cell r="N1253">
            <v>0</v>
          </cell>
          <cell r="O1253">
            <v>0</v>
          </cell>
          <cell r="P1253">
            <v>0</v>
          </cell>
          <cell r="Q1253">
            <v>0</v>
          </cell>
          <cell r="R1253">
            <v>2.298</v>
          </cell>
          <cell r="S1253">
            <v>0</v>
          </cell>
        </row>
        <row r="1254">
          <cell r="A1254" t="str">
            <v>Monia Sigle</v>
          </cell>
          <cell r="M1254">
            <v>0</v>
          </cell>
          <cell r="N1254">
            <v>0</v>
          </cell>
          <cell r="O1254">
            <v>0</v>
          </cell>
          <cell r="P1254">
            <v>0</v>
          </cell>
          <cell r="Q1254">
            <v>0</v>
          </cell>
          <cell r="R1254">
            <v>2.298</v>
          </cell>
          <cell r="S1254">
            <v>0</v>
          </cell>
        </row>
        <row r="1255">
          <cell r="A1255" t="str">
            <v>Monia Sigle</v>
          </cell>
          <cell r="M1255">
            <v>1</v>
          </cell>
          <cell r="N1255">
            <v>1</v>
          </cell>
          <cell r="O1255">
            <v>1</v>
          </cell>
          <cell r="P1255">
            <v>0</v>
          </cell>
          <cell r="Q1255">
            <v>0</v>
          </cell>
          <cell r="R1255">
            <v>0.86899999999999999</v>
          </cell>
          <cell r="S1255">
            <v>1</v>
          </cell>
        </row>
        <row r="1256">
          <cell r="A1256" t="str">
            <v>Monia Sigle</v>
          </cell>
          <cell r="M1256">
            <v>0</v>
          </cell>
          <cell r="N1256">
            <v>0</v>
          </cell>
          <cell r="O1256">
            <v>0</v>
          </cell>
          <cell r="P1256">
            <v>0</v>
          </cell>
          <cell r="Q1256">
            <v>0</v>
          </cell>
          <cell r="R1256">
            <v>2.9689999999999999</v>
          </cell>
          <cell r="S1256">
            <v>1</v>
          </cell>
        </row>
        <row r="1257">
          <cell r="A1257" t="str">
            <v>Hanna Tso</v>
          </cell>
          <cell r="M1257">
            <v>0</v>
          </cell>
          <cell r="N1257">
            <v>0</v>
          </cell>
          <cell r="O1257">
            <v>0</v>
          </cell>
          <cell r="P1257">
            <v>0</v>
          </cell>
          <cell r="Q1257">
            <v>0</v>
          </cell>
          <cell r="R1257">
            <v>5.8970000000000002</v>
          </cell>
          <cell r="S1257">
            <v>1</v>
          </cell>
        </row>
        <row r="1258">
          <cell r="A1258" t="str">
            <v>Hanna Tso</v>
          </cell>
          <cell r="M1258">
            <v>0</v>
          </cell>
          <cell r="N1258">
            <v>0</v>
          </cell>
          <cell r="O1258">
            <v>0</v>
          </cell>
          <cell r="P1258">
            <v>0</v>
          </cell>
          <cell r="Q1258">
            <v>0</v>
          </cell>
          <cell r="R1258">
            <v>5.8970000000000002</v>
          </cell>
          <cell r="S1258">
            <v>1</v>
          </cell>
        </row>
        <row r="1259">
          <cell r="A1259" t="str">
            <v xml:space="preserve">Galaxy Y Cho </v>
          </cell>
          <cell r="M1259">
            <v>1</v>
          </cell>
          <cell r="N1259">
            <v>0</v>
          </cell>
          <cell r="O1259">
            <v>0</v>
          </cell>
          <cell r="P1259">
            <v>0</v>
          </cell>
          <cell r="Q1259">
            <v>0</v>
          </cell>
          <cell r="R1259">
            <v>3.38</v>
          </cell>
          <cell r="S1259">
            <v>1</v>
          </cell>
        </row>
        <row r="1260">
          <cell r="A1260" t="str">
            <v xml:space="preserve">Galaxy Y Cho </v>
          </cell>
          <cell r="M1260">
            <v>1</v>
          </cell>
          <cell r="N1260">
            <v>0</v>
          </cell>
          <cell r="O1260">
            <v>0</v>
          </cell>
          <cell r="P1260">
            <v>0</v>
          </cell>
          <cell r="Q1260">
            <v>0</v>
          </cell>
          <cell r="R1260">
            <v>3.9980000000000002</v>
          </cell>
          <cell r="S1260">
            <v>1</v>
          </cell>
        </row>
        <row r="1261">
          <cell r="A1261" t="str">
            <v xml:space="preserve">Galaxy Y Cho </v>
          </cell>
          <cell r="M1261">
            <v>1</v>
          </cell>
          <cell r="N1261">
            <v>0</v>
          </cell>
          <cell r="O1261">
            <v>0</v>
          </cell>
          <cell r="P1261">
            <v>0</v>
          </cell>
          <cell r="Q1261">
            <v>0</v>
          </cell>
          <cell r="R1261">
            <v>2.1120000000000001</v>
          </cell>
          <cell r="S1261">
            <v>1</v>
          </cell>
        </row>
        <row r="1262">
          <cell r="A1262" t="str">
            <v xml:space="preserve">Galaxy Y Cho </v>
          </cell>
          <cell r="M1262">
            <v>1</v>
          </cell>
          <cell r="N1262">
            <v>0</v>
          </cell>
          <cell r="O1262">
            <v>0</v>
          </cell>
          <cell r="P1262">
            <v>0</v>
          </cell>
          <cell r="Q1262">
            <v>0</v>
          </cell>
          <cell r="R1262">
            <v>5.2009999999999996</v>
          </cell>
          <cell r="S1262">
            <v>1</v>
          </cell>
        </row>
        <row r="1263">
          <cell r="A1263" t="str">
            <v xml:space="preserve">Galaxy Y Cho </v>
          </cell>
          <cell r="M1263">
            <v>1</v>
          </cell>
          <cell r="N1263">
            <v>0</v>
          </cell>
          <cell r="O1263">
            <v>0</v>
          </cell>
          <cell r="P1263">
            <v>0</v>
          </cell>
          <cell r="Q1263">
            <v>0</v>
          </cell>
          <cell r="R1263">
            <v>2.4300000000000002</v>
          </cell>
          <cell r="S1263">
            <v>1</v>
          </cell>
        </row>
        <row r="1264">
          <cell r="A1264" t="str">
            <v>Chandruganesh Rasendran</v>
          </cell>
          <cell r="M1264">
            <v>0</v>
          </cell>
          <cell r="N1264">
            <v>0</v>
          </cell>
          <cell r="O1264">
            <v>0</v>
          </cell>
          <cell r="P1264">
            <v>0</v>
          </cell>
          <cell r="Q1264">
            <v>0</v>
          </cell>
          <cell r="R1264">
            <v>0</v>
          </cell>
          <cell r="S1264">
            <v>0</v>
          </cell>
        </row>
        <row r="1265">
          <cell r="A1265" t="str">
            <v>Chandruganesh Rasendran</v>
          </cell>
          <cell r="M1265">
            <v>1</v>
          </cell>
          <cell r="N1265">
            <v>1</v>
          </cell>
          <cell r="O1265">
            <v>1</v>
          </cell>
          <cell r="P1265">
            <v>0</v>
          </cell>
          <cell r="Q1265">
            <v>0</v>
          </cell>
          <cell r="R1265">
            <v>4.0129999999999999</v>
          </cell>
          <cell r="S1265">
            <v>0</v>
          </cell>
        </row>
        <row r="1266">
          <cell r="A1266" t="str">
            <v>Chandruganesh Rasendran</v>
          </cell>
          <cell r="M1266">
            <v>1</v>
          </cell>
          <cell r="N1266">
            <v>0</v>
          </cell>
          <cell r="O1266">
            <v>0</v>
          </cell>
          <cell r="P1266">
            <v>0</v>
          </cell>
          <cell r="Q1266">
            <v>0</v>
          </cell>
          <cell r="R1266">
            <v>1.369</v>
          </cell>
          <cell r="S1266">
            <v>0</v>
          </cell>
        </row>
        <row r="1267">
          <cell r="A1267" t="str">
            <v>Chandruganesh Rasendran</v>
          </cell>
          <cell r="M1267">
            <v>0</v>
          </cell>
          <cell r="N1267">
            <v>0</v>
          </cell>
          <cell r="O1267">
            <v>0</v>
          </cell>
          <cell r="P1267">
            <v>0</v>
          </cell>
          <cell r="Q1267">
            <v>0</v>
          </cell>
          <cell r="R1267">
            <v>3.6269999999999998</v>
          </cell>
          <cell r="S1267">
            <v>0</v>
          </cell>
        </row>
        <row r="1268">
          <cell r="A1268" t="str">
            <v>Chandruganesh Rasendran</v>
          </cell>
          <cell r="M1268">
            <v>1</v>
          </cell>
          <cell r="N1268">
            <v>1</v>
          </cell>
          <cell r="O1268">
            <v>1</v>
          </cell>
          <cell r="P1268">
            <v>0</v>
          </cell>
          <cell r="Q1268">
            <v>0</v>
          </cell>
          <cell r="R1268">
            <v>4.0129999999999999</v>
          </cell>
          <cell r="S1268">
            <v>1</v>
          </cell>
        </row>
        <row r="1269">
          <cell r="A1269" t="str">
            <v>Justin Muste</v>
          </cell>
          <cell r="M1269">
            <v>0</v>
          </cell>
          <cell r="N1269">
            <v>0</v>
          </cell>
          <cell r="O1269">
            <v>0</v>
          </cell>
          <cell r="P1269">
            <v>0</v>
          </cell>
          <cell r="Q1269">
            <v>0</v>
          </cell>
          <cell r="R1269">
            <v>1.3540000000000001</v>
          </cell>
          <cell r="S1269">
            <v>1</v>
          </cell>
        </row>
        <row r="1270">
          <cell r="A1270" t="str">
            <v>Justin Muste</v>
          </cell>
          <cell r="M1270">
            <v>0</v>
          </cell>
          <cell r="N1270">
            <v>0</v>
          </cell>
          <cell r="O1270">
            <v>0</v>
          </cell>
          <cell r="P1270">
            <v>0</v>
          </cell>
          <cell r="Q1270">
            <v>0</v>
          </cell>
          <cell r="R1270">
            <v>1.421</v>
          </cell>
          <cell r="S1270">
            <v>1</v>
          </cell>
        </row>
        <row r="1271">
          <cell r="A1271" t="str">
            <v>Justin Muste</v>
          </cell>
          <cell r="M1271">
            <v>1</v>
          </cell>
          <cell r="N1271">
            <v>1</v>
          </cell>
          <cell r="O1271">
            <v>1</v>
          </cell>
          <cell r="P1271">
            <v>0</v>
          </cell>
          <cell r="Q1271">
            <v>0</v>
          </cell>
          <cell r="R1271">
            <v>2.9830000000000001</v>
          </cell>
          <cell r="S1271">
            <v>0</v>
          </cell>
        </row>
        <row r="1272">
          <cell r="A1272" t="str">
            <v>Justin Muste</v>
          </cell>
          <cell r="M1272">
            <v>0</v>
          </cell>
          <cell r="N1272">
            <v>0</v>
          </cell>
          <cell r="O1272">
            <v>0</v>
          </cell>
          <cell r="P1272">
            <v>0</v>
          </cell>
          <cell r="Q1272">
            <v>0</v>
          </cell>
          <cell r="R1272">
            <v>4.2089999999999996</v>
          </cell>
          <cell r="S1272">
            <v>0</v>
          </cell>
        </row>
        <row r="1273">
          <cell r="A1273" t="str">
            <v>Justin Muste</v>
          </cell>
          <cell r="M1273">
            <v>0</v>
          </cell>
          <cell r="N1273">
            <v>0</v>
          </cell>
          <cell r="O1273">
            <v>0</v>
          </cell>
          <cell r="P1273">
            <v>0</v>
          </cell>
          <cell r="Q1273">
            <v>0</v>
          </cell>
          <cell r="R1273">
            <v>1.3540000000000001</v>
          </cell>
          <cell r="S1273">
            <v>0</v>
          </cell>
        </row>
        <row r="1274">
          <cell r="A1274" t="str">
            <v>Justin Muste</v>
          </cell>
          <cell r="M1274">
            <v>0</v>
          </cell>
          <cell r="N1274">
            <v>0</v>
          </cell>
          <cell r="O1274">
            <v>0</v>
          </cell>
          <cell r="P1274">
            <v>0</v>
          </cell>
          <cell r="Q1274">
            <v>0</v>
          </cell>
          <cell r="R1274">
            <v>2.39</v>
          </cell>
          <cell r="S1274">
            <v>1</v>
          </cell>
        </row>
        <row r="1275">
          <cell r="A1275" t="str">
            <v>Justin Muste</v>
          </cell>
          <cell r="M1275">
            <v>0</v>
          </cell>
          <cell r="N1275">
            <v>0</v>
          </cell>
          <cell r="O1275">
            <v>0</v>
          </cell>
          <cell r="P1275">
            <v>0</v>
          </cell>
          <cell r="Q1275">
            <v>0</v>
          </cell>
          <cell r="R1275">
            <v>1.621</v>
          </cell>
          <cell r="S1275">
            <v>1</v>
          </cell>
        </row>
        <row r="1276">
          <cell r="A1276" t="str">
            <v>Justin Muste</v>
          </cell>
          <cell r="M1276">
            <v>0</v>
          </cell>
          <cell r="N1276">
            <v>0</v>
          </cell>
          <cell r="O1276">
            <v>0</v>
          </cell>
          <cell r="P1276">
            <v>0</v>
          </cell>
          <cell r="Q1276">
            <v>0</v>
          </cell>
          <cell r="R1276">
            <v>1.621</v>
          </cell>
          <cell r="S1276">
            <v>1</v>
          </cell>
        </row>
        <row r="1277">
          <cell r="A1277" t="str">
            <v>Justin Muste</v>
          </cell>
          <cell r="M1277">
            <v>0</v>
          </cell>
          <cell r="N1277">
            <v>0</v>
          </cell>
          <cell r="O1277">
            <v>0</v>
          </cell>
          <cell r="P1277">
            <v>0</v>
          </cell>
          <cell r="Q1277">
            <v>0</v>
          </cell>
          <cell r="R1277">
            <v>1.841</v>
          </cell>
          <cell r="S1277">
            <v>1</v>
          </cell>
        </row>
        <row r="1278">
          <cell r="A1278" t="str">
            <v>Jin Kyun Oh</v>
          </cell>
          <cell r="M1278">
            <v>1</v>
          </cell>
          <cell r="N1278">
            <v>1</v>
          </cell>
          <cell r="O1278">
            <v>1</v>
          </cell>
          <cell r="P1278">
            <v>0</v>
          </cell>
          <cell r="Q1278">
            <v>0</v>
          </cell>
          <cell r="R1278">
            <v>0.88300000000000001</v>
          </cell>
          <cell r="S1278">
            <v>1</v>
          </cell>
        </row>
        <row r="1279">
          <cell r="A1279" t="str">
            <v>Jin Kyun Oh</v>
          </cell>
          <cell r="M1279">
            <v>1</v>
          </cell>
          <cell r="N1279">
            <v>1</v>
          </cell>
          <cell r="O1279">
            <v>1</v>
          </cell>
          <cell r="P1279">
            <v>0</v>
          </cell>
          <cell r="Q1279">
            <v>0</v>
          </cell>
          <cell r="R1279">
            <v>1.6419999999999999</v>
          </cell>
          <cell r="S1279">
            <v>1</v>
          </cell>
        </row>
        <row r="1280">
          <cell r="A1280" t="str">
            <v>Jin Kyun Oh</v>
          </cell>
          <cell r="M1280">
            <v>1</v>
          </cell>
          <cell r="N1280">
            <v>0</v>
          </cell>
          <cell r="O1280">
            <v>0</v>
          </cell>
          <cell r="P1280">
            <v>0</v>
          </cell>
          <cell r="Q1280">
            <v>0</v>
          </cell>
          <cell r="R1280">
            <v>1.9950000000000001</v>
          </cell>
          <cell r="S1280">
            <v>1</v>
          </cell>
        </row>
        <row r="1281">
          <cell r="A1281" t="str">
            <v>Jin Kyun Oh</v>
          </cell>
          <cell r="M1281">
            <v>0</v>
          </cell>
          <cell r="N1281">
            <v>0</v>
          </cell>
          <cell r="O1281">
            <v>0</v>
          </cell>
          <cell r="P1281">
            <v>0</v>
          </cell>
          <cell r="Q1281">
            <v>0</v>
          </cell>
          <cell r="R1281">
            <v>3.9980000000000002</v>
          </cell>
          <cell r="S1281">
            <v>1</v>
          </cell>
        </row>
        <row r="1282">
          <cell r="A1282" t="str">
            <v>Jin Kyun Oh</v>
          </cell>
          <cell r="M1282">
            <v>0</v>
          </cell>
          <cell r="N1282">
            <v>0</v>
          </cell>
          <cell r="O1282">
            <v>0</v>
          </cell>
          <cell r="P1282">
            <v>0</v>
          </cell>
          <cell r="Q1282">
            <v>0</v>
          </cell>
          <cell r="R1282">
            <v>0</v>
          </cell>
          <cell r="S1282">
            <v>1</v>
          </cell>
        </row>
        <row r="1283">
          <cell r="A1283" t="str">
            <v>Jin Kyun Oh</v>
          </cell>
          <cell r="M1283">
            <v>0</v>
          </cell>
          <cell r="N1283">
            <v>1</v>
          </cell>
          <cell r="O1283">
            <v>0</v>
          </cell>
          <cell r="P1283">
            <v>0</v>
          </cell>
          <cell r="Q1283">
            <v>0</v>
          </cell>
          <cell r="R1283">
            <v>3.5230000000000001</v>
          </cell>
          <cell r="S1283">
            <v>1</v>
          </cell>
        </row>
        <row r="1284">
          <cell r="A1284" t="str">
            <v>Jin Kyun Oh</v>
          </cell>
          <cell r="M1284">
            <v>1</v>
          </cell>
          <cell r="N1284">
            <v>1</v>
          </cell>
          <cell r="O1284">
            <v>1</v>
          </cell>
          <cell r="P1284">
            <v>0</v>
          </cell>
          <cell r="Q1284">
            <v>0</v>
          </cell>
          <cell r="R1284">
            <v>0.88300000000000001</v>
          </cell>
          <cell r="S1284">
            <v>1</v>
          </cell>
        </row>
        <row r="1285">
          <cell r="A1285" t="str">
            <v>Jin Kyun Oh</v>
          </cell>
          <cell r="M1285">
            <v>1</v>
          </cell>
          <cell r="N1285">
            <v>0</v>
          </cell>
          <cell r="O1285">
            <v>0</v>
          </cell>
          <cell r="P1285">
            <v>0</v>
          </cell>
          <cell r="Q1285">
            <v>0</v>
          </cell>
          <cell r="R1285">
            <v>6.1980000000000004</v>
          </cell>
          <cell r="S1285">
            <v>0</v>
          </cell>
        </row>
        <row r="1286">
          <cell r="A1286" t="str">
            <v>Jin Kyun Oh</v>
          </cell>
          <cell r="M1286">
            <v>1</v>
          </cell>
          <cell r="N1286">
            <v>1</v>
          </cell>
          <cell r="O1286">
            <v>1</v>
          </cell>
          <cell r="P1286">
            <v>0</v>
          </cell>
          <cell r="Q1286">
            <v>0</v>
          </cell>
          <cell r="R1286">
            <v>3.4580000000000002</v>
          </cell>
          <cell r="S1286">
            <v>0</v>
          </cell>
        </row>
        <row r="1287">
          <cell r="A1287" t="str">
            <v>Jin Kyun Oh</v>
          </cell>
          <cell r="M1287">
            <v>1</v>
          </cell>
          <cell r="N1287">
            <v>1</v>
          </cell>
          <cell r="O1287">
            <v>1</v>
          </cell>
          <cell r="P1287">
            <v>0</v>
          </cell>
          <cell r="Q1287">
            <v>0</v>
          </cell>
          <cell r="R1287">
            <v>1.3080000000000001</v>
          </cell>
          <cell r="S1287">
            <v>1</v>
          </cell>
        </row>
        <row r="1288">
          <cell r="A1288" t="str">
            <v>Jin Kyun Oh</v>
          </cell>
          <cell r="M1288">
            <v>1</v>
          </cell>
          <cell r="N1288">
            <v>1</v>
          </cell>
          <cell r="O1288">
            <v>1</v>
          </cell>
          <cell r="P1288">
            <v>0</v>
          </cell>
          <cell r="Q1288">
            <v>0</v>
          </cell>
          <cell r="R1288">
            <v>4.0129999999999999</v>
          </cell>
          <cell r="S1288">
            <v>1</v>
          </cell>
        </row>
        <row r="1289">
          <cell r="A1289" t="str">
            <v>Jin Kyun Oh</v>
          </cell>
          <cell r="M1289">
            <v>1</v>
          </cell>
          <cell r="N1289">
            <v>1</v>
          </cell>
          <cell r="O1289">
            <v>1</v>
          </cell>
          <cell r="P1289">
            <v>0</v>
          </cell>
          <cell r="Q1289">
            <v>0</v>
          </cell>
          <cell r="R1289">
            <v>4.0129999999999999</v>
          </cell>
          <cell r="S1289">
            <v>1</v>
          </cell>
        </row>
        <row r="1290">
          <cell r="A1290" t="str">
            <v>Jin Kyun Oh</v>
          </cell>
          <cell r="M1290">
            <v>1</v>
          </cell>
          <cell r="N1290">
            <v>0</v>
          </cell>
          <cell r="O1290">
            <v>0</v>
          </cell>
          <cell r="P1290">
            <v>0</v>
          </cell>
          <cell r="Q1290">
            <v>0</v>
          </cell>
          <cell r="R1290">
            <v>6.1980000000000004</v>
          </cell>
          <cell r="S1290">
            <v>1</v>
          </cell>
        </row>
        <row r="1291">
          <cell r="A1291" t="str">
            <v>Jin Kyun Oh</v>
          </cell>
          <cell r="M1291">
            <v>1</v>
          </cell>
          <cell r="N1291">
            <v>1</v>
          </cell>
          <cell r="O1291">
            <v>1</v>
          </cell>
          <cell r="P1291">
            <v>0</v>
          </cell>
          <cell r="Q1291">
            <v>0</v>
          </cell>
          <cell r="R1291">
            <v>3.9980000000000002</v>
          </cell>
          <cell r="S1291">
            <v>1</v>
          </cell>
        </row>
        <row r="1292">
          <cell r="A1292" t="str">
            <v>Jin Kyun Oh</v>
          </cell>
          <cell r="M1292">
            <v>1</v>
          </cell>
          <cell r="N1292">
            <v>0</v>
          </cell>
          <cell r="O1292">
            <v>0</v>
          </cell>
          <cell r="P1292">
            <v>0</v>
          </cell>
          <cell r="Q1292">
            <v>0</v>
          </cell>
          <cell r="R1292">
            <v>2.585</v>
          </cell>
          <cell r="S1292">
            <v>1</v>
          </cell>
        </row>
        <row r="1293">
          <cell r="A1293" t="str">
            <v>Jin Kyun Oh</v>
          </cell>
          <cell r="M1293">
            <v>0</v>
          </cell>
          <cell r="N1293">
            <v>0</v>
          </cell>
          <cell r="O1293">
            <v>0</v>
          </cell>
          <cell r="P1293">
            <v>0</v>
          </cell>
          <cell r="Q1293">
            <v>0</v>
          </cell>
          <cell r="R1293">
            <v>4.6020000000000003</v>
          </cell>
          <cell r="S1293">
            <v>1</v>
          </cell>
        </row>
        <row r="1294">
          <cell r="A1294" t="str">
            <v>Jin Kyun Oh</v>
          </cell>
          <cell r="M1294">
            <v>1</v>
          </cell>
          <cell r="N1294">
            <v>1</v>
          </cell>
          <cell r="O1294">
            <v>1</v>
          </cell>
          <cell r="P1294">
            <v>0</v>
          </cell>
          <cell r="Q1294">
            <v>0</v>
          </cell>
          <cell r="R1294">
            <v>3.7869999999999999</v>
          </cell>
          <cell r="S1294">
            <v>1</v>
          </cell>
        </row>
        <row r="1295">
          <cell r="A1295" t="str">
            <v>David B. McGuigan</v>
          </cell>
          <cell r="M1295">
            <v>0</v>
          </cell>
          <cell r="N1295">
            <v>0</v>
          </cell>
          <cell r="O1295">
            <v>0</v>
          </cell>
          <cell r="P1295">
            <v>0</v>
          </cell>
          <cell r="Q1295">
            <v>0</v>
          </cell>
          <cell r="R1295">
            <v>2.1120000000000001</v>
          </cell>
          <cell r="S1295">
            <v>0</v>
          </cell>
        </row>
        <row r="1296">
          <cell r="A1296" t="str">
            <v>David B. McGuigan</v>
          </cell>
          <cell r="M1296">
            <v>1</v>
          </cell>
          <cell r="N1296">
            <v>0</v>
          </cell>
          <cell r="O1296">
            <v>0</v>
          </cell>
          <cell r="P1296">
            <v>0</v>
          </cell>
          <cell r="Q1296">
            <v>0</v>
          </cell>
          <cell r="R1296">
            <v>3.4580000000000002</v>
          </cell>
          <cell r="S1296">
            <v>1</v>
          </cell>
        </row>
        <row r="1297">
          <cell r="A1297" t="str">
            <v>David B. McGuigan</v>
          </cell>
          <cell r="M1297">
            <v>1</v>
          </cell>
          <cell r="N1297">
            <v>1</v>
          </cell>
          <cell r="O1297">
            <v>1</v>
          </cell>
          <cell r="P1297">
            <v>0</v>
          </cell>
          <cell r="Q1297">
            <v>0</v>
          </cell>
          <cell r="R1297">
            <v>3.7589999999999999</v>
          </cell>
          <cell r="S1297">
            <v>1</v>
          </cell>
        </row>
        <row r="1298">
          <cell r="A1298" t="str">
            <v>David B. McGuigan</v>
          </cell>
          <cell r="M1298">
            <v>1</v>
          </cell>
          <cell r="N1298">
            <v>0</v>
          </cell>
          <cell r="O1298">
            <v>0</v>
          </cell>
          <cell r="P1298">
            <v>0</v>
          </cell>
          <cell r="Q1298">
            <v>0</v>
          </cell>
          <cell r="R1298">
            <v>3.4580000000000002</v>
          </cell>
          <cell r="S1298">
            <v>1</v>
          </cell>
        </row>
        <row r="1299">
          <cell r="A1299" t="str">
            <v>Abhishek Naidu</v>
          </cell>
          <cell r="M1299">
            <v>1</v>
          </cell>
          <cell r="N1299">
            <v>1</v>
          </cell>
          <cell r="O1299">
            <v>1</v>
          </cell>
          <cell r="P1299">
            <v>0</v>
          </cell>
          <cell r="Q1299">
            <v>0</v>
          </cell>
          <cell r="R1299">
            <v>1.413</v>
          </cell>
          <cell r="S1299">
            <v>0</v>
          </cell>
        </row>
        <row r="1300">
          <cell r="A1300" t="str">
            <v>Abhishek Naidu</v>
          </cell>
          <cell r="M1300">
            <v>0</v>
          </cell>
          <cell r="N1300">
            <v>1</v>
          </cell>
          <cell r="O1300">
            <v>0</v>
          </cell>
          <cell r="P1300">
            <v>0</v>
          </cell>
          <cell r="Q1300">
            <v>0</v>
          </cell>
          <cell r="R1300">
            <v>0</v>
          </cell>
          <cell r="S1300">
            <v>1</v>
          </cell>
        </row>
        <row r="1301">
          <cell r="A1301" t="str">
            <v>Madeline Hay</v>
          </cell>
          <cell r="M1301">
            <v>1</v>
          </cell>
          <cell r="N1301">
            <v>0</v>
          </cell>
          <cell r="O1301">
            <v>0</v>
          </cell>
          <cell r="P1301">
            <v>0</v>
          </cell>
          <cell r="Q1301">
            <v>0</v>
          </cell>
          <cell r="R1301">
            <v>1.3580000000000001</v>
          </cell>
          <cell r="S1301">
            <v>0</v>
          </cell>
        </row>
        <row r="1302">
          <cell r="A1302" t="str">
            <v>Benjamin Katz</v>
          </cell>
          <cell r="M1302">
            <v>0</v>
          </cell>
          <cell r="N1302">
            <v>0</v>
          </cell>
          <cell r="O1302">
            <v>0</v>
          </cell>
          <cell r="P1302">
            <v>1</v>
          </cell>
          <cell r="Q1302">
            <v>0</v>
          </cell>
          <cell r="R1302">
            <v>1.518</v>
          </cell>
          <cell r="S1302">
            <v>1</v>
          </cell>
        </row>
        <row r="1303">
          <cell r="A1303" t="str">
            <v>Benjamin Katz</v>
          </cell>
          <cell r="M1303">
            <v>1</v>
          </cell>
          <cell r="N1303">
            <v>1</v>
          </cell>
          <cell r="O1303">
            <v>1</v>
          </cell>
          <cell r="P1303">
            <v>0</v>
          </cell>
          <cell r="Q1303">
            <v>0</v>
          </cell>
          <cell r="R1303">
            <v>1.3080000000000001</v>
          </cell>
          <cell r="S1303">
            <v>1</v>
          </cell>
        </row>
        <row r="1304">
          <cell r="A1304" t="str">
            <v>Benjamin Katz</v>
          </cell>
          <cell r="M1304">
            <v>0</v>
          </cell>
          <cell r="N1304">
            <v>0</v>
          </cell>
          <cell r="O1304">
            <v>0</v>
          </cell>
          <cell r="P1304">
            <v>0</v>
          </cell>
          <cell r="Q1304">
            <v>0</v>
          </cell>
          <cell r="R1304">
            <v>1.909</v>
          </cell>
          <cell r="S1304">
            <v>1</v>
          </cell>
        </row>
        <row r="1305">
          <cell r="A1305" t="str">
            <v>Benjamin Katz</v>
          </cell>
          <cell r="M1305">
            <v>0</v>
          </cell>
          <cell r="N1305">
            <v>0</v>
          </cell>
          <cell r="O1305">
            <v>0</v>
          </cell>
          <cell r="P1305">
            <v>0</v>
          </cell>
          <cell r="Q1305">
            <v>0</v>
          </cell>
          <cell r="R1305">
            <v>4.5</v>
          </cell>
          <cell r="S1305">
            <v>1</v>
          </cell>
        </row>
        <row r="1306">
          <cell r="A1306" t="str">
            <v>Nikhila Khandwala</v>
          </cell>
          <cell r="M1306">
            <v>1</v>
          </cell>
          <cell r="N1306">
            <v>1</v>
          </cell>
          <cell r="O1306">
            <v>1</v>
          </cell>
          <cell r="P1306">
            <v>0</v>
          </cell>
          <cell r="Q1306">
            <v>0</v>
          </cell>
          <cell r="R1306">
            <v>0.55500000000000005</v>
          </cell>
          <cell r="S1306">
            <v>0</v>
          </cell>
        </row>
        <row r="1307">
          <cell r="A1307" t="str">
            <v>Nikhila Khandwala</v>
          </cell>
          <cell r="M1307">
            <v>0</v>
          </cell>
          <cell r="N1307">
            <v>0</v>
          </cell>
          <cell r="O1307">
            <v>0</v>
          </cell>
          <cell r="P1307">
            <v>0</v>
          </cell>
          <cell r="Q1307">
            <v>0</v>
          </cell>
          <cell r="R1307">
            <v>1.323</v>
          </cell>
          <cell r="S1307">
            <v>1</v>
          </cell>
        </row>
        <row r="1308">
          <cell r="A1308" t="str">
            <v>Nikhila Khandwala</v>
          </cell>
          <cell r="M1308">
            <v>0</v>
          </cell>
          <cell r="N1308">
            <v>0</v>
          </cell>
          <cell r="O1308">
            <v>0</v>
          </cell>
          <cell r="P1308">
            <v>0</v>
          </cell>
          <cell r="Q1308">
            <v>0</v>
          </cell>
          <cell r="R1308">
            <v>5.524</v>
          </cell>
          <cell r="S1308">
            <v>1</v>
          </cell>
        </row>
        <row r="1309">
          <cell r="A1309" t="str">
            <v>Nikhila Khandwala</v>
          </cell>
          <cell r="M1309">
            <v>1</v>
          </cell>
          <cell r="N1309">
            <v>1</v>
          </cell>
          <cell r="O1309">
            <v>1</v>
          </cell>
          <cell r="P1309">
            <v>0</v>
          </cell>
          <cell r="Q1309">
            <v>0</v>
          </cell>
          <cell r="R1309">
            <v>2.1480000000000001</v>
          </cell>
          <cell r="S1309">
            <v>0</v>
          </cell>
        </row>
        <row r="1310">
          <cell r="A1310" t="str">
            <v>Dara Baker</v>
          </cell>
          <cell r="M1310">
            <v>0</v>
          </cell>
          <cell r="N1310">
            <v>0</v>
          </cell>
          <cell r="O1310">
            <v>0</v>
          </cell>
          <cell r="P1310">
            <v>0</v>
          </cell>
          <cell r="Q1310">
            <v>0</v>
          </cell>
          <cell r="R1310">
            <v>9.4120000000000008</v>
          </cell>
          <cell r="S1310">
            <v>1</v>
          </cell>
        </row>
        <row r="1311">
          <cell r="A1311" t="str">
            <v>Duriye Damla Sevgi</v>
          </cell>
          <cell r="M1311">
            <v>1</v>
          </cell>
          <cell r="N1311">
            <v>1</v>
          </cell>
          <cell r="O1311">
            <v>1</v>
          </cell>
          <cell r="P1311">
            <v>0</v>
          </cell>
          <cell r="Q1311">
            <v>0</v>
          </cell>
          <cell r="R1311">
            <v>3.649</v>
          </cell>
          <cell r="S1311">
            <v>0</v>
          </cell>
        </row>
        <row r="1312">
          <cell r="A1312" t="str">
            <v>Duriye Damla Sevgi</v>
          </cell>
          <cell r="M1312">
            <v>1</v>
          </cell>
          <cell r="N1312">
            <v>0</v>
          </cell>
          <cell r="O1312">
            <v>0</v>
          </cell>
          <cell r="P1312">
            <v>0</v>
          </cell>
          <cell r="Q1312">
            <v>0</v>
          </cell>
          <cell r="R1312">
            <v>4.0129999999999999</v>
          </cell>
          <cell r="S1312">
            <v>0</v>
          </cell>
        </row>
        <row r="1313">
          <cell r="A1313" t="str">
            <v>Duriye Damla Sevgi</v>
          </cell>
          <cell r="M1313">
            <v>0</v>
          </cell>
          <cell r="N1313">
            <v>0</v>
          </cell>
          <cell r="O1313">
            <v>0</v>
          </cell>
          <cell r="P1313">
            <v>0</v>
          </cell>
          <cell r="Q1313">
            <v>0</v>
          </cell>
          <cell r="R1313">
            <v>2.1120000000000001</v>
          </cell>
          <cell r="S1313">
            <v>0</v>
          </cell>
        </row>
        <row r="1314">
          <cell r="A1314" t="str">
            <v>Duriye Damla Sevgi</v>
          </cell>
          <cell r="M1314">
            <v>1</v>
          </cell>
          <cell r="N1314">
            <v>0</v>
          </cell>
          <cell r="O1314">
            <v>0</v>
          </cell>
          <cell r="P1314">
            <v>0</v>
          </cell>
          <cell r="Q1314">
            <v>0</v>
          </cell>
          <cell r="R1314">
            <v>3.6110000000000002</v>
          </cell>
          <cell r="S1314">
            <v>1</v>
          </cell>
        </row>
        <row r="1315">
          <cell r="A1315" t="str">
            <v>Duriye Damla Sevgi</v>
          </cell>
          <cell r="M1315">
            <v>1</v>
          </cell>
          <cell r="N1315">
            <v>0</v>
          </cell>
          <cell r="O1315">
            <v>0</v>
          </cell>
          <cell r="P1315">
            <v>0</v>
          </cell>
          <cell r="Q1315">
            <v>0</v>
          </cell>
          <cell r="R1315">
            <v>4.0129999999999999</v>
          </cell>
          <cell r="S1315">
            <v>0</v>
          </cell>
        </row>
        <row r="1316">
          <cell r="A1316" t="str">
            <v>Duriye Damla Sevgi</v>
          </cell>
          <cell r="M1316">
            <v>1</v>
          </cell>
          <cell r="N1316">
            <v>1</v>
          </cell>
          <cell r="O1316">
            <v>1</v>
          </cell>
          <cell r="P1316">
            <v>0</v>
          </cell>
          <cell r="Q1316">
            <v>0</v>
          </cell>
          <cell r="R1316">
            <v>3.6110000000000002</v>
          </cell>
          <cell r="S1316">
            <v>0</v>
          </cell>
        </row>
        <row r="1317">
          <cell r="A1317" t="str">
            <v>Duriye Damla Sevgi</v>
          </cell>
          <cell r="M1317">
            <v>1</v>
          </cell>
          <cell r="N1317">
            <v>0</v>
          </cell>
          <cell r="O1317">
            <v>0</v>
          </cell>
          <cell r="P1317">
            <v>0</v>
          </cell>
          <cell r="Q1317">
            <v>0</v>
          </cell>
          <cell r="R1317">
            <v>3.6110000000000002</v>
          </cell>
          <cell r="S1317">
            <v>1</v>
          </cell>
        </row>
        <row r="1318">
          <cell r="A1318" t="str">
            <v>Duriye Damla Sevgi</v>
          </cell>
          <cell r="M1318">
            <v>1</v>
          </cell>
          <cell r="N1318">
            <v>1</v>
          </cell>
          <cell r="O1318">
            <v>1</v>
          </cell>
          <cell r="P1318">
            <v>0</v>
          </cell>
          <cell r="Q1318">
            <v>0</v>
          </cell>
          <cell r="R1318">
            <v>1.1000000000000001</v>
          </cell>
          <cell r="S1318">
            <v>1</v>
          </cell>
        </row>
        <row r="1319">
          <cell r="A1319" t="str">
            <v>Duriye Damla Sevgi</v>
          </cell>
          <cell r="M1319">
            <v>0</v>
          </cell>
          <cell r="N1319">
            <v>0</v>
          </cell>
          <cell r="O1319">
            <v>0</v>
          </cell>
          <cell r="P1319">
            <v>0</v>
          </cell>
          <cell r="Q1319">
            <v>0</v>
          </cell>
          <cell r="R1319">
            <v>2.1120000000000001</v>
          </cell>
          <cell r="S1319">
            <v>1</v>
          </cell>
        </row>
        <row r="1320">
          <cell r="A1320" t="str">
            <v>Fernando Pellerano</v>
          </cell>
          <cell r="M1320">
            <v>1</v>
          </cell>
          <cell r="N1320">
            <v>1</v>
          </cell>
          <cell r="O1320">
            <v>1</v>
          </cell>
          <cell r="P1320">
            <v>0</v>
          </cell>
          <cell r="Q1320">
            <v>0</v>
          </cell>
          <cell r="R1320">
            <v>1.5</v>
          </cell>
          <cell r="S1320">
            <v>1</v>
          </cell>
        </row>
        <row r="1321">
          <cell r="A1321" t="str">
            <v>Fernando Pellerano</v>
          </cell>
          <cell r="M1321">
            <v>1</v>
          </cell>
          <cell r="N1321">
            <v>1</v>
          </cell>
          <cell r="O1321">
            <v>1</v>
          </cell>
          <cell r="P1321">
            <v>0</v>
          </cell>
          <cell r="Q1321">
            <v>0</v>
          </cell>
          <cell r="R1321">
            <v>6.1980000000000004</v>
          </cell>
          <cell r="S1321">
            <v>1</v>
          </cell>
        </row>
        <row r="1322">
          <cell r="A1322" t="str">
            <v>Fernando Pellerano</v>
          </cell>
          <cell r="M1322">
            <v>1</v>
          </cell>
          <cell r="N1322">
            <v>1</v>
          </cell>
          <cell r="O1322">
            <v>1</v>
          </cell>
          <cell r="P1322">
            <v>0</v>
          </cell>
          <cell r="Q1322">
            <v>0</v>
          </cell>
          <cell r="R1322">
            <v>2.6</v>
          </cell>
          <cell r="S1322">
            <v>1</v>
          </cell>
        </row>
        <row r="1323">
          <cell r="A1323" t="str">
            <v>Libing K Dong</v>
          </cell>
          <cell r="M1323">
            <v>1</v>
          </cell>
          <cell r="N1323">
            <v>1</v>
          </cell>
          <cell r="O1323">
            <v>1</v>
          </cell>
          <cell r="P1323">
            <v>0</v>
          </cell>
          <cell r="Q1323">
            <v>0</v>
          </cell>
          <cell r="R1323">
            <v>6.1980000000000004</v>
          </cell>
          <cell r="S1323">
            <v>0</v>
          </cell>
        </row>
        <row r="1324">
          <cell r="A1324" t="str">
            <v>Libing K Dong</v>
          </cell>
          <cell r="M1324">
            <v>1</v>
          </cell>
          <cell r="N1324">
            <v>0</v>
          </cell>
          <cell r="O1324">
            <v>0</v>
          </cell>
          <cell r="P1324">
            <v>0</v>
          </cell>
          <cell r="Q1324">
            <v>0</v>
          </cell>
          <cell r="R1324">
            <v>1.6890000000000001</v>
          </cell>
          <cell r="S1324">
            <v>1</v>
          </cell>
        </row>
        <row r="1325">
          <cell r="A1325" t="str">
            <v>Libing K Dong</v>
          </cell>
          <cell r="M1325">
            <v>1</v>
          </cell>
          <cell r="N1325">
            <v>1</v>
          </cell>
          <cell r="O1325">
            <v>1</v>
          </cell>
          <cell r="P1325">
            <v>0</v>
          </cell>
          <cell r="Q1325">
            <v>0</v>
          </cell>
          <cell r="R1325">
            <v>3.649</v>
          </cell>
          <cell r="S1325">
            <v>0</v>
          </cell>
        </row>
        <row r="1326">
          <cell r="A1326" t="str">
            <v>Lama Assi</v>
          </cell>
          <cell r="M1326">
            <v>1</v>
          </cell>
          <cell r="N1326">
            <v>1</v>
          </cell>
          <cell r="O1326">
            <v>1</v>
          </cell>
          <cell r="P1326">
            <v>0</v>
          </cell>
          <cell r="Q1326">
            <v>0</v>
          </cell>
          <cell r="R1326">
            <v>6.1980000000000004</v>
          </cell>
          <cell r="S1326">
            <v>0</v>
          </cell>
        </row>
        <row r="1327">
          <cell r="A1327" t="str">
            <v>Lama Assi</v>
          </cell>
          <cell r="M1327">
            <v>0</v>
          </cell>
          <cell r="N1327">
            <v>0</v>
          </cell>
          <cell r="O1327">
            <v>0</v>
          </cell>
          <cell r="P1327">
            <v>0</v>
          </cell>
          <cell r="Q1327">
            <v>0</v>
          </cell>
          <cell r="R1327">
            <v>4.6459999999999999</v>
          </cell>
          <cell r="S1327">
            <v>0</v>
          </cell>
        </row>
        <row r="1328">
          <cell r="A1328" t="str">
            <v>Lama Assi</v>
          </cell>
          <cell r="M1328">
            <v>1</v>
          </cell>
          <cell r="N1328">
            <v>1</v>
          </cell>
          <cell r="O1328">
            <v>1</v>
          </cell>
          <cell r="P1328">
            <v>0</v>
          </cell>
          <cell r="Q1328">
            <v>0</v>
          </cell>
          <cell r="R1328">
            <v>6.1980000000000004</v>
          </cell>
          <cell r="S1328">
            <v>0</v>
          </cell>
        </row>
        <row r="1329">
          <cell r="A1329" t="str">
            <v>Lama Assi</v>
          </cell>
          <cell r="M1329">
            <v>1</v>
          </cell>
          <cell r="N1329">
            <v>0</v>
          </cell>
          <cell r="O1329">
            <v>0</v>
          </cell>
          <cell r="P1329">
            <v>0</v>
          </cell>
          <cell r="Q1329">
            <v>0</v>
          </cell>
          <cell r="R1329">
            <v>4.0129999999999999</v>
          </cell>
          <cell r="S1329">
            <v>0</v>
          </cell>
        </row>
        <row r="1330">
          <cell r="A1330" t="str">
            <v>Lama Assi</v>
          </cell>
          <cell r="M1330">
            <v>1</v>
          </cell>
          <cell r="N1330">
            <v>1</v>
          </cell>
          <cell r="O1330">
            <v>1</v>
          </cell>
          <cell r="P1330">
            <v>0</v>
          </cell>
          <cell r="Q1330">
            <v>0</v>
          </cell>
          <cell r="R1330">
            <v>1.331</v>
          </cell>
          <cell r="S1330">
            <v>0</v>
          </cell>
        </row>
        <row r="1331">
          <cell r="A1331" t="str">
            <v>Lama Assi</v>
          </cell>
          <cell r="M1331">
            <v>0</v>
          </cell>
          <cell r="N1331">
            <v>0</v>
          </cell>
          <cell r="O1331">
            <v>0</v>
          </cell>
          <cell r="P1331">
            <v>0</v>
          </cell>
          <cell r="Q1331">
            <v>0</v>
          </cell>
          <cell r="R1331">
            <v>1.85</v>
          </cell>
          <cell r="S1331">
            <v>0</v>
          </cell>
        </row>
        <row r="1332">
          <cell r="A1332" t="str">
            <v>Lama Assi</v>
          </cell>
          <cell r="M1332">
            <v>0</v>
          </cell>
          <cell r="N1332">
            <v>0</v>
          </cell>
          <cell r="O1332">
            <v>0</v>
          </cell>
          <cell r="P1332">
            <v>1</v>
          </cell>
          <cell r="Q1332">
            <v>0</v>
          </cell>
          <cell r="R1332">
            <v>1.85</v>
          </cell>
          <cell r="S1332">
            <v>0</v>
          </cell>
        </row>
        <row r="1333">
          <cell r="A1333" t="str">
            <v>Lama Assi</v>
          </cell>
          <cell r="M1333">
            <v>0</v>
          </cell>
          <cell r="N1333">
            <v>0</v>
          </cell>
          <cell r="O1333">
            <v>0</v>
          </cell>
          <cell r="P1333">
            <v>0</v>
          </cell>
          <cell r="Q1333">
            <v>0</v>
          </cell>
          <cell r="R1333">
            <v>2.234</v>
          </cell>
          <cell r="S1333">
            <v>1</v>
          </cell>
        </row>
        <row r="1334">
          <cell r="A1334" t="str">
            <v>Lama Assi</v>
          </cell>
          <cell r="M1334">
            <v>1</v>
          </cell>
          <cell r="N1334">
            <v>1</v>
          </cell>
          <cell r="O1334">
            <v>1</v>
          </cell>
          <cell r="P1334">
            <v>0</v>
          </cell>
          <cell r="Q1334">
            <v>0</v>
          </cell>
          <cell r="R1334">
            <v>6.1980000000000004</v>
          </cell>
          <cell r="S1334">
            <v>0</v>
          </cell>
        </row>
        <row r="1335">
          <cell r="A1335" t="str">
            <v>Lama Assi</v>
          </cell>
          <cell r="M1335">
            <v>1</v>
          </cell>
          <cell r="N1335">
            <v>0</v>
          </cell>
          <cell r="O1335">
            <v>0</v>
          </cell>
          <cell r="P1335">
            <v>0</v>
          </cell>
          <cell r="Q1335">
            <v>0</v>
          </cell>
          <cell r="R1335">
            <v>6.1980000000000004</v>
          </cell>
          <cell r="S1335">
            <v>0</v>
          </cell>
        </row>
        <row r="1336">
          <cell r="A1336" t="str">
            <v>Lama Assi</v>
          </cell>
          <cell r="M1336">
            <v>0</v>
          </cell>
          <cell r="N1336">
            <v>1</v>
          </cell>
          <cell r="O1336">
            <v>0</v>
          </cell>
          <cell r="P1336">
            <v>0</v>
          </cell>
          <cell r="Q1336">
            <v>0</v>
          </cell>
          <cell r="R1336">
            <v>5.032</v>
          </cell>
          <cell r="S1336">
            <v>0</v>
          </cell>
        </row>
        <row r="1337">
          <cell r="A1337" t="str">
            <v>Lama Assi</v>
          </cell>
          <cell r="M1337">
            <v>1</v>
          </cell>
          <cell r="N1337">
            <v>0</v>
          </cell>
          <cell r="O1337">
            <v>0</v>
          </cell>
          <cell r="P1337">
            <v>0</v>
          </cell>
          <cell r="Q1337">
            <v>0</v>
          </cell>
          <cell r="R1337">
            <v>1.5</v>
          </cell>
          <cell r="S1337">
            <v>0</v>
          </cell>
        </row>
        <row r="1338">
          <cell r="A1338" t="str">
            <v>Lama Assi</v>
          </cell>
          <cell r="M1338">
            <v>0</v>
          </cell>
          <cell r="N1338">
            <v>0</v>
          </cell>
          <cell r="O1338">
            <v>0</v>
          </cell>
          <cell r="P1338">
            <v>0</v>
          </cell>
          <cell r="Q1338">
            <v>0</v>
          </cell>
          <cell r="R1338">
            <v>1.9870000000000001</v>
          </cell>
          <cell r="S1338">
            <v>0</v>
          </cell>
        </row>
        <row r="1339">
          <cell r="A1339" t="str">
            <v>Lama Assi</v>
          </cell>
          <cell r="M1339">
            <v>0</v>
          </cell>
          <cell r="N1339">
            <v>0</v>
          </cell>
          <cell r="O1339">
            <v>0</v>
          </cell>
          <cell r="P1339">
            <v>0</v>
          </cell>
          <cell r="Q1339">
            <v>0</v>
          </cell>
          <cell r="R1339">
            <v>0</v>
          </cell>
          <cell r="S1339">
            <v>1</v>
          </cell>
        </row>
        <row r="1340">
          <cell r="A1340" t="str">
            <v>Lama Assi</v>
          </cell>
          <cell r="M1340">
            <v>1</v>
          </cell>
          <cell r="N1340">
            <v>1</v>
          </cell>
          <cell r="O1340">
            <v>1</v>
          </cell>
          <cell r="P1340">
            <v>0</v>
          </cell>
          <cell r="Q1340">
            <v>0</v>
          </cell>
          <cell r="R1340">
            <v>2.496</v>
          </cell>
          <cell r="S1340">
            <v>1</v>
          </cell>
        </row>
        <row r="1341">
          <cell r="A1341" t="str">
            <v>Lama Assi</v>
          </cell>
          <cell r="M1341">
            <v>0</v>
          </cell>
          <cell r="N1341">
            <v>1</v>
          </cell>
          <cell r="O1341">
            <v>0</v>
          </cell>
          <cell r="P1341">
            <v>0</v>
          </cell>
          <cell r="Q1341">
            <v>0</v>
          </cell>
          <cell r="R1341">
            <v>3.34</v>
          </cell>
          <cell r="S1341">
            <v>1</v>
          </cell>
        </row>
        <row r="1342">
          <cell r="A1342" t="str">
            <v>Yilin Feng</v>
          </cell>
          <cell r="M1342">
            <v>0</v>
          </cell>
          <cell r="N1342">
            <v>1</v>
          </cell>
          <cell r="O1342">
            <v>0</v>
          </cell>
          <cell r="P1342">
            <v>0</v>
          </cell>
          <cell r="Q1342">
            <v>0</v>
          </cell>
          <cell r="R1342">
            <v>2.0539999999999998</v>
          </cell>
          <cell r="S1342">
            <v>0</v>
          </cell>
        </row>
        <row r="1343">
          <cell r="A1343" t="str">
            <v>Yilin Feng</v>
          </cell>
          <cell r="M1343">
            <v>1</v>
          </cell>
          <cell r="N1343">
            <v>1</v>
          </cell>
          <cell r="O1343">
            <v>1</v>
          </cell>
          <cell r="P1343">
            <v>0</v>
          </cell>
          <cell r="Q1343">
            <v>0</v>
          </cell>
          <cell r="R1343">
            <v>2.04</v>
          </cell>
          <cell r="S1343">
            <v>0</v>
          </cell>
        </row>
        <row r="1344">
          <cell r="A1344" t="str">
            <v>Yilin Feng</v>
          </cell>
          <cell r="M1344">
            <v>1</v>
          </cell>
          <cell r="N1344">
            <v>0</v>
          </cell>
          <cell r="O1344">
            <v>0</v>
          </cell>
          <cell r="P1344">
            <v>0</v>
          </cell>
          <cell r="Q1344">
            <v>0</v>
          </cell>
          <cell r="R1344">
            <v>2.2149999999999999</v>
          </cell>
          <cell r="S1344">
            <v>0</v>
          </cell>
        </row>
        <row r="1345">
          <cell r="A1345" t="str">
            <v>Yilin Feng</v>
          </cell>
          <cell r="M1345">
            <v>0</v>
          </cell>
          <cell r="N1345">
            <v>0</v>
          </cell>
          <cell r="O1345">
            <v>0</v>
          </cell>
          <cell r="P1345">
            <v>1</v>
          </cell>
          <cell r="Q1345">
            <v>0</v>
          </cell>
          <cell r="R1345">
            <v>2.5910000000000002</v>
          </cell>
          <cell r="S1345">
            <v>0</v>
          </cell>
        </row>
        <row r="1346">
          <cell r="A1346" t="str">
            <v>Yilin Feng</v>
          </cell>
          <cell r="M1346">
            <v>1</v>
          </cell>
          <cell r="N1346">
            <v>1</v>
          </cell>
          <cell r="O1346">
            <v>1</v>
          </cell>
          <cell r="P1346">
            <v>0</v>
          </cell>
          <cell r="Q1346">
            <v>0</v>
          </cell>
          <cell r="R1346">
            <v>1.413</v>
          </cell>
          <cell r="S1346">
            <v>0</v>
          </cell>
        </row>
        <row r="1347">
          <cell r="A1347" t="str">
            <v>Yilin Feng</v>
          </cell>
          <cell r="M1347">
            <v>0</v>
          </cell>
          <cell r="N1347">
            <v>1</v>
          </cell>
          <cell r="O1347">
            <v>0</v>
          </cell>
          <cell r="P1347">
            <v>0</v>
          </cell>
          <cell r="Q1347">
            <v>0</v>
          </cell>
          <cell r="R1347">
            <v>4.5289999999999999</v>
          </cell>
          <cell r="S1347">
            <v>1</v>
          </cell>
        </row>
        <row r="1348">
          <cell r="A1348" t="str">
            <v>Yilin Feng</v>
          </cell>
          <cell r="M1348">
            <v>1</v>
          </cell>
          <cell r="N1348">
            <v>1</v>
          </cell>
          <cell r="O1348">
            <v>1</v>
          </cell>
          <cell r="P1348">
            <v>0</v>
          </cell>
          <cell r="Q1348">
            <v>0</v>
          </cell>
          <cell r="R1348">
            <v>0.86899999999999999</v>
          </cell>
          <cell r="S1348">
            <v>1</v>
          </cell>
        </row>
        <row r="1349">
          <cell r="A1349" t="str">
            <v>Yilin Feng</v>
          </cell>
          <cell r="M1349">
            <v>0</v>
          </cell>
          <cell r="N1349">
            <v>0</v>
          </cell>
          <cell r="O1349">
            <v>0</v>
          </cell>
          <cell r="P1349">
            <v>0</v>
          </cell>
          <cell r="Q1349">
            <v>0</v>
          </cell>
          <cell r="R1349">
            <v>2.9</v>
          </cell>
          <cell r="S1349">
            <v>1</v>
          </cell>
        </row>
        <row r="1350">
          <cell r="A1350" t="str">
            <v>Yasaman Ataeijannati</v>
          </cell>
          <cell r="M1350">
            <v>0</v>
          </cell>
          <cell r="N1350">
            <v>0</v>
          </cell>
          <cell r="O1350">
            <v>0</v>
          </cell>
          <cell r="P1350">
            <v>0</v>
          </cell>
          <cell r="Q1350">
            <v>0</v>
          </cell>
          <cell r="R1350">
            <v>36.130000000000003</v>
          </cell>
          <cell r="S1350">
            <v>1</v>
          </cell>
        </row>
        <row r="1351">
          <cell r="A1351" t="str">
            <v>Yasaman Ataeijannati</v>
          </cell>
          <cell r="M1351">
            <v>1</v>
          </cell>
          <cell r="N1351">
            <v>1</v>
          </cell>
          <cell r="O1351">
            <v>1</v>
          </cell>
          <cell r="P1351">
            <v>0</v>
          </cell>
          <cell r="Q1351">
            <v>0</v>
          </cell>
          <cell r="R1351">
            <v>0.86899999999999999</v>
          </cell>
          <cell r="S1351">
            <v>0</v>
          </cell>
        </row>
        <row r="1352">
          <cell r="A1352" t="str">
            <v>Delaram Mirzania</v>
          </cell>
          <cell r="M1352">
            <v>1</v>
          </cell>
          <cell r="N1352">
            <v>1</v>
          </cell>
          <cell r="O1352">
            <v>1</v>
          </cell>
          <cell r="P1352">
            <v>0</v>
          </cell>
          <cell r="Q1352">
            <v>0</v>
          </cell>
          <cell r="R1352">
            <v>1.6419999999999999</v>
          </cell>
          <cell r="S1352">
            <v>0</v>
          </cell>
        </row>
        <row r="1353">
          <cell r="A1353" t="str">
            <v>Delaram Mirzania</v>
          </cell>
          <cell r="M1353">
            <v>1</v>
          </cell>
          <cell r="N1353">
            <v>1</v>
          </cell>
          <cell r="O1353">
            <v>1</v>
          </cell>
          <cell r="P1353">
            <v>0</v>
          </cell>
          <cell r="Q1353">
            <v>0</v>
          </cell>
          <cell r="R1353">
            <v>1.6890000000000001</v>
          </cell>
          <cell r="S1353">
            <v>1</v>
          </cell>
        </row>
        <row r="1354">
          <cell r="A1354" t="str">
            <v>Miller HV</v>
          </cell>
          <cell r="M1354">
            <v>1</v>
          </cell>
          <cell r="N1354">
            <v>1</v>
          </cell>
          <cell r="O1354">
            <v>1</v>
          </cell>
          <cell r="P1354">
            <v>0</v>
          </cell>
          <cell r="Q1354">
            <v>0</v>
          </cell>
          <cell r="R1354">
            <v>9.6010000000000009</v>
          </cell>
          <cell r="S1354">
            <v>1</v>
          </cell>
        </row>
        <row r="1355">
          <cell r="A1355" t="str">
            <v>Miller HV</v>
          </cell>
          <cell r="M1355">
            <v>1</v>
          </cell>
          <cell r="N1355">
            <v>1</v>
          </cell>
          <cell r="O1355">
            <v>1</v>
          </cell>
          <cell r="P1355">
            <v>0</v>
          </cell>
          <cell r="Q1355">
            <v>0</v>
          </cell>
          <cell r="R1355">
            <v>0.86899999999999999</v>
          </cell>
          <cell r="S1355">
            <v>1</v>
          </cell>
        </row>
        <row r="1356">
          <cell r="A1356" t="str">
            <v>Miller HV</v>
          </cell>
          <cell r="M1356">
            <v>0</v>
          </cell>
          <cell r="N1356">
            <v>1</v>
          </cell>
          <cell r="O1356">
            <v>0</v>
          </cell>
          <cell r="P1356">
            <v>0</v>
          </cell>
          <cell r="Q1356">
            <v>0</v>
          </cell>
          <cell r="R1356">
            <v>1.6779999999999999</v>
          </cell>
          <cell r="S1356">
            <v>0</v>
          </cell>
        </row>
        <row r="1357">
          <cell r="A1357" t="str">
            <v>Ethan Joseph</v>
          </cell>
          <cell r="M1357">
            <v>1</v>
          </cell>
          <cell r="N1357">
            <v>0</v>
          </cell>
          <cell r="O1357">
            <v>0</v>
          </cell>
          <cell r="P1357">
            <v>0</v>
          </cell>
          <cell r="Q1357">
            <v>0</v>
          </cell>
          <cell r="R1357">
            <v>4.8310000000000004</v>
          </cell>
          <cell r="S1357">
            <v>1</v>
          </cell>
        </row>
        <row r="1358">
          <cell r="A1358" t="str">
            <v>Ethan Joseph</v>
          </cell>
          <cell r="M1358">
            <v>1</v>
          </cell>
          <cell r="N1358">
            <v>0</v>
          </cell>
          <cell r="O1358">
            <v>0</v>
          </cell>
          <cell r="P1358">
            <v>0</v>
          </cell>
          <cell r="Q1358">
            <v>0</v>
          </cell>
          <cell r="R1358">
            <v>1.4470000000000001</v>
          </cell>
          <cell r="S1358">
            <v>1</v>
          </cell>
        </row>
        <row r="1359">
          <cell r="A1359" t="str">
            <v>Mercy Bechtold</v>
          </cell>
          <cell r="M1359">
            <v>1</v>
          </cell>
          <cell r="N1359">
            <v>0</v>
          </cell>
          <cell r="O1359">
            <v>0</v>
          </cell>
          <cell r="P1359">
            <v>0</v>
          </cell>
          <cell r="Q1359">
            <v>0</v>
          </cell>
          <cell r="R1359">
            <v>0.97899999999999998</v>
          </cell>
          <cell r="S1359">
            <v>1</v>
          </cell>
        </row>
        <row r="1360">
          <cell r="A1360" t="str">
            <v>Mercy Bechtold</v>
          </cell>
          <cell r="M1360">
            <v>1</v>
          </cell>
          <cell r="N1360">
            <v>0</v>
          </cell>
          <cell r="O1360">
            <v>0</v>
          </cell>
          <cell r="P1360">
            <v>0</v>
          </cell>
          <cell r="Q1360">
            <v>0</v>
          </cell>
          <cell r="R1360">
            <v>8.4700000000000006</v>
          </cell>
          <cell r="S1360">
            <v>1</v>
          </cell>
        </row>
        <row r="1361">
          <cell r="A1361" t="str">
            <v>Mercy Bechtold</v>
          </cell>
          <cell r="M1361">
            <v>1</v>
          </cell>
          <cell r="N1361">
            <v>0</v>
          </cell>
          <cell r="O1361">
            <v>0</v>
          </cell>
          <cell r="P1361">
            <v>0</v>
          </cell>
          <cell r="Q1361">
            <v>0</v>
          </cell>
          <cell r="R1361">
            <v>2.355</v>
          </cell>
          <cell r="S1361">
            <v>1</v>
          </cell>
        </row>
        <row r="1362">
          <cell r="A1362" t="str">
            <v>Mercy Bechtold</v>
          </cell>
          <cell r="M1362">
            <v>0</v>
          </cell>
          <cell r="N1362">
            <v>0</v>
          </cell>
          <cell r="O1362">
            <v>0</v>
          </cell>
          <cell r="P1362">
            <v>0</v>
          </cell>
          <cell r="Q1362">
            <v>0</v>
          </cell>
          <cell r="R1362">
            <v>3.9980000000000002</v>
          </cell>
          <cell r="S1362">
            <v>1</v>
          </cell>
        </row>
        <row r="1363">
          <cell r="A1363" t="str">
            <v>Chih-Chiun Chang</v>
          </cell>
          <cell r="M1363">
            <v>1</v>
          </cell>
          <cell r="N1363">
            <v>0</v>
          </cell>
          <cell r="O1363">
            <v>0</v>
          </cell>
          <cell r="P1363">
            <v>0</v>
          </cell>
          <cell r="Q1363">
            <v>0</v>
          </cell>
          <cell r="R1363">
            <v>1.331</v>
          </cell>
          <cell r="S1363">
            <v>0</v>
          </cell>
        </row>
        <row r="1364">
          <cell r="A1364" t="str">
            <v>Chih-Chiun Chang</v>
          </cell>
          <cell r="M1364">
            <v>0</v>
          </cell>
          <cell r="N1364">
            <v>1</v>
          </cell>
          <cell r="O1364">
            <v>0</v>
          </cell>
          <cell r="P1364">
            <v>0</v>
          </cell>
          <cell r="Q1364">
            <v>0</v>
          </cell>
          <cell r="R1364">
            <v>2.7970000000000002</v>
          </cell>
          <cell r="S1364">
            <v>1</v>
          </cell>
        </row>
        <row r="1365">
          <cell r="A1365" t="str">
            <v>Anthony Fam</v>
          </cell>
          <cell r="M1365">
            <v>1</v>
          </cell>
          <cell r="N1365">
            <v>0</v>
          </cell>
          <cell r="O1365">
            <v>0</v>
          </cell>
          <cell r="P1365">
            <v>0</v>
          </cell>
          <cell r="Q1365">
            <v>0</v>
          </cell>
          <cell r="R1365">
            <v>0.86899999999999999</v>
          </cell>
          <cell r="S1365">
            <v>0</v>
          </cell>
        </row>
        <row r="1366">
          <cell r="A1366" t="str">
            <v>Anthony Fam</v>
          </cell>
          <cell r="M1366">
            <v>1</v>
          </cell>
          <cell r="N1366">
            <v>1</v>
          </cell>
          <cell r="O1366">
            <v>1</v>
          </cell>
          <cell r="P1366">
            <v>0</v>
          </cell>
          <cell r="Q1366">
            <v>0</v>
          </cell>
          <cell r="R1366">
            <v>0.79</v>
          </cell>
          <cell r="S1366">
            <v>0</v>
          </cell>
        </row>
        <row r="1367">
          <cell r="A1367" t="str">
            <v>Anthony Fam</v>
          </cell>
          <cell r="M1367">
            <v>1</v>
          </cell>
          <cell r="N1367">
            <v>0</v>
          </cell>
          <cell r="O1367">
            <v>0</v>
          </cell>
          <cell r="P1367">
            <v>0</v>
          </cell>
          <cell r="Q1367">
            <v>0</v>
          </cell>
          <cell r="R1367">
            <v>1.25</v>
          </cell>
          <cell r="S1367">
            <v>0</v>
          </cell>
        </row>
        <row r="1368">
          <cell r="A1368" t="str">
            <v>Anthony Fam</v>
          </cell>
          <cell r="M1368">
            <v>1</v>
          </cell>
          <cell r="N1368">
            <v>1</v>
          </cell>
          <cell r="O1368">
            <v>1</v>
          </cell>
          <cell r="P1368">
            <v>0</v>
          </cell>
          <cell r="Q1368">
            <v>0</v>
          </cell>
          <cell r="R1368">
            <v>1.25</v>
          </cell>
          <cell r="S1368">
            <v>0</v>
          </cell>
        </row>
        <row r="1369">
          <cell r="A1369" t="str">
            <v>Ha Min Kim</v>
          </cell>
          <cell r="M1369">
            <v>1</v>
          </cell>
          <cell r="N1369">
            <v>1</v>
          </cell>
          <cell r="O1369">
            <v>1</v>
          </cell>
          <cell r="P1369">
            <v>0</v>
          </cell>
          <cell r="Q1369">
            <v>0</v>
          </cell>
          <cell r="R1369">
            <v>1.992</v>
          </cell>
          <cell r="S1369">
            <v>0</v>
          </cell>
        </row>
        <row r="1370">
          <cell r="A1370" t="str">
            <v>Ha Min Kim</v>
          </cell>
          <cell r="M1370">
            <v>1</v>
          </cell>
          <cell r="N1370">
            <v>1</v>
          </cell>
          <cell r="O1370">
            <v>1</v>
          </cell>
          <cell r="P1370">
            <v>0</v>
          </cell>
          <cell r="Q1370">
            <v>0</v>
          </cell>
          <cell r="R1370">
            <v>1.992</v>
          </cell>
          <cell r="S1370">
            <v>0</v>
          </cell>
        </row>
        <row r="1371">
          <cell r="A1371" t="str">
            <v>Jing Sasha Jia</v>
          </cell>
          <cell r="M1371">
            <v>1</v>
          </cell>
          <cell r="N1371">
            <v>1</v>
          </cell>
          <cell r="O1371">
            <v>1</v>
          </cell>
          <cell r="P1371">
            <v>0</v>
          </cell>
          <cell r="Q1371">
            <v>0</v>
          </cell>
          <cell r="R1371">
            <v>8.4700000000000006</v>
          </cell>
          <cell r="S1371">
            <v>0</v>
          </cell>
        </row>
        <row r="1372">
          <cell r="A1372" t="str">
            <v>Jing Sasha Jia</v>
          </cell>
          <cell r="M1372">
            <v>1</v>
          </cell>
          <cell r="N1372">
            <v>1</v>
          </cell>
          <cell r="O1372">
            <v>1</v>
          </cell>
          <cell r="P1372">
            <v>0</v>
          </cell>
          <cell r="Q1372">
            <v>0</v>
          </cell>
          <cell r="R1372">
            <v>2.1579999999999999</v>
          </cell>
          <cell r="S1372">
            <v>0</v>
          </cell>
        </row>
        <row r="1373">
          <cell r="A1373" t="str">
            <v>Margot Gardin</v>
          </cell>
          <cell r="M1373">
            <v>1</v>
          </cell>
          <cell r="N1373">
            <v>1</v>
          </cell>
          <cell r="O1373">
            <v>1</v>
          </cell>
          <cell r="P1373">
            <v>0</v>
          </cell>
          <cell r="Q1373">
            <v>0</v>
          </cell>
          <cell r="R1373">
            <v>0.86899999999999999</v>
          </cell>
          <cell r="S1373">
            <v>1</v>
          </cell>
        </row>
        <row r="1374">
          <cell r="A1374" t="str">
            <v>Jeffrey Sims</v>
          </cell>
          <cell r="M1374">
            <v>0</v>
          </cell>
          <cell r="N1374">
            <v>1</v>
          </cell>
          <cell r="O1374">
            <v>0</v>
          </cell>
          <cell r="P1374">
            <v>0</v>
          </cell>
          <cell r="Q1374">
            <v>0</v>
          </cell>
          <cell r="R1374">
            <v>2.6240000000000001</v>
          </cell>
          <cell r="S1374">
            <v>0</v>
          </cell>
        </row>
        <row r="1375">
          <cell r="A1375" t="str">
            <v>Jeffrey Sims</v>
          </cell>
          <cell r="M1375">
            <v>1</v>
          </cell>
          <cell r="N1375">
            <v>0</v>
          </cell>
          <cell r="O1375">
            <v>0</v>
          </cell>
          <cell r="P1375">
            <v>0</v>
          </cell>
          <cell r="Q1375">
            <v>0</v>
          </cell>
          <cell r="R1375">
            <v>3.226</v>
          </cell>
          <cell r="S1375">
            <v>1</v>
          </cell>
        </row>
        <row r="1376">
          <cell r="A1376" t="str">
            <v>Jeffrey Sims</v>
          </cell>
          <cell r="M1376">
            <v>1</v>
          </cell>
          <cell r="N1376">
            <v>0</v>
          </cell>
          <cell r="O1376">
            <v>0</v>
          </cell>
          <cell r="P1376">
            <v>0</v>
          </cell>
          <cell r="Q1376">
            <v>0</v>
          </cell>
          <cell r="R1376">
            <v>6.0350000000000001</v>
          </cell>
          <cell r="S1376">
            <v>0</v>
          </cell>
        </row>
        <row r="1377">
          <cell r="A1377" t="str">
            <v>Jeffrey Sims</v>
          </cell>
          <cell r="M1377">
            <v>1</v>
          </cell>
          <cell r="N1377">
            <v>0</v>
          </cell>
          <cell r="O1377">
            <v>0</v>
          </cell>
          <cell r="P1377">
            <v>0</v>
          </cell>
          <cell r="Q1377">
            <v>0</v>
          </cell>
          <cell r="R1377">
            <v>3.9980000000000002</v>
          </cell>
          <cell r="S1377">
            <v>1</v>
          </cell>
        </row>
        <row r="1378">
          <cell r="A1378" t="str">
            <v>Derrick Wang</v>
          </cell>
          <cell r="M1378">
            <v>1</v>
          </cell>
          <cell r="N1378">
            <v>0</v>
          </cell>
          <cell r="O1378">
            <v>0</v>
          </cell>
          <cell r="P1378">
            <v>0</v>
          </cell>
          <cell r="Q1378">
            <v>0</v>
          </cell>
          <cell r="R1378">
            <v>4.0129999999999999</v>
          </cell>
          <cell r="S1378">
            <v>0</v>
          </cell>
        </row>
        <row r="1379">
          <cell r="A1379" t="str">
            <v>Derrick Wang</v>
          </cell>
          <cell r="M1379">
            <v>1</v>
          </cell>
          <cell r="N1379">
            <v>1</v>
          </cell>
          <cell r="O1379">
            <v>1</v>
          </cell>
          <cell r="P1379">
            <v>0</v>
          </cell>
          <cell r="Q1379">
            <v>0</v>
          </cell>
          <cell r="R1379">
            <v>4.0129999999999999</v>
          </cell>
          <cell r="S1379">
            <v>0</v>
          </cell>
        </row>
        <row r="1380">
          <cell r="A1380" t="str">
            <v>Derrick Wang</v>
          </cell>
          <cell r="M1380">
            <v>1</v>
          </cell>
          <cell r="N1380">
            <v>0</v>
          </cell>
          <cell r="O1380">
            <v>0</v>
          </cell>
          <cell r="P1380">
            <v>0</v>
          </cell>
          <cell r="Q1380">
            <v>0</v>
          </cell>
          <cell r="R1380">
            <v>2.4550000000000001</v>
          </cell>
          <cell r="S1380">
            <v>1</v>
          </cell>
        </row>
        <row r="1381">
          <cell r="A1381" t="str">
            <v>Derrick Wang</v>
          </cell>
          <cell r="M1381">
            <v>1</v>
          </cell>
          <cell r="N1381">
            <v>1</v>
          </cell>
          <cell r="O1381">
            <v>1</v>
          </cell>
          <cell r="P1381">
            <v>0</v>
          </cell>
          <cell r="Q1381">
            <v>0</v>
          </cell>
          <cell r="R1381">
            <v>0.86899999999999999</v>
          </cell>
          <cell r="S1381">
            <v>1</v>
          </cell>
        </row>
        <row r="1382">
          <cell r="A1382" t="str">
            <v>Derrick Wang</v>
          </cell>
          <cell r="M1382">
            <v>1</v>
          </cell>
          <cell r="N1382">
            <v>0</v>
          </cell>
          <cell r="O1382">
            <v>0</v>
          </cell>
          <cell r="P1382">
            <v>0</v>
          </cell>
          <cell r="Q1382">
            <v>0</v>
          </cell>
          <cell r="R1382">
            <v>3.4580000000000002</v>
          </cell>
          <cell r="S1382">
            <v>1</v>
          </cell>
        </row>
        <row r="1383">
          <cell r="A1383" t="str">
            <v>Derrick Wang</v>
          </cell>
          <cell r="M1383">
            <v>1</v>
          </cell>
          <cell r="N1383">
            <v>1</v>
          </cell>
          <cell r="O1383">
            <v>1</v>
          </cell>
          <cell r="P1383">
            <v>0</v>
          </cell>
          <cell r="Q1383">
            <v>0</v>
          </cell>
          <cell r="R1383">
            <v>1.369</v>
          </cell>
          <cell r="S1383">
            <v>1</v>
          </cell>
        </row>
        <row r="1384">
          <cell r="A1384" t="str">
            <v>Aaron Warning</v>
          </cell>
          <cell r="M1384">
            <v>1</v>
          </cell>
          <cell r="N1384">
            <v>0</v>
          </cell>
          <cell r="O1384">
            <v>0</v>
          </cell>
          <cell r="P1384">
            <v>1</v>
          </cell>
          <cell r="Q1384">
            <v>1</v>
          </cell>
          <cell r="R1384">
            <v>2.9809999999999999</v>
          </cell>
          <cell r="S1384">
            <v>1</v>
          </cell>
        </row>
        <row r="1385">
          <cell r="A1385" t="str">
            <v>Donald Hubbard</v>
          </cell>
          <cell r="M1385">
            <v>1</v>
          </cell>
          <cell r="N1385">
            <v>1</v>
          </cell>
          <cell r="O1385">
            <v>1</v>
          </cell>
          <cell r="P1385">
            <v>0</v>
          </cell>
          <cell r="Q1385">
            <v>0</v>
          </cell>
          <cell r="R1385">
            <v>2.5129999999999999</v>
          </cell>
          <cell r="S1385">
            <v>0</v>
          </cell>
        </row>
        <row r="1386">
          <cell r="A1386" t="str">
            <v>Ana Roldan</v>
          </cell>
          <cell r="M1386">
            <v>1</v>
          </cell>
          <cell r="N1386">
            <v>0</v>
          </cell>
          <cell r="O1386">
            <v>0</v>
          </cell>
          <cell r="P1386">
            <v>0</v>
          </cell>
          <cell r="Q1386">
            <v>0</v>
          </cell>
          <cell r="R1386">
            <v>3.6110000000000002</v>
          </cell>
          <cell r="S1386">
            <v>0</v>
          </cell>
        </row>
        <row r="1387">
          <cell r="A1387" t="str">
            <v>Nicholas K Baugnon</v>
          </cell>
          <cell r="M1387">
            <v>0</v>
          </cell>
          <cell r="N1387">
            <v>0</v>
          </cell>
          <cell r="O1387">
            <v>0</v>
          </cell>
          <cell r="P1387">
            <v>0</v>
          </cell>
          <cell r="Q1387">
            <v>0</v>
          </cell>
          <cell r="R1387">
            <v>4.5010000000000003</v>
          </cell>
          <cell r="S1387">
            <v>1</v>
          </cell>
        </row>
        <row r="1388">
          <cell r="A1388" t="str">
            <v>Cameron McGlone</v>
          </cell>
          <cell r="M1388">
            <v>0</v>
          </cell>
          <cell r="N1388">
            <v>0</v>
          </cell>
          <cell r="O1388">
            <v>0</v>
          </cell>
          <cell r="P1388">
            <v>0</v>
          </cell>
          <cell r="Q1388">
            <v>0</v>
          </cell>
          <cell r="R1388">
            <v>11.864000000000001</v>
          </cell>
          <cell r="S1388">
            <v>0</v>
          </cell>
        </row>
        <row r="1389">
          <cell r="A1389" t="str">
            <v>Cameron McGlone</v>
          </cell>
          <cell r="M1389">
            <v>0</v>
          </cell>
          <cell r="N1389">
            <v>0</v>
          </cell>
          <cell r="O1389">
            <v>0</v>
          </cell>
          <cell r="P1389">
            <v>1</v>
          </cell>
          <cell r="Q1389">
            <v>0</v>
          </cell>
          <cell r="R1389">
            <v>1.911</v>
          </cell>
          <cell r="S1389">
            <v>1</v>
          </cell>
        </row>
        <row r="1390">
          <cell r="A1390" t="str">
            <v>Matthew Bange</v>
          </cell>
          <cell r="M1390">
            <v>0</v>
          </cell>
          <cell r="N1390">
            <v>1</v>
          </cell>
          <cell r="O1390">
            <v>0</v>
          </cell>
          <cell r="P1390">
            <v>0</v>
          </cell>
          <cell r="Q1390">
            <v>0</v>
          </cell>
          <cell r="R1390">
            <v>3.0129999999999999</v>
          </cell>
          <cell r="S1390">
            <v>1</v>
          </cell>
        </row>
        <row r="1391">
          <cell r="A1391" t="str">
            <v>Matthew Bange</v>
          </cell>
          <cell r="M1391">
            <v>0</v>
          </cell>
          <cell r="N1391">
            <v>0</v>
          </cell>
          <cell r="O1391">
            <v>0</v>
          </cell>
          <cell r="P1391">
            <v>0</v>
          </cell>
          <cell r="Q1391">
            <v>0</v>
          </cell>
          <cell r="R1391">
            <v>4.2679999999999998</v>
          </cell>
          <cell r="S1391">
            <v>1</v>
          </cell>
        </row>
        <row r="1392">
          <cell r="A1392" t="str">
            <v>Matthew Bange</v>
          </cell>
          <cell r="M1392">
            <v>0</v>
          </cell>
          <cell r="N1392">
            <v>0</v>
          </cell>
          <cell r="O1392">
            <v>0</v>
          </cell>
          <cell r="P1392">
            <v>1</v>
          </cell>
          <cell r="Q1392">
            <v>0</v>
          </cell>
          <cell r="R1392">
            <v>3.0129999999999999</v>
          </cell>
          <cell r="S1392">
            <v>1</v>
          </cell>
        </row>
        <row r="1393">
          <cell r="A1393" t="str">
            <v>Israel Ojalvo</v>
          </cell>
          <cell r="M1393">
            <v>1</v>
          </cell>
          <cell r="N1393">
            <v>0</v>
          </cell>
          <cell r="O1393">
            <v>0</v>
          </cell>
          <cell r="P1393">
            <v>0</v>
          </cell>
          <cell r="Q1393">
            <v>0</v>
          </cell>
          <cell r="R1393">
            <v>2.1579999999999999</v>
          </cell>
          <cell r="S1393">
            <v>0</v>
          </cell>
        </row>
        <row r="1394">
          <cell r="A1394" t="str">
            <v>Israel Ojalvo</v>
          </cell>
          <cell r="M1394">
            <v>0</v>
          </cell>
          <cell r="N1394">
            <v>1</v>
          </cell>
          <cell r="O1394">
            <v>0</v>
          </cell>
          <cell r="P1394">
            <v>0</v>
          </cell>
          <cell r="Q1394">
            <v>0</v>
          </cell>
          <cell r="R1394">
            <v>0</v>
          </cell>
          <cell r="S1394">
            <v>1</v>
          </cell>
        </row>
        <row r="1395">
          <cell r="A1395" t="str">
            <v>Anapatricia Maldonado Cerda</v>
          </cell>
          <cell r="M1395">
            <v>0</v>
          </cell>
          <cell r="N1395">
            <v>0</v>
          </cell>
          <cell r="O1395">
            <v>0</v>
          </cell>
          <cell r="P1395">
            <v>0</v>
          </cell>
          <cell r="Q1395">
            <v>0</v>
          </cell>
          <cell r="R1395">
            <v>0.52200000000000002</v>
          </cell>
          <cell r="S1395">
            <v>1</v>
          </cell>
        </row>
        <row r="1396">
          <cell r="A1396" t="str">
            <v>Anapatricia Maldonado Cerda</v>
          </cell>
          <cell r="M1396">
            <v>0</v>
          </cell>
          <cell r="N1396">
            <v>1</v>
          </cell>
          <cell r="O1396">
            <v>0</v>
          </cell>
          <cell r="P1396">
            <v>1</v>
          </cell>
          <cell r="Q1396">
            <v>0</v>
          </cell>
          <cell r="R1396">
            <v>5.3540000000000001</v>
          </cell>
          <cell r="S1396">
            <v>1</v>
          </cell>
        </row>
        <row r="1397">
          <cell r="A1397" t="str">
            <v>Anapatricia Maldonado Cerda</v>
          </cell>
          <cell r="M1397">
            <v>0</v>
          </cell>
          <cell r="N1397">
            <v>0</v>
          </cell>
          <cell r="O1397">
            <v>0</v>
          </cell>
          <cell r="P1397">
            <v>0</v>
          </cell>
          <cell r="Q1397">
            <v>0</v>
          </cell>
          <cell r="R1397">
            <v>2.1120000000000001</v>
          </cell>
          <cell r="S1397">
            <v>0</v>
          </cell>
        </row>
        <row r="1398">
          <cell r="A1398" t="str">
            <v>Anapatricia Maldonado Cerda</v>
          </cell>
          <cell r="M1398">
            <v>1</v>
          </cell>
          <cell r="N1398">
            <v>0</v>
          </cell>
          <cell r="O1398">
            <v>0</v>
          </cell>
          <cell r="P1398">
            <v>0</v>
          </cell>
          <cell r="Q1398">
            <v>0</v>
          </cell>
          <cell r="R1398">
            <v>0.86899999999999999</v>
          </cell>
          <cell r="S1398">
            <v>0</v>
          </cell>
        </row>
        <row r="1399">
          <cell r="A1399" t="str">
            <v xml:space="preserve">Christopher Schiefer </v>
          </cell>
          <cell r="M1399">
            <v>0</v>
          </cell>
          <cell r="N1399">
            <v>0</v>
          </cell>
          <cell r="O1399">
            <v>0</v>
          </cell>
          <cell r="P1399">
            <v>0</v>
          </cell>
          <cell r="Q1399">
            <v>0</v>
          </cell>
          <cell r="R1399">
            <v>14.414999999999999</v>
          </cell>
          <cell r="S1399">
            <v>1</v>
          </cell>
        </row>
        <row r="1400">
          <cell r="A1400" t="str">
            <v xml:space="preserve">Christopher Schiefer </v>
          </cell>
          <cell r="M1400">
            <v>1</v>
          </cell>
          <cell r="N1400">
            <v>0</v>
          </cell>
          <cell r="O1400">
            <v>0</v>
          </cell>
          <cell r="P1400">
            <v>0</v>
          </cell>
          <cell r="Q1400">
            <v>0</v>
          </cell>
          <cell r="R1400">
            <v>0.749</v>
          </cell>
          <cell r="S1400">
            <v>1</v>
          </cell>
        </row>
        <row r="1401">
          <cell r="A1401" t="str">
            <v xml:space="preserve">Christopher Schiefer </v>
          </cell>
          <cell r="M1401">
            <v>0</v>
          </cell>
          <cell r="N1401">
            <v>0</v>
          </cell>
          <cell r="O1401">
            <v>0</v>
          </cell>
          <cell r="P1401">
            <v>0</v>
          </cell>
          <cell r="Q1401">
            <v>0</v>
          </cell>
          <cell r="R1401">
            <v>6.2050000000000001</v>
          </cell>
          <cell r="S1401">
            <v>1</v>
          </cell>
        </row>
        <row r="1402">
          <cell r="A1402" t="str">
            <v xml:space="preserve">Christopher Schiefer </v>
          </cell>
          <cell r="M1402">
            <v>0</v>
          </cell>
          <cell r="N1402">
            <v>0</v>
          </cell>
          <cell r="O1402">
            <v>0</v>
          </cell>
          <cell r="P1402">
            <v>0</v>
          </cell>
          <cell r="Q1402">
            <v>0</v>
          </cell>
          <cell r="R1402">
            <v>3.13</v>
          </cell>
          <cell r="S1402">
            <v>1</v>
          </cell>
        </row>
        <row r="1403">
          <cell r="A1403" t="str">
            <v xml:space="preserve">Christopher Schiefer </v>
          </cell>
          <cell r="M1403">
            <v>1</v>
          </cell>
          <cell r="N1403">
            <v>0</v>
          </cell>
          <cell r="O1403">
            <v>0</v>
          </cell>
          <cell r="P1403">
            <v>0</v>
          </cell>
          <cell r="Q1403">
            <v>0</v>
          </cell>
          <cell r="R1403">
            <v>0</v>
          </cell>
          <cell r="S1403">
            <v>0</v>
          </cell>
        </row>
        <row r="1404">
          <cell r="A1404" t="str">
            <v xml:space="preserve">Christopher Schiefer </v>
          </cell>
          <cell r="M1404">
            <v>1</v>
          </cell>
          <cell r="N1404">
            <v>0</v>
          </cell>
          <cell r="O1404">
            <v>0</v>
          </cell>
          <cell r="P1404">
            <v>0</v>
          </cell>
          <cell r="Q1404">
            <v>0</v>
          </cell>
          <cell r="R1404">
            <v>1.369</v>
          </cell>
          <cell r="S1404">
            <v>0</v>
          </cell>
        </row>
        <row r="1405">
          <cell r="A1405" t="str">
            <v>Gwendolyn Schultz</v>
          </cell>
          <cell r="M1405">
            <v>1</v>
          </cell>
          <cell r="N1405">
            <v>0</v>
          </cell>
          <cell r="O1405">
            <v>0</v>
          </cell>
          <cell r="P1405">
            <v>0</v>
          </cell>
          <cell r="Q1405">
            <v>0</v>
          </cell>
          <cell r="R1405">
            <v>4.6989999999999998</v>
          </cell>
          <cell r="S1405">
            <v>0</v>
          </cell>
        </row>
        <row r="1406">
          <cell r="A1406" t="str">
            <v>William W Binotti</v>
          </cell>
          <cell r="M1406">
            <v>1</v>
          </cell>
          <cell r="N1406">
            <v>1</v>
          </cell>
          <cell r="O1406">
            <v>1</v>
          </cell>
          <cell r="P1406">
            <v>0</v>
          </cell>
          <cell r="Q1406">
            <v>0</v>
          </cell>
          <cell r="R1406">
            <v>4.0129999999999999</v>
          </cell>
          <cell r="S1406">
            <v>1</v>
          </cell>
        </row>
        <row r="1407">
          <cell r="A1407" t="str">
            <v>William W Binotti</v>
          </cell>
          <cell r="M1407">
            <v>0</v>
          </cell>
          <cell r="N1407">
            <v>1</v>
          </cell>
          <cell r="O1407">
            <v>0</v>
          </cell>
          <cell r="P1407">
            <v>0</v>
          </cell>
          <cell r="Q1407">
            <v>0</v>
          </cell>
          <cell r="R1407">
            <v>12.336</v>
          </cell>
          <cell r="S1407">
            <v>1</v>
          </cell>
        </row>
        <row r="1408">
          <cell r="A1408" t="str">
            <v>William W Binotti</v>
          </cell>
          <cell r="M1408">
            <v>1</v>
          </cell>
          <cell r="N1408">
            <v>1</v>
          </cell>
          <cell r="O1408">
            <v>1</v>
          </cell>
          <cell r="P1408">
            <v>0</v>
          </cell>
          <cell r="Q1408">
            <v>0</v>
          </cell>
          <cell r="R1408">
            <v>1.5209999999999999</v>
          </cell>
          <cell r="S1408">
            <v>1</v>
          </cell>
        </row>
        <row r="1409">
          <cell r="A1409" t="str">
            <v>William W Binotti</v>
          </cell>
          <cell r="M1409">
            <v>1</v>
          </cell>
          <cell r="N1409">
            <v>1</v>
          </cell>
          <cell r="O1409">
            <v>1</v>
          </cell>
          <cell r="P1409">
            <v>0</v>
          </cell>
          <cell r="Q1409">
            <v>0</v>
          </cell>
          <cell r="R1409">
            <v>3.4580000000000002</v>
          </cell>
          <cell r="S1409">
            <v>1</v>
          </cell>
        </row>
        <row r="1410">
          <cell r="A1410" t="str">
            <v>Micaela Koci</v>
          </cell>
          <cell r="M1410">
            <v>1</v>
          </cell>
          <cell r="N1410">
            <v>0</v>
          </cell>
          <cell r="O1410">
            <v>0</v>
          </cell>
          <cell r="P1410">
            <v>0</v>
          </cell>
          <cell r="Q1410">
            <v>0</v>
          </cell>
          <cell r="R1410">
            <v>2.04</v>
          </cell>
          <cell r="S1410">
            <v>1</v>
          </cell>
        </row>
        <row r="1411">
          <cell r="A1411" t="str">
            <v>Micaela Koci</v>
          </cell>
          <cell r="M1411">
            <v>0</v>
          </cell>
          <cell r="N1411">
            <v>0</v>
          </cell>
          <cell r="O1411">
            <v>0</v>
          </cell>
          <cell r="P1411">
            <v>1</v>
          </cell>
          <cell r="Q1411">
            <v>0</v>
          </cell>
          <cell r="R1411">
            <v>0</v>
          </cell>
          <cell r="S1411">
            <v>1</v>
          </cell>
        </row>
        <row r="1412">
          <cell r="A1412" t="str">
            <v>Alexander Haueisen</v>
          </cell>
          <cell r="M1412">
            <v>1</v>
          </cell>
          <cell r="N1412">
            <v>0</v>
          </cell>
          <cell r="O1412">
            <v>0</v>
          </cell>
          <cell r="P1412">
            <v>0</v>
          </cell>
          <cell r="Q1412">
            <v>0</v>
          </cell>
          <cell r="R1412">
            <v>1.369</v>
          </cell>
          <cell r="S1412">
            <v>0</v>
          </cell>
        </row>
        <row r="1413">
          <cell r="A1413" t="str">
            <v>Alexander Svoronos</v>
          </cell>
          <cell r="M1413">
            <v>0</v>
          </cell>
          <cell r="N1413">
            <v>1</v>
          </cell>
          <cell r="O1413">
            <v>0</v>
          </cell>
          <cell r="P1413">
            <v>0</v>
          </cell>
          <cell r="Q1413">
            <v>0</v>
          </cell>
          <cell r="R1413">
            <v>9.4120000000000008</v>
          </cell>
          <cell r="S1413">
            <v>0</v>
          </cell>
        </row>
        <row r="1414">
          <cell r="A1414" t="str">
            <v>Alexander Svoronos</v>
          </cell>
          <cell r="M1414">
            <v>0</v>
          </cell>
          <cell r="N1414">
            <v>1</v>
          </cell>
          <cell r="O1414">
            <v>0</v>
          </cell>
          <cell r="P1414">
            <v>0</v>
          </cell>
          <cell r="Q1414">
            <v>0</v>
          </cell>
          <cell r="R1414">
            <v>9.7270000000000003</v>
          </cell>
          <cell r="S1414">
            <v>1</v>
          </cell>
        </row>
        <row r="1415">
          <cell r="A1415" t="str">
            <v>Alexander Svoronos</v>
          </cell>
          <cell r="M1415">
            <v>0</v>
          </cell>
          <cell r="N1415">
            <v>0</v>
          </cell>
          <cell r="O1415">
            <v>0</v>
          </cell>
          <cell r="P1415">
            <v>0</v>
          </cell>
          <cell r="Q1415">
            <v>0</v>
          </cell>
          <cell r="R1415">
            <v>42.777999999999999</v>
          </cell>
          <cell r="S1415">
            <v>1</v>
          </cell>
        </row>
        <row r="1416">
          <cell r="A1416" t="str">
            <v>Yaqoob Qaseem</v>
          </cell>
          <cell r="M1416">
            <v>0</v>
          </cell>
          <cell r="N1416">
            <v>1</v>
          </cell>
          <cell r="O1416">
            <v>0</v>
          </cell>
          <cell r="P1416">
            <v>0</v>
          </cell>
          <cell r="Q1416">
            <v>0</v>
          </cell>
          <cell r="R1416">
            <v>1.2050000000000001</v>
          </cell>
          <cell r="S1416">
            <v>0</v>
          </cell>
        </row>
        <row r="1417">
          <cell r="A1417" t="str">
            <v>Yaqoob Qaseem</v>
          </cell>
          <cell r="M1417">
            <v>1</v>
          </cell>
          <cell r="N1417">
            <v>1</v>
          </cell>
          <cell r="O1417">
            <v>1</v>
          </cell>
          <cell r="P1417">
            <v>0</v>
          </cell>
          <cell r="Q1417">
            <v>0</v>
          </cell>
          <cell r="R1417">
            <v>2.04</v>
          </cell>
          <cell r="S1417">
            <v>0</v>
          </cell>
        </row>
        <row r="1418">
          <cell r="A1418" t="str">
            <v>Yaqoob Qaseem</v>
          </cell>
          <cell r="M1418">
            <v>0</v>
          </cell>
          <cell r="N1418">
            <v>0</v>
          </cell>
          <cell r="O1418">
            <v>0</v>
          </cell>
          <cell r="P1418">
            <v>0</v>
          </cell>
          <cell r="Q1418">
            <v>0</v>
          </cell>
          <cell r="R1418">
            <v>7.7380000000000004</v>
          </cell>
          <cell r="S1418">
            <v>1</v>
          </cell>
        </row>
        <row r="1419">
          <cell r="A1419" t="str">
            <v>Yaqoob Qaseem</v>
          </cell>
          <cell r="M1419">
            <v>0</v>
          </cell>
          <cell r="N1419">
            <v>1</v>
          </cell>
          <cell r="O1419">
            <v>0</v>
          </cell>
          <cell r="P1419">
            <v>0</v>
          </cell>
          <cell r="Q1419">
            <v>0</v>
          </cell>
          <cell r="R1419">
            <v>2.21</v>
          </cell>
          <cell r="S1419">
            <v>1</v>
          </cell>
        </row>
        <row r="1420">
          <cell r="A1420" t="str">
            <v>Liangbo L Shen</v>
          </cell>
          <cell r="M1420">
            <v>1</v>
          </cell>
          <cell r="N1420">
            <v>0</v>
          </cell>
          <cell r="O1420">
            <v>0</v>
          </cell>
          <cell r="P1420">
            <v>0</v>
          </cell>
          <cell r="Q1420">
            <v>0</v>
          </cell>
          <cell r="R1420">
            <v>2.8109999999999999</v>
          </cell>
          <cell r="S1420">
            <v>0</v>
          </cell>
        </row>
        <row r="1421">
          <cell r="A1421" t="str">
            <v>Liangbo L Shen</v>
          </cell>
          <cell r="M1421">
            <v>1</v>
          </cell>
          <cell r="N1421">
            <v>1</v>
          </cell>
          <cell r="O1421">
            <v>1</v>
          </cell>
          <cell r="P1421">
            <v>0</v>
          </cell>
          <cell r="Q1421">
            <v>0</v>
          </cell>
          <cell r="R1421">
            <v>4.0129999999999999</v>
          </cell>
          <cell r="S1421">
            <v>1</v>
          </cell>
        </row>
        <row r="1422">
          <cell r="A1422" t="str">
            <v>Liangbo L Shen</v>
          </cell>
          <cell r="M1422">
            <v>1</v>
          </cell>
          <cell r="N1422">
            <v>1</v>
          </cell>
          <cell r="O1422">
            <v>1</v>
          </cell>
          <cell r="P1422">
            <v>0</v>
          </cell>
          <cell r="Q1422">
            <v>0</v>
          </cell>
          <cell r="R1422">
            <v>3.6110000000000002</v>
          </cell>
          <cell r="S1422">
            <v>1</v>
          </cell>
        </row>
        <row r="1423">
          <cell r="A1423" t="str">
            <v>Liangbo L Shen</v>
          </cell>
          <cell r="M1423">
            <v>1</v>
          </cell>
          <cell r="N1423">
            <v>1</v>
          </cell>
          <cell r="O1423">
            <v>1</v>
          </cell>
          <cell r="P1423">
            <v>0</v>
          </cell>
          <cell r="Q1423">
            <v>0</v>
          </cell>
          <cell r="R1423">
            <v>1.6890000000000001</v>
          </cell>
          <cell r="S1423">
            <v>0</v>
          </cell>
        </row>
        <row r="1424">
          <cell r="A1424" t="str">
            <v>Liangbo L Shen</v>
          </cell>
          <cell r="M1424">
            <v>1</v>
          </cell>
          <cell r="N1424">
            <v>0</v>
          </cell>
          <cell r="O1424">
            <v>0</v>
          </cell>
          <cell r="P1424">
            <v>0</v>
          </cell>
          <cell r="Q1424">
            <v>0</v>
          </cell>
          <cell r="R1424">
            <v>2.8109999999999999</v>
          </cell>
          <cell r="S1424">
            <v>1</v>
          </cell>
        </row>
        <row r="1425">
          <cell r="A1425" t="str">
            <v>Liangbo L Shen</v>
          </cell>
          <cell r="M1425">
            <v>1</v>
          </cell>
          <cell r="N1425">
            <v>1</v>
          </cell>
          <cell r="O1425">
            <v>1</v>
          </cell>
          <cell r="P1425">
            <v>0</v>
          </cell>
          <cell r="Q1425">
            <v>0</v>
          </cell>
          <cell r="R1425">
            <v>1.6890000000000001</v>
          </cell>
          <cell r="S1425">
            <v>1</v>
          </cell>
        </row>
        <row r="1426">
          <cell r="A1426" t="str">
            <v>Liangbo L Shen</v>
          </cell>
          <cell r="M1426">
            <v>1</v>
          </cell>
          <cell r="N1426">
            <v>1</v>
          </cell>
          <cell r="O1426">
            <v>1</v>
          </cell>
          <cell r="P1426">
            <v>0</v>
          </cell>
          <cell r="Q1426">
            <v>0</v>
          </cell>
          <cell r="R1426">
            <v>3.6110000000000002</v>
          </cell>
          <cell r="S1426">
            <v>0</v>
          </cell>
        </row>
        <row r="1427">
          <cell r="A1427" t="str">
            <v>Liangbo L Shen</v>
          </cell>
          <cell r="M1427">
            <v>1</v>
          </cell>
          <cell r="N1427">
            <v>1</v>
          </cell>
          <cell r="O1427">
            <v>1</v>
          </cell>
          <cell r="P1427">
            <v>0</v>
          </cell>
          <cell r="Q1427">
            <v>0</v>
          </cell>
          <cell r="R1427">
            <v>1.6890000000000001</v>
          </cell>
          <cell r="S1427">
            <v>0</v>
          </cell>
        </row>
        <row r="1428">
          <cell r="A1428" t="str">
            <v>Liangbo L Shen</v>
          </cell>
          <cell r="M1428">
            <v>1</v>
          </cell>
          <cell r="N1428">
            <v>1</v>
          </cell>
          <cell r="O1428">
            <v>1</v>
          </cell>
          <cell r="P1428">
            <v>0</v>
          </cell>
          <cell r="Q1428">
            <v>0</v>
          </cell>
          <cell r="R1428">
            <v>1.6890000000000001</v>
          </cell>
          <cell r="S1428">
            <v>1</v>
          </cell>
        </row>
        <row r="1429">
          <cell r="A1429" t="str">
            <v>Liangbo L Shen</v>
          </cell>
          <cell r="M1429">
            <v>1</v>
          </cell>
          <cell r="N1429">
            <v>1</v>
          </cell>
          <cell r="O1429">
            <v>1</v>
          </cell>
          <cell r="P1429">
            <v>0</v>
          </cell>
          <cell r="Q1429">
            <v>0</v>
          </cell>
          <cell r="R1429">
            <v>8.4700000000000006</v>
          </cell>
          <cell r="S1429">
            <v>1</v>
          </cell>
        </row>
        <row r="1430">
          <cell r="A1430" t="str">
            <v>Liangbo L Shen</v>
          </cell>
          <cell r="M1430">
            <v>1</v>
          </cell>
          <cell r="N1430">
            <v>1</v>
          </cell>
          <cell r="O1430">
            <v>1</v>
          </cell>
          <cell r="P1430">
            <v>0</v>
          </cell>
          <cell r="Q1430">
            <v>0</v>
          </cell>
          <cell r="R1430">
            <v>3.649</v>
          </cell>
          <cell r="S1430">
            <v>1</v>
          </cell>
        </row>
        <row r="1431">
          <cell r="A1431" t="str">
            <v>Liangbo L Shen</v>
          </cell>
          <cell r="M1431">
            <v>1</v>
          </cell>
          <cell r="N1431">
            <v>1</v>
          </cell>
          <cell r="O1431">
            <v>1</v>
          </cell>
          <cell r="P1431">
            <v>0</v>
          </cell>
          <cell r="Q1431">
            <v>0</v>
          </cell>
          <cell r="R1431">
            <v>3.4580000000000002</v>
          </cell>
          <cell r="S1431">
            <v>1</v>
          </cell>
        </row>
        <row r="1432">
          <cell r="A1432" t="str">
            <v>Liangbo L Shen</v>
          </cell>
          <cell r="M1432">
            <v>1</v>
          </cell>
          <cell r="N1432">
            <v>1</v>
          </cell>
          <cell r="O1432">
            <v>1</v>
          </cell>
          <cell r="P1432">
            <v>0</v>
          </cell>
          <cell r="Q1432">
            <v>0</v>
          </cell>
          <cell r="R1432">
            <v>8.4700000000000006</v>
          </cell>
          <cell r="S1432">
            <v>1</v>
          </cell>
        </row>
        <row r="1433">
          <cell r="A1433" t="str">
            <v>Liangbo L Shen</v>
          </cell>
          <cell r="M1433">
            <v>0</v>
          </cell>
          <cell r="N1433">
            <v>1</v>
          </cell>
          <cell r="O1433">
            <v>0</v>
          </cell>
          <cell r="P1433">
            <v>0</v>
          </cell>
          <cell r="Q1433">
            <v>0</v>
          </cell>
          <cell r="R1433">
            <v>60.392000000000003</v>
          </cell>
          <cell r="S1433">
            <v>1</v>
          </cell>
        </row>
        <row r="1434">
          <cell r="A1434" t="str">
            <v>Liangbo L Shen</v>
          </cell>
          <cell r="M1434">
            <v>1</v>
          </cell>
          <cell r="N1434">
            <v>1</v>
          </cell>
          <cell r="O1434">
            <v>1</v>
          </cell>
          <cell r="P1434">
            <v>0</v>
          </cell>
          <cell r="Q1434">
            <v>0</v>
          </cell>
          <cell r="R1434">
            <v>1.6890000000000001</v>
          </cell>
          <cell r="S1434">
            <v>1</v>
          </cell>
        </row>
        <row r="1435">
          <cell r="A1435" t="str">
            <v xml:space="preserve">Allison T Harmel </v>
          </cell>
          <cell r="M1435">
            <v>0</v>
          </cell>
          <cell r="N1435">
            <v>0</v>
          </cell>
          <cell r="O1435">
            <v>0</v>
          </cell>
          <cell r="P1435">
            <v>0</v>
          </cell>
          <cell r="Q1435">
            <v>0</v>
          </cell>
          <cell r="R1435">
            <v>2.74</v>
          </cell>
          <cell r="S1435">
            <v>1</v>
          </cell>
        </row>
        <row r="1436">
          <cell r="A1436" t="str">
            <v>Poojitha Balakrishnan</v>
          </cell>
          <cell r="M1436">
            <v>0</v>
          </cell>
          <cell r="N1436">
            <v>0</v>
          </cell>
          <cell r="O1436">
            <v>0</v>
          </cell>
          <cell r="P1436">
            <v>0</v>
          </cell>
          <cell r="Q1436">
            <v>0</v>
          </cell>
          <cell r="R1436">
            <v>2.74</v>
          </cell>
          <cell r="S1436">
            <v>1</v>
          </cell>
        </row>
        <row r="1437">
          <cell r="A1437" t="str">
            <v>Poojitha Balakrishnan</v>
          </cell>
          <cell r="M1437">
            <v>0</v>
          </cell>
          <cell r="N1437">
            <v>0</v>
          </cell>
          <cell r="O1437">
            <v>0</v>
          </cell>
          <cell r="P1437">
            <v>0</v>
          </cell>
          <cell r="Q1437">
            <v>0</v>
          </cell>
          <cell r="R1437">
            <v>6.7919999999999998</v>
          </cell>
          <cell r="S1437">
            <v>0</v>
          </cell>
        </row>
        <row r="1438">
          <cell r="A1438" t="str">
            <v>Poojitha Balakrishnan</v>
          </cell>
          <cell r="M1438">
            <v>0</v>
          </cell>
          <cell r="N1438">
            <v>1</v>
          </cell>
          <cell r="O1438">
            <v>0</v>
          </cell>
          <cell r="P1438">
            <v>0</v>
          </cell>
          <cell r="Q1438">
            <v>0</v>
          </cell>
          <cell r="R1438">
            <v>3.258</v>
          </cell>
          <cell r="S1438">
            <v>1</v>
          </cell>
        </row>
        <row r="1439">
          <cell r="A1439" t="str">
            <v>Poojitha Balakrishnan</v>
          </cell>
          <cell r="M1439">
            <v>0</v>
          </cell>
          <cell r="N1439">
            <v>1</v>
          </cell>
          <cell r="O1439">
            <v>0</v>
          </cell>
          <cell r="P1439">
            <v>0</v>
          </cell>
          <cell r="Q1439">
            <v>0</v>
          </cell>
          <cell r="R1439">
            <v>3.347</v>
          </cell>
          <cell r="S1439">
            <v>1</v>
          </cell>
        </row>
        <row r="1440">
          <cell r="A1440" t="str">
            <v>Poojitha Balakrishnan</v>
          </cell>
          <cell r="M1440">
            <v>0</v>
          </cell>
          <cell r="N1440">
            <v>0</v>
          </cell>
          <cell r="O1440">
            <v>0</v>
          </cell>
          <cell r="P1440">
            <v>0</v>
          </cell>
          <cell r="Q1440">
            <v>0</v>
          </cell>
          <cell r="R1440">
            <v>3.9980000000000002</v>
          </cell>
          <cell r="S1440">
            <v>1</v>
          </cell>
        </row>
        <row r="1441">
          <cell r="A1441" t="str">
            <v>Poojitha Balakrishnan</v>
          </cell>
          <cell r="M1441">
            <v>0</v>
          </cell>
          <cell r="N1441">
            <v>0</v>
          </cell>
          <cell r="O1441">
            <v>0</v>
          </cell>
          <cell r="P1441">
            <v>0</v>
          </cell>
          <cell r="Q1441">
            <v>0</v>
          </cell>
          <cell r="R1441">
            <v>8.3819999999999997</v>
          </cell>
          <cell r="S1441">
            <v>1</v>
          </cell>
        </row>
        <row r="1442">
          <cell r="A1442" t="str">
            <v>Poojitha Balakrishnan</v>
          </cell>
          <cell r="M1442">
            <v>0</v>
          </cell>
          <cell r="N1442">
            <v>0</v>
          </cell>
          <cell r="O1442">
            <v>0</v>
          </cell>
          <cell r="P1442">
            <v>0</v>
          </cell>
          <cell r="Q1442">
            <v>0</v>
          </cell>
          <cell r="R1442">
            <v>7.577</v>
          </cell>
          <cell r="S1442">
            <v>1</v>
          </cell>
        </row>
        <row r="1443">
          <cell r="A1443" t="str">
            <v>Poojitha Balakrishnan</v>
          </cell>
          <cell r="M1443">
            <v>0</v>
          </cell>
          <cell r="N1443">
            <v>0</v>
          </cell>
          <cell r="O1443">
            <v>0</v>
          </cell>
          <cell r="P1443">
            <v>0</v>
          </cell>
          <cell r="Q1443">
            <v>0</v>
          </cell>
          <cell r="R1443">
            <v>4.5259999999999998</v>
          </cell>
          <cell r="S1443">
            <v>1</v>
          </cell>
        </row>
        <row r="1444">
          <cell r="A1444" t="str">
            <v>Poojitha Balakrishnan</v>
          </cell>
          <cell r="M1444">
            <v>0</v>
          </cell>
          <cell r="N1444">
            <v>1</v>
          </cell>
          <cell r="O1444">
            <v>0</v>
          </cell>
          <cell r="P1444">
            <v>0</v>
          </cell>
          <cell r="Q1444">
            <v>0</v>
          </cell>
          <cell r="R1444">
            <v>2.8490000000000002</v>
          </cell>
          <cell r="S1444">
            <v>1</v>
          </cell>
        </row>
        <row r="1445">
          <cell r="A1445" t="str">
            <v>Poojitha Balakrishnan</v>
          </cell>
          <cell r="M1445">
            <v>0</v>
          </cell>
          <cell r="N1445">
            <v>0</v>
          </cell>
          <cell r="O1445">
            <v>0</v>
          </cell>
          <cell r="P1445">
            <v>0</v>
          </cell>
          <cell r="Q1445">
            <v>0</v>
          </cell>
          <cell r="R1445">
            <v>9.5440000000000005</v>
          </cell>
          <cell r="S1445">
            <v>1</v>
          </cell>
        </row>
        <row r="1446">
          <cell r="A1446" t="str">
            <v>Poojitha Balakrishnan</v>
          </cell>
          <cell r="M1446">
            <v>0</v>
          </cell>
          <cell r="N1446">
            <v>1</v>
          </cell>
          <cell r="O1446">
            <v>0</v>
          </cell>
          <cell r="P1446">
            <v>0</v>
          </cell>
          <cell r="Q1446">
            <v>0</v>
          </cell>
          <cell r="R1446">
            <v>2.74</v>
          </cell>
          <cell r="S1446">
            <v>1</v>
          </cell>
        </row>
        <row r="1447">
          <cell r="A1447" t="str">
            <v>Poojitha Balakrishnan</v>
          </cell>
          <cell r="M1447">
            <v>0</v>
          </cell>
          <cell r="N1447">
            <v>1</v>
          </cell>
          <cell r="O1447">
            <v>0</v>
          </cell>
          <cell r="P1447">
            <v>0</v>
          </cell>
          <cell r="Q1447">
            <v>0</v>
          </cell>
          <cell r="R1447">
            <v>8.3819999999999997</v>
          </cell>
          <cell r="S1447">
            <v>1</v>
          </cell>
        </row>
        <row r="1448">
          <cell r="A1448" t="str">
            <v>Poojitha Balakrishnan</v>
          </cell>
          <cell r="M1448">
            <v>0</v>
          </cell>
          <cell r="N1448">
            <v>0</v>
          </cell>
          <cell r="O1448">
            <v>0</v>
          </cell>
          <cell r="P1448">
            <v>0</v>
          </cell>
          <cell r="Q1448">
            <v>0</v>
          </cell>
          <cell r="R1448">
            <v>2.9289999999999998</v>
          </cell>
          <cell r="S1448">
            <v>1</v>
          </cell>
        </row>
        <row r="1449">
          <cell r="A1449" t="str">
            <v>Poojitha Balakrishnan</v>
          </cell>
          <cell r="M1449">
            <v>0</v>
          </cell>
          <cell r="N1449">
            <v>0</v>
          </cell>
          <cell r="O1449">
            <v>0</v>
          </cell>
          <cell r="P1449">
            <v>0</v>
          </cell>
          <cell r="Q1449">
            <v>0</v>
          </cell>
          <cell r="R1449">
            <v>1.593</v>
          </cell>
          <cell r="S1449">
            <v>1</v>
          </cell>
        </row>
        <row r="1450">
          <cell r="A1450" t="str">
            <v>Poojitha Balakrishnan</v>
          </cell>
          <cell r="M1450">
            <v>0</v>
          </cell>
          <cell r="N1450">
            <v>0</v>
          </cell>
          <cell r="O1450">
            <v>0</v>
          </cell>
          <cell r="P1450">
            <v>0</v>
          </cell>
          <cell r="Q1450">
            <v>0</v>
          </cell>
          <cell r="R1450">
            <v>3.8290000000000002</v>
          </cell>
          <cell r="S1450">
            <v>1</v>
          </cell>
        </row>
        <row r="1451">
          <cell r="A1451" t="str">
            <v>Poojitha Balakrishnan</v>
          </cell>
          <cell r="M1451">
            <v>0</v>
          </cell>
          <cell r="N1451">
            <v>0</v>
          </cell>
          <cell r="O1451">
            <v>0</v>
          </cell>
          <cell r="P1451">
            <v>0</v>
          </cell>
          <cell r="Q1451">
            <v>0</v>
          </cell>
          <cell r="R1451">
            <v>1.417</v>
          </cell>
          <cell r="S1451">
            <v>1</v>
          </cell>
        </row>
        <row r="1452">
          <cell r="A1452" t="str">
            <v>Poojitha Balakrishnan</v>
          </cell>
          <cell r="M1452">
            <v>0</v>
          </cell>
          <cell r="N1452">
            <v>0</v>
          </cell>
          <cell r="O1452">
            <v>0</v>
          </cell>
          <cell r="P1452">
            <v>0</v>
          </cell>
          <cell r="Q1452">
            <v>0</v>
          </cell>
          <cell r="R1452">
            <v>16.018999999999998</v>
          </cell>
          <cell r="S1452">
            <v>1</v>
          </cell>
        </row>
        <row r="1453">
          <cell r="A1453" t="str">
            <v>Poojitha Balakrishnan</v>
          </cell>
          <cell r="M1453">
            <v>0</v>
          </cell>
          <cell r="N1453">
            <v>0</v>
          </cell>
          <cell r="O1453">
            <v>0</v>
          </cell>
          <cell r="P1453">
            <v>1</v>
          </cell>
          <cell r="Q1453">
            <v>0</v>
          </cell>
          <cell r="R1453">
            <v>2.6160000000000001</v>
          </cell>
          <cell r="S1453">
            <v>1</v>
          </cell>
        </row>
        <row r="1454">
          <cell r="A1454" t="str">
            <v>Veena Danthuluri</v>
          </cell>
          <cell r="M1454">
            <v>1</v>
          </cell>
          <cell r="N1454">
            <v>1</v>
          </cell>
          <cell r="O1454">
            <v>1</v>
          </cell>
          <cell r="P1454">
            <v>0</v>
          </cell>
          <cell r="Q1454">
            <v>0</v>
          </cell>
          <cell r="R1454">
            <v>2.25</v>
          </cell>
          <cell r="S1454">
            <v>0</v>
          </cell>
        </row>
        <row r="1455">
          <cell r="A1455" t="str">
            <v>Veena Danthuluri</v>
          </cell>
          <cell r="M1455">
            <v>0</v>
          </cell>
          <cell r="N1455">
            <v>0</v>
          </cell>
          <cell r="O1455">
            <v>0</v>
          </cell>
          <cell r="P1455">
            <v>0</v>
          </cell>
          <cell r="Q1455">
            <v>0</v>
          </cell>
          <cell r="R1455">
            <v>3.4169999999999998</v>
          </cell>
          <cell r="S1455">
            <v>1</v>
          </cell>
        </row>
        <row r="1456">
          <cell r="A1456" t="str">
            <v>Malcolm M Kates</v>
          </cell>
          <cell r="M1456">
            <v>0</v>
          </cell>
          <cell r="N1456">
            <v>1</v>
          </cell>
          <cell r="O1456">
            <v>0</v>
          </cell>
          <cell r="P1456">
            <v>0</v>
          </cell>
          <cell r="Q1456">
            <v>0</v>
          </cell>
          <cell r="R1456">
            <v>45.5</v>
          </cell>
          <cell r="S1456">
            <v>0</v>
          </cell>
        </row>
        <row r="1457">
          <cell r="A1457" t="str">
            <v>Malcolm M Kates</v>
          </cell>
          <cell r="M1457">
            <v>0</v>
          </cell>
          <cell r="N1457">
            <v>1</v>
          </cell>
          <cell r="O1457">
            <v>0</v>
          </cell>
          <cell r="P1457">
            <v>0</v>
          </cell>
          <cell r="Q1457">
            <v>0</v>
          </cell>
          <cell r="R1457">
            <v>45.5</v>
          </cell>
          <cell r="S1457">
            <v>0</v>
          </cell>
        </row>
        <row r="1458">
          <cell r="A1458" t="str">
            <v>Malcolm M Kates</v>
          </cell>
          <cell r="M1458">
            <v>0</v>
          </cell>
          <cell r="N1458">
            <v>1</v>
          </cell>
          <cell r="O1458">
            <v>0</v>
          </cell>
          <cell r="P1458">
            <v>1</v>
          </cell>
          <cell r="Q1458">
            <v>0</v>
          </cell>
          <cell r="R1458">
            <v>5.3540000000000001</v>
          </cell>
          <cell r="S1458">
            <v>0</v>
          </cell>
        </row>
        <row r="1459">
          <cell r="A1459" t="str">
            <v>Malcolm M Kates</v>
          </cell>
          <cell r="M1459">
            <v>0</v>
          </cell>
          <cell r="N1459">
            <v>1</v>
          </cell>
          <cell r="O1459">
            <v>0</v>
          </cell>
          <cell r="P1459">
            <v>0</v>
          </cell>
          <cell r="Q1459">
            <v>0</v>
          </cell>
          <cell r="R1459">
            <v>0.57099999999999995</v>
          </cell>
          <cell r="S1459">
            <v>0</v>
          </cell>
        </row>
        <row r="1460">
          <cell r="A1460" t="str">
            <v>Malcolm M Kates</v>
          </cell>
          <cell r="M1460">
            <v>1</v>
          </cell>
          <cell r="N1460">
            <v>1</v>
          </cell>
          <cell r="O1460">
            <v>1</v>
          </cell>
          <cell r="P1460">
            <v>0</v>
          </cell>
          <cell r="Q1460">
            <v>0</v>
          </cell>
          <cell r="R1460">
            <v>45.5</v>
          </cell>
          <cell r="S1460">
            <v>1</v>
          </cell>
        </row>
        <row r="1461">
          <cell r="A1461" t="str">
            <v>Malcolm M Kates</v>
          </cell>
          <cell r="M1461">
            <v>0</v>
          </cell>
          <cell r="N1461">
            <v>1</v>
          </cell>
          <cell r="O1461">
            <v>0</v>
          </cell>
          <cell r="P1461">
            <v>0</v>
          </cell>
          <cell r="Q1461">
            <v>0</v>
          </cell>
          <cell r="R1461">
            <v>45.5</v>
          </cell>
          <cell r="S1461">
            <v>0</v>
          </cell>
        </row>
        <row r="1462">
          <cell r="A1462" t="str">
            <v>Malcolm M Kates</v>
          </cell>
          <cell r="M1462">
            <v>0</v>
          </cell>
          <cell r="N1462">
            <v>1</v>
          </cell>
          <cell r="O1462">
            <v>0</v>
          </cell>
          <cell r="P1462">
            <v>0</v>
          </cell>
          <cell r="Q1462">
            <v>0</v>
          </cell>
          <cell r="R1462">
            <v>2.4510000000000001</v>
          </cell>
          <cell r="S1462">
            <v>1</v>
          </cell>
        </row>
        <row r="1463">
          <cell r="A1463" t="str">
            <v>Malcolm M Kates</v>
          </cell>
          <cell r="M1463">
            <v>0</v>
          </cell>
          <cell r="N1463">
            <v>0</v>
          </cell>
          <cell r="O1463">
            <v>0</v>
          </cell>
          <cell r="P1463">
            <v>0</v>
          </cell>
          <cell r="Q1463">
            <v>0</v>
          </cell>
          <cell r="R1463">
            <v>1.49</v>
          </cell>
          <cell r="S1463">
            <v>1</v>
          </cell>
        </row>
        <row r="1464">
          <cell r="A1464" t="str">
            <v>Malcolm M Kates</v>
          </cell>
          <cell r="M1464">
            <v>0</v>
          </cell>
          <cell r="N1464">
            <v>0</v>
          </cell>
          <cell r="O1464">
            <v>0</v>
          </cell>
          <cell r="P1464">
            <v>0</v>
          </cell>
          <cell r="Q1464">
            <v>0</v>
          </cell>
          <cell r="R1464">
            <v>3.254</v>
          </cell>
          <cell r="S1464">
            <v>1</v>
          </cell>
        </row>
        <row r="1465">
          <cell r="A1465" t="str">
            <v>Sayena Jabbehdari</v>
          </cell>
          <cell r="M1465">
            <v>1</v>
          </cell>
          <cell r="N1465">
            <v>1</v>
          </cell>
          <cell r="O1465">
            <v>1</v>
          </cell>
          <cell r="P1465">
            <v>0</v>
          </cell>
          <cell r="Q1465">
            <v>0</v>
          </cell>
          <cell r="R1465">
            <v>1.6419999999999999</v>
          </cell>
          <cell r="S1465">
            <v>1</v>
          </cell>
        </row>
        <row r="1466">
          <cell r="A1466" t="str">
            <v>Sayena Jabbehdari</v>
          </cell>
          <cell r="M1466">
            <v>1</v>
          </cell>
          <cell r="N1466">
            <v>0</v>
          </cell>
          <cell r="O1466">
            <v>0</v>
          </cell>
          <cell r="P1466">
            <v>0</v>
          </cell>
          <cell r="Q1466">
            <v>0</v>
          </cell>
          <cell r="R1466">
            <v>1.6419999999999999</v>
          </cell>
          <cell r="S1466">
            <v>1</v>
          </cell>
        </row>
        <row r="1467">
          <cell r="A1467" t="str">
            <v>Sayena Jabbehdari</v>
          </cell>
          <cell r="M1467">
            <v>1</v>
          </cell>
          <cell r="N1467">
            <v>1</v>
          </cell>
          <cell r="O1467">
            <v>1</v>
          </cell>
          <cell r="P1467">
            <v>0</v>
          </cell>
          <cell r="Q1467">
            <v>0</v>
          </cell>
          <cell r="R1467">
            <v>1.754</v>
          </cell>
          <cell r="S1467">
            <v>1</v>
          </cell>
        </row>
        <row r="1468">
          <cell r="A1468" t="str">
            <v>Sayena Jabbehdari</v>
          </cell>
          <cell r="M1468">
            <v>1</v>
          </cell>
          <cell r="N1468">
            <v>1</v>
          </cell>
          <cell r="O1468">
            <v>1</v>
          </cell>
          <cell r="P1468">
            <v>0</v>
          </cell>
          <cell r="Q1468">
            <v>0</v>
          </cell>
          <cell r="R1468">
            <v>0.85</v>
          </cell>
          <cell r="S1468">
            <v>0</v>
          </cell>
        </row>
        <row r="1469">
          <cell r="A1469" t="str">
            <v>Sayena Jabbehdari</v>
          </cell>
          <cell r="M1469">
            <v>1</v>
          </cell>
          <cell r="N1469">
            <v>1</v>
          </cell>
          <cell r="O1469">
            <v>1</v>
          </cell>
          <cell r="P1469">
            <v>0</v>
          </cell>
          <cell r="Q1469">
            <v>0</v>
          </cell>
          <cell r="R1469">
            <v>1.4019999999999999</v>
          </cell>
          <cell r="S1469">
            <v>0</v>
          </cell>
        </row>
        <row r="1470">
          <cell r="A1470" t="str">
            <v>Sayena Jabbehdari</v>
          </cell>
          <cell r="M1470">
            <v>1</v>
          </cell>
          <cell r="N1470">
            <v>1</v>
          </cell>
          <cell r="O1470">
            <v>1</v>
          </cell>
          <cell r="P1470">
            <v>0</v>
          </cell>
          <cell r="Q1470">
            <v>0</v>
          </cell>
          <cell r="R1470">
            <v>4.1950000000000003</v>
          </cell>
          <cell r="S1470">
            <v>0</v>
          </cell>
        </row>
        <row r="1471">
          <cell r="A1471" t="str">
            <v>Sayena Jabbehdari</v>
          </cell>
          <cell r="M1471">
            <v>0</v>
          </cell>
          <cell r="N1471">
            <v>0</v>
          </cell>
          <cell r="O1471">
            <v>0</v>
          </cell>
          <cell r="P1471">
            <v>0</v>
          </cell>
          <cell r="Q1471">
            <v>0</v>
          </cell>
          <cell r="R1471">
            <v>2.8010000000000002</v>
          </cell>
          <cell r="S1471">
            <v>0</v>
          </cell>
        </row>
        <row r="1472">
          <cell r="A1472" t="str">
            <v>Sayena Jabbehdari</v>
          </cell>
          <cell r="M1472">
            <v>1</v>
          </cell>
          <cell r="N1472">
            <v>1</v>
          </cell>
          <cell r="O1472">
            <v>1</v>
          </cell>
          <cell r="P1472">
            <v>0</v>
          </cell>
          <cell r="Q1472">
            <v>0</v>
          </cell>
          <cell r="R1472">
            <v>1.6419999999999999</v>
          </cell>
          <cell r="S1472">
            <v>0</v>
          </cell>
        </row>
        <row r="1473">
          <cell r="A1473" t="str">
            <v>Sayena Jabbehdari</v>
          </cell>
          <cell r="M1473">
            <v>1</v>
          </cell>
          <cell r="N1473">
            <v>0</v>
          </cell>
          <cell r="O1473">
            <v>0</v>
          </cell>
          <cell r="P1473">
            <v>0</v>
          </cell>
          <cell r="Q1473">
            <v>0</v>
          </cell>
          <cell r="R1473">
            <v>3.6110000000000002</v>
          </cell>
          <cell r="S1473">
            <v>0</v>
          </cell>
        </row>
        <row r="1474">
          <cell r="A1474" t="str">
            <v>Sayena Jabbehdari</v>
          </cell>
          <cell r="M1474">
            <v>1</v>
          </cell>
          <cell r="N1474">
            <v>1</v>
          </cell>
          <cell r="O1474">
            <v>1</v>
          </cell>
          <cell r="P1474">
            <v>0</v>
          </cell>
          <cell r="Q1474">
            <v>0</v>
          </cell>
          <cell r="R1474">
            <v>3.3620000000000001</v>
          </cell>
          <cell r="S1474">
            <v>1</v>
          </cell>
        </row>
        <row r="1475">
          <cell r="A1475" t="str">
            <v>Sayena Jabbehdari</v>
          </cell>
          <cell r="M1475">
            <v>1</v>
          </cell>
          <cell r="N1475">
            <v>0</v>
          </cell>
          <cell r="O1475">
            <v>0</v>
          </cell>
          <cell r="P1475">
            <v>1</v>
          </cell>
          <cell r="Q1475">
            <v>1</v>
          </cell>
          <cell r="R1475">
            <v>2.5129999999999999</v>
          </cell>
          <cell r="S1475">
            <v>0</v>
          </cell>
        </row>
        <row r="1476">
          <cell r="A1476" t="str">
            <v>Sayena Jabbehdari</v>
          </cell>
          <cell r="M1476">
            <v>1</v>
          </cell>
          <cell r="N1476">
            <v>0</v>
          </cell>
          <cell r="O1476">
            <v>0</v>
          </cell>
          <cell r="P1476">
            <v>0</v>
          </cell>
          <cell r="Q1476">
            <v>0</v>
          </cell>
          <cell r="R1476">
            <v>2.2149999999999999</v>
          </cell>
          <cell r="S1476">
            <v>0</v>
          </cell>
        </row>
        <row r="1477">
          <cell r="A1477" t="str">
            <v>Sayena Jabbehdari</v>
          </cell>
          <cell r="M1477">
            <v>1</v>
          </cell>
          <cell r="N1477">
            <v>1</v>
          </cell>
          <cell r="O1477">
            <v>1</v>
          </cell>
          <cell r="P1477">
            <v>0</v>
          </cell>
          <cell r="Q1477">
            <v>0</v>
          </cell>
          <cell r="R1477">
            <v>6.1980000000000004</v>
          </cell>
          <cell r="S1477">
            <v>1</v>
          </cell>
        </row>
        <row r="1478">
          <cell r="A1478" t="str">
            <v>Sayena Jabbehdari</v>
          </cell>
          <cell r="M1478">
            <v>1</v>
          </cell>
          <cell r="N1478">
            <v>0</v>
          </cell>
          <cell r="O1478">
            <v>0</v>
          </cell>
          <cell r="P1478">
            <v>0</v>
          </cell>
          <cell r="Q1478">
            <v>0</v>
          </cell>
          <cell r="R1478">
            <v>1.6419999999999999</v>
          </cell>
          <cell r="S1478">
            <v>1</v>
          </cell>
        </row>
        <row r="1479">
          <cell r="A1479" t="str">
            <v>Sayena Jabbehdari</v>
          </cell>
          <cell r="M1479">
            <v>0</v>
          </cell>
          <cell r="N1479">
            <v>0</v>
          </cell>
          <cell r="O1479">
            <v>0</v>
          </cell>
          <cell r="P1479">
            <v>0</v>
          </cell>
          <cell r="Q1479">
            <v>0</v>
          </cell>
          <cell r="R1479">
            <v>12.336</v>
          </cell>
          <cell r="S1479">
            <v>1</v>
          </cell>
        </row>
        <row r="1480">
          <cell r="A1480" t="str">
            <v>Sayena Jabbehdari</v>
          </cell>
          <cell r="M1480">
            <v>1</v>
          </cell>
          <cell r="N1480">
            <v>0</v>
          </cell>
          <cell r="O1480">
            <v>0</v>
          </cell>
          <cell r="P1480">
            <v>0</v>
          </cell>
          <cell r="Q1480">
            <v>0</v>
          </cell>
          <cell r="R1480">
            <v>1.6419999999999999</v>
          </cell>
          <cell r="S1480">
            <v>1</v>
          </cell>
        </row>
        <row r="1481">
          <cell r="A1481" t="str">
            <v>Sayena Jabbehdari</v>
          </cell>
          <cell r="M1481">
            <v>1</v>
          </cell>
          <cell r="N1481">
            <v>1</v>
          </cell>
          <cell r="O1481">
            <v>1</v>
          </cell>
          <cell r="P1481">
            <v>0</v>
          </cell>
          <cell r="Q1481">
            <v>0</v>
          </cell>
          <cell r="R1481">
            <v>2.1120000000000001</v>
          </cell>
          <cell r="S1481">
            <v>1</v>
          </cell>
        </row>
        <row r="1482">
          <cell r="A1482" t="str">
            <v>Sayena Jabbehdari</v>
          </cell>
          <cell r="M1482">
            <v>1</v>
          </cell>
          <cell r="N1482">
            <v>0</v>
          </cell>
          <cell r="O1482">
            <v>0</v>
          </cell>
          <cell r="P1482">
            <v>0</v>
          </cell>
          <cell r="Q1482">
            <v>0</v>
          </cell>
          <cell r="R1482">
            <v>2.04</v>
          </cell>
          <cell r="S1482">
            <v>1</v>
          </cell>
        </row>
        <row r="1483">
          <cell r="A1483" t="str">
            <v>Sayena Jabbehdari</v>
          </cell>
          <cell r="M1483">
            <v>0</v>
          </cell>
          <cell r="N1483">
            <v>0</v>
          </cell>
          <cell r="O1483">
            <v>0</v>
          </cell>
          <cell r="P1483">
            <v>0</v>
          </cell>
          <cell r="Q1483">
            <v>0</v>
          </cell>
          <cell r="R1483">
            <v>12.336</v>
          </cell>
          <cell r="S1483">
            <v>1</v>
          </cell>
        </row>
        <row r="1484">
          <cell r="A1484" t="str">
            <v>Sayena Jabbehdari</v>
          </cell>
          <cell r="M1484">
            <v>0</v>
          </cell>
          <cell r="N1484">
            <v>1</v>
          </cell>
          <cell r="O1484">
            <v>0</v>
          </cell>
          <cell r="P1484">
            <v>0</v>
          </cell>
          <cell r="Q1484">
            <v>0</v>
          </cell>
          <cell r="R1484">
            <v>12.336</v>
          </cell>
          <cell r="S1484">
            <v>1</v>
          </cell>
        </row>
        <row r="1485">
          <cell r="A1485" t="str">
            <v>Daniella Lent-Schochet</v>
          </cell>
          <cell r="M1485">
            <v>1</v>
          </cell>
          <cell r="N1485">
            <v>1</v>
          </cell>
          <cell r="O1485">
            <v>1</v>
          </cell>
          <cell r="P1485">
            <v>0</v>
          </cell>
          <cell r="Q1485">
            <v>0</v>
          </cell>
          <cell r="R1485">
            <v>3.649</v>
          </cell>
          <cell r="S1485">
            <v>0</v>
          </cell>
        </row>
        <row r="1486">
          <cell r="A1486" t="str">
            <v>Daniella Lent-Schochet</v>
          </cell>
          <cell r="M1486">
            <v>0</v>
          </cell>
          <cell r="N1486">
            <v>0</v>
          </cell>
          <cell r="O1486">
            <v>0</v>
          </cell>
          <cell r="P1486">
            <v>0</v>
          </cell>
          <cell r="Q1486">
            <v>0</v>
          </cell>
          <cell r="R1486">
            <v>3.6859999999999999</v>
          </cell>
          <cell r="S1486">
            <v>1</v>
          </cell>
        </row>
        <row r="1487">
          <cell r="A1487" t="str">
            <v>Daniella Lent-Schochet</v>
          </cell>
          <cell r="M1487">
            <v>1</v>
          </cell>
          <cell r="N1487">
            <v>0</v>
          </cell>
          <cell r="O1487">
            <v>0</v>
          </cell>
          <cell r="P1487">
            <v>0</v>
          </cell>
          <cell r="Q1487">
            <v>0</v>
          </cell>
          <cell r="R1487">
            <v>0.98599999999999999</v>
          </cell>
          <cell r="S1487">
            <v>0</v>
          </cell>
        </row>
        <row r="1488">
          <cell r="A1488" t="str">
            <v>Daniella Lent-Schochet</v>
          </cell>
          <cell r="M1488">
            <v>0</v>
          </cell>
          <cell r="N1488">
            <v>1</v>
          </cell>
          <cell r="O1488">
            <v>0</v>
          </cell>
          <cell r="P1488">
            <v>0</v>
          </cell>
          <cell r="Q1488">
            <v>0</v>
          </cell>
          <cell r="R1488">
            <v>60.392000000000003</v>
          </cell>
          <cell r="S1488">
            <v>1</v>
          </cell>
        </row>
        <row r="1489">
          <cell r="A1489" t="str">
            <v>Daniella Lent-Schochet</v>
          </cell>
          <cell r="M1489">
            <v>0</v>
          </cell>
          <cell r="N1489">
            <v>0</v>
          </cell>
          <cell r="O1489">
            <v>0</v>
          </cell>
          <cell r="P1489">
            <v>0</v>
          </cell>
          <cell r="Q1489">
            <v>0</v>
          </cell>
          <cell r="R1489">
            <v>6.1890000000000001</v>
          </cell>
          <cell r="S1489">
            <v>1</v>
          </cell>
        </row>
        <row r="1490">
          <cell r="A1490" t="str">
            <v>Daniella Lent-Schochet</v>
          </cell>
          <cell r="M1490">
            <v>0</v>
          </cell>
          <cell r="N1490">
            <v>1</v>
          </cell>
          <cell r="O1490">
            <v>0</v>
          </cell>
          <cell r="P1490">
            <v>0</v>
          </cell>
          <cell r="Q1490">
            <v>0</v>
          </cell>
          <cell r="R1490">
            <v>2.19</v>
          </cell>
          <cell r="S1490">
            <v>1</v>
          </cell>
        </row>
        <row r="1491">
          <cell r="A1491" t="str">
            <v>Daniella Lent-Schochet</v>
          </cell>
          <cell r="M1491">
            <v>0</v>
          </cell>
          <cell r="N1491">
            <v>0</v>
          </cell>
          <cell r="O1491">
            <v>0</v>
          </cell>
          <cell r="P1491">
            <v>0</v>
          </cell>
          <cell r="Q1491">
            <v>0</v>
          </cell>
          <cell r="R1491">
            <v>2.6949999999999998</v>
          </cell>
          <cell r="S1491">
            <v>1</v>
          </cell>
        </row>
        <row r="1492">
          <cell r="A1492" t="str">
            <v>Daniella Lent-Schochet</v>
          </cell>
          <cell r="M1492">
            <v>0</v>
          </cell>
          <cell r="N1492">
            <v>1</v>
          </cell>
          <cell r="O1492">
            <v>0</v>
          </cell>
          <cell r="P1492">
            <v>0</v>
          </cell>
          <cell r="Q1492">
            <v>0</v>
          </cell>
          <cell r="R1492">
            <v>3.2469999999999999</v>
          </cell>
          <cell r="S1492">
            <v>1</v>
          </cell>
        </row>
        <row r="1493">
          <cell r="A1493" t="str">
            <v>Daniella Lent-Schochet</v>
          </cell>
          <cell r="M1493">
            <v>0</v>
          </cell>
          <cell r="N1493">
            <v>0</v>
          </cell>
          <cell r="O1493">
            <v>0</v>
          </cell>
          <cell r="P1493">
            <v>0</v>
          </cell>
          <cell r="Q1493">
            <v>0</v>
          </cell>
          <cell r="R1493">
            <v>5.7930000000000001</v>
          </cell>
          <cell r="S1493">
            <v>1</v>
          </cell>
        </row>
        <row r="1494">
          <cell r="A1494" t="str">
            <v>Jonathan Volkin</v>
          </cell>
          <cell r="M1494">
            <v>0</v>
          </cell>
          <cell r="N1494">
            <v>0</v>
          </cell>
          <cell r="O1494">
            <v>0</v>
          </cell>
          <cell r="P1494">
            <v>0</v>
          </cell>
          <cell r="Q1494">
            <v>0</v>
          </cell>
          <cell r="R1494">
            <v>7.2380000000000004</v>
          </cell>
          <cell r="S1494">
            <v>0</v>
          </cell>
        </row>
        <row r="1495">
          <cell r="A1495" t="str">
            <v>Jonathan Volkin</v>
          </cell>
          <cell r="M1495">
            <v>1</v>
          </cell>
          <cell r="N1495">
            <v>0</v>
          </cell>
          <cell r="O1495">
            <v>0</v>
          </cell>
          <cell r="P1495">
            <v>0</v>
          </cell>
          <cell r="Q1495">
            <v>0</v>
          </cell>
          <cell r="R1495">
            <v>4.4340000000000002</v>
          </cell>
          <cell r="S1495">
            <v>0</v>
          </cell>
        </row>
        <row r="1496">
          <cell r="A1496" t="str">
            <v>Jonathan Volkin</v>
          </cell>
          <cell r="M1496">
            <v>0</v>
          </cell>
          <cell r="N1496">
            <v>0</v>
          </cell>
          <cell r="O1496">
            <v>0</v>
          </cell>
          <cell r="P1496">
            <v>0</v>
          </cell>
          <cell r="Q1496">
            <v>0</v>
          </cell>
          <cell r="R1496">
            <v>6.17</v>
          </cell>
          <cell r="S1496">
            <v>1</v>
          </cell>
        </row>
        <row r="1497">
          <cell r="A1497" t="str">
            <v>Jonathan Rho</v>
          </cell>
          <cell r="M1497">
            <v>0</v>
          </cell>
          <cell r="N1497">
            <v>0</v>
          </cell>
          <cell r="O1497">
            <v>0</v>
          </cell>
          <cell r="P1497">
            <v>0</v>
          </cell>
          <cell r="Q1497">
            <v>0</v>
          </cell>
          <cell r="R1497">
            <v>0.95299999999999996</v>
          </cell>
          <cell r="S1497">
            <v>0</v>
          </cell>
        </row>
        <row r="1498">
          <cell r="A1498" t="str">
            <v>Jonathan Rho</v>
          </cell>
          <cell r="M1498">
            <v>0</v>
          </cell>
          <cell r="N1498">
            <v>1</v>
          </cell>
          <cell r="O1498">
            <v>0</v>
          </cell>
          <cell r="P1498">
            <v>0</v>
          </cell>
          <cell r="Q1498">
            <v>0</v>
          </cell>
          <cell r="R1498">
            <v>0</v>
          </cell>
          <cell r="S1498">
            <v>0</v>
          </cell>
        </row>
        <row r="1499">
          <cell r="A1499" t="str">
            <v>Erich Berg</v>
          </cell>
          <cell r="M1499">
            <v>0</v>
          </cell>
          <cell r="N1499">
            <v>1</v>
          </cell>
          <cell r="O1499">
            <v>0</v>
          </cell>
          <cell r="P1499">
            <v>0</v>
          </cell>
          <cell r="Q1499">
            <v>0</v>
          </cell>
          <cell r="R1499">
            <v>0</v>
          </cell>
          <cell r="S1499">
            <v>0</v>
          </cell>
        </row>
        <row r="1500">
          <cell r="A1500" t="str">
            <v>Erich Berg</v>
          </cell>
          <cell r="M1500">
            <v>0</v>
          </cell>
          <cell r="N1500">
            <v>1</v>
          </cell>
          <cell r="O1500">
            <v>0</v>
          </cell>
          <cell r="P1500">
            <v>0</v>
          </cell>
          <cell r="Q1500">
            <v>0</v>
          </cell>
          <cell r="R1500">
            <v>0</v>
          </cell>
          <cell r="S1500">
            <v>1</v>
          </cell>
        </row>
        <row r="1501">
          <cell r="A1501" t="str">
            <v>Erich Berg</v>
          </cell>
          <cell r="M1501">
            <v>1</v>
          </cell>
          <cell r="N1501">
            <v>1</v>
          </cell>
          <cell r="O1501">
            <v>1</v>
          </cell>
          <cell r="P1501">
            <v>0</v>
          </cell>
          <cell r="Q1501">
            <v>0</v>
          </cell>
          <cell r="R1501">
            <v>2.1120000000000001</v>
          </cell>
          <cell r="S1501">
            <v>1</v>
          </cell>
        </row>
        <row r="1502">
          <cell r="A1502" t="str">
            <v>Erich Berg</v>
          </cell>
          <cell r="M1502">
            <v>0</v>
          </cell>
          <cell r="N1502">
            <v>1</v>
          </cell>
          <cell r="O1502">
            <v>0</v>
          </cell>
          <cell r="P1502">
            <v>0</v>
          </cell>
          <cell r="Q1502">
            <v>0</v>
          </cell>
          <cell r="R1502">
            <v>0</v>
          </cell>
          <cell r="S1502">
            <v>1</v>
          </cell>
        </row>
        <row r="1503">
          <cell r="A1503" t="str">
            <v>Erich Berg</v>
          </cell>
          <cell r="M1503">
            <v>0</v>
          </cell>
          <cell r="N1503">
            <v>1</v>
          </cell>
          <cell r="O1503">
            <v>0</v>
          </cell>
          <cell r="P1503">
            <v>0</v>
          </cell>
          <cell r="Q1503">
            <v>0</v>
          </cell>
          <cell r="R1503">
            <v>0</v>
          </cell>
          <cell r="S1503">
            <v>1</v>
          </cell>
        </row>
        <row r="1504">
          <cell r="A1504" t="str">
            <v>Erich Berg</v>
          </cell>
          <cell r="M1504">
            <v>1</v>
          </cell>
          <cell r="N1504">
            <v>1</v>
          </cell>
          <cell r="O1504">
            <v>1</v>
          </cell>
          <cell r="P1504">
            <v>0</v>
          </cell>
          <cell r="Q1504">
            <v>0</v>
          </cell>
          <cell r="R1504">
            <v>0.86899999999999999</v>
          </cell>
          <cell r="S1504">
            <v>1</v>
          </cell>
        </row>
        <row r="1505">
          <cell r="A1505" t="str">
            <v>Ahmad Abdel-Aty</v>
          </cell>
          <cell r="M1505">
            <v>0</v>
          </cell>
          <cell r="N1505">
            <v>0</v>
          </cell>
          <cell r="O1505">
            <v>0</v>
          </cell>
          <cell r="P1505">
            <v>0</v>
          </cell>
          <cell r="Q1505">
            <v>0</v>
          </cell>
          <cell r="R1505">
            <v>3.274</v>
          </cell>
          <cell r="S1505">
            <v>1</v>
          </cell>
        </row>
        <row r="1506">
          <cell r="A1506" t="str">
            <v>Mostafa Khattab</v>
          </cell>
          <cell r="M1506">
            <v>0</v>
          </cell>
          <cell r="N1506">
            <v>1</v>
          </cell>
          <cell r="O1506">
            <v>0</v>
          </cell>
          <cell r="P1506">
            <v>0</v>
          </cell>
          <cell r="Q1506">
            <v>0</v>
          </cell>
          <cell r="R1506">
            <v>1.4</v>
          </cell>
          <cell r="S1506">
            <v>1</v>
          </cell>
        </row>
        <row r="1507">
          <cell r="A1507" t="str">
            <v>Mostafa Khattab</v>
          </cell>
          <cell r="M1507">
            <v>1</v>
          </cell>
          <cell r="N1507">
            <v>0</v>
          </cell>
          <cell r="O1507">
            <v>0</v>
          </cell>
          <cell r="P1507">
            <v>0</v>
          </cell>
          <cell r="Q1507">
            <v>0</v>
          </cell>
          <cell r="R1507">
            <v>4.0129999999999999</v>
          </cell>
          <cell r="S1507">
            <v>0</v>
          </cell>
        </row>
        <row r="1508">
          <cell r="A1508" t="str">
            <v>Mostafa Khattab</v>
          </cell>
          <cell r="M1508">
            <v>1</v>
          </cell>
          <cell r="N1508">
            <v>1</v>
          </cell>
          <cell r="O1508">
            <v>1</v>
          </cell>
          <cell r="P1508">
            <v>0</v>
          </cell>
          <cell r="Q1508">
            <v>0</v>
          </cell>
          <cell r="R1508">
            <v>4.0129999999999999</v>
          </cell>
          <cell r="S1508">
            <v>0</v>
          </cell>
        </row>
        <row r="1509">
          <cell r="A1509" t="str">
            <v>Mostafa Khattab</v>
          </cell>
          <cell r="M1509">
            <v>1</v>
          </cell>
          <cell r="N1509">
            <v>0</v>
          </cell>
          <cell r="O1509">
            <v>0</v>
          </cell>
          <cell r="P1509">
            <v>0</v>
          </cell>
          <cell r="Q1509">
            <v>0</v>
          </cell>
          <cell r="R1509">
            <v>1.992</v>
          </cell>
          <cell r="S1509">
            <v>0</v>
          </cell>
        </row>
        <row r="1510">
          <cell r="A1510" t="str">
            <v>Saloni Kapoor</v>
          </cell>
          <cell r="M1510">
            <v>0</v>
          </cell>
          <cell r="N1510">
            <v>0</v>
          </cell>
          <cell r="O1510">
            <v>0</v>
          </cell>
          <cell r="P1510">
            <v>0</v>
          </cell>
          <cell r="Q1510">
            <v>0</v>
          </cell>
          <cell r="R1510">
            <v>3.6389999999999998</v>
          </cell>
          <cell r="S1510">
            <v>0</v>
          </cell>
        </row>
        <row r="1511">
          <cell r="A1511" t="str">
            <v>Saloni Kapoor</v>
          </cell>
          <cell r="M1511">
            <v>0</v>
          </cell>
          <cell r="N1511">
            <v>0</v>
          </cell>
          <cell r="O1511">
            <v>0</v>
          </cell>
          <cell r="P1511">
            <v>0</v>
          </cell>
          <cell r="Q1511">
            <v>0</v>
          </cell>
          <cell r="R1511">
            <v>0</v>
          </cell>
          <cell r="S1511">
            <v>0</v>
          </cell>
        </row>
        <row r="1512">
          <cell r="A1512" t="str">
            <v>Saloni Kapoor</v>
          </cell>
          <cell r="M1512">
            <v>1</v>
          </cell>
          <cell r="N1512">
            <v>1</v>
          </cell>
          <cell r="O1512">
            <v>1</v>
          </cell>
          <cell r="P1512">
            <v>0</v>
          </cell>
          <cell r="Q1512">
            <v>0</v>
          </cell>
          <cell r="R1512">
            <v>1.1000000000000001</v>
          </cell>
          <cell r="S1512">
            <v>1</v>
          </cell>
        </row>
        <row r="1513">
          <cell r="A1513" t="str">
            <v>Saloni Kapoor</v>
          </cell>
          <cell r="M1513">
            <v>1</v>
          </cell>
          <cell r="N1513">
            <v>1</v>
          </cell>
          <cell r="O1513">
            <v>1</v>
          </cell>
          <cell r="P1513">
            <v>0</v>
          </cell>
          <cell r="Q1513">
            <v>0</v>
          </cell>
          <cell r="R1513">
            <v>6.1980000000000004</v>
          </cell>
          <cell r="S1513">
            <v>1</v>
          </cell>
        </row>
        <row r="1514">
          <cell r="A1514" t="str">
            <v>Saloni Kapoor</v>
          </cell>
          <cell r="M1514">
            <v>0</v>
          </cell>
          <cell r="N1514">
            <v>1</v>
          </cell>
          <cell r="O1514">
            <v>0</v>
          </cell>
          <cell r="P1514">
            <v>0</v>
          </cell>
          <cell r="Q1514">
            <v>0</v>
          </cell>
          <cell r="R1514">
            <v>74.698999999999998</v>
          </cell>
          <cell r="S1514">
            <v>1</v>
          </cell>
        </row>
        <row r="1515">
          <cell r="A1515" t="str">
            <v>Nikolas Hopkins</v>
          </cell>
          <cell r="M1515">
            <v>0</v>
          </cell>
          <cell r="N1515">
            <v>0</v>
          </cell>
          <cell r="O1515">
            <v>0</v>
          </cell>
          <cell r="P1515">
            <v>0</v>
          </cell>
          <cell r="Q1515">
            <v>0</v>
          </cell>
          <cell r="R1515">
            <v>6.2050000000000001</v>
          </cell>
          <cell r="S1515">
            <v>0</v>
          </cell>
        </row>
        <row r="1516">
          <cell r="A1516" t="str">
            <v>Gayathri Tummala</v>
          </cell>
          <cell r="M1516">
            <v>1</v>
          </cell>
          <cell r="N1516">
            <v>1</v>
          </cell>
          <cell r="O1516">
            <v>1</v>
          </cell>
          <cell r="P1516">
            <v>0</v>
          </cell>
          <cell r="Q1516">
            <v>0</v>
          </cell>
          <cell r="R1516">
            <v>0.86899999999999999</v>
          </cell>
          <cell r="S1516">
            <v>0</v>
          </cell>
        </row>
        <row r="1517">
          <cell r="A1517" t="str">
            <v>Gayathri Tummala</v>
          </cell>
          <cell r="M1517">
            <v>1</v>
          </cell>
          <cell r="N1517">
            <v>0</v>
          </cell>
          <cell r="O1517">
            <v>0</v>
          </cell>
          <cell r="P1517">
            <v>0</v>
          </cell>
          <cell r="Q1517">
            <v>0</v>
          </cell>
          <cell r="R1517">
            <v>2.5219999999999998</v>
          </cell>
          <cell r="S1517">
            <v>1</v>
          </cell>
        </row>
        <row r="1518">
          <cell r="A1518" t="str">
            <v>Gayathri Tummala</v>
          </cell>
          <cell r="M1518">
            <v>1</v>
          </cell>
          <cell r="N1518">
            <v>1</v>
          </cell>
          <cell r="O1518">
            <v>1</v>
          </cell>
          <cell r="P1518">
            <v>0</v>
          </cell>
          <cell r="Q1518">
            <v>0</v>
          </cell>
          <cell r="R1518">
            <v>3.4580000000000002</v>
          </cell>
          <cell r="S1518">
            <v>0</v>
          </cell>
        </row>
        <row r="1519">
          <cell r="A1519" t="str">
            <v>Danielle Block</v>
          </cell>
          <cell r="M1519">
            <v>0</v>
          </cell>
          <cell r="N1519">
            <v>0</v>
          </cell>
          <cell r="O1519">
            <v>0</v>
          </cell>
          <cell r="P1519">
            <v>0</v>
          </cell>
          <cell r="Q1519">
            <v>0</v>
          </cell>
          <cell r="R1519">
            <v>2.7469999999999999</v>
          </cell>
          <cell r="S1519">
            <v>0</v>
          </cell>
        </row>
        <row r="1520">
          <cell r="A1520" t="str">
            <v>Abby Perrenoud</v>
          </cell>
          <cell r="M1520">
            <v>0</v>
          </cell>
          <cell r="N1520">
            <v>1</v>
          </cell>
          <cell r="O1520">
            <v>0</v>
          </cell>
          <cell r="P1520">
            <v>0</v>
          </cell>
          <cell r="Q1520">
            <v>0</v>
          </cell>
          <cell r="R1520">
            <v>0.46899999999999997</v>
          </cell>
          <cell r="S1520">
            <v>0</v>
          </cell>
        </row>
        <row r="1521">
          <cell r="A1521" t="str">
            <v>Abby Perrenoud</v>
          </cell>
          <cell r="M1521">
            <v>0</v>
          </cell>
          <cell r="N1521">
            <v>1</v>
          </cell>
          <cell r="O1521">
            <v>0</v>
          </cell>
          <cell r="P1521">
            <v>0</v>
          </cell>
          <cell r="Q1521">
            <v>0</v>
          </cell>
          <cell r="R1521">
            <v>0</v>
          </cell>
          <cell r="S1521">
            <v>1</v>
          </cell>
        </row>
        <row r="1522">
          <cell r="A1522" t="str">
            <v>Jeremy B Hatcher</v>
          </cell>
          <cell r="M1522">
            <v>0</v>
          </cell>
          <cell r="N1522">
            <v>1</v>
          </cell>
          <cell r="O1522">
            <v>0</v>
          </cell>
          <cell r="P1522">
            <v>0</v>
          </cell>
          <cell r="Q1522">
            <v>0</v>
          </cell>
          <cell r="R1522">
            <v>12.336</v>
          </cell>
          <cell r="S1522">
            <v>0</v>
          </cell>
        </row>
        <row r="1523">
          <cell r="A1523" t="str">
            <v>Jeremy B Hatcher</v>
          </cell>
          <cell r="M1523">
            <v>0</v>
          </cell>
          <cell r="N1523">
            <v>0</v>
          </cell>
          <cell r="O1523">
            <v>0</v>
          </cell>
          <cell r="P1523">
            <v>0</v>
          </cell>
          <cell r="Q1523">
            <v>0</v>
          </cell>
          <cell r="R1523">
            <v>5.9249999999999998</v>
          </cell>
          <cell r="S1523">
            <v>0</v>
          </cell>
        </row>
        <row r="1524">
          <cell r="A1524" t="str">
            <v>Jeremy B Hatcher</v>
          </cell>
          <cell r="M1524">
            <v>0</v>
          </cell>
          <cell r="N1524">
            <v>1</v>
          </cell>
          <cell r="O1524">
            <v>0</v>
          </cell>
          <cell r="P1524">
            <v>0</v>
          </cell>
          <cell r="Q1524">
            <v>0</v>
          </cell>
          <cell r="R1524">
            <v>1.79</v>
          </cell>
          <cell r="S1524">
            <v>0</v>
          </cell>
        </row>
        <row r="1525">
          <cell r="A1525" t="str">
            <v>Jeremy B Hatcher</v>
          </cell>
          <cell r="M1525">
            <v>1</v>
          </cell>
          <cell r="N1525">
            <v>0</v>
          </cell>
          <cell r="O1525">
            <v>0</v>
          </cell>
          <cell r="P1525">
            <v>0</v>
          </cell>
          <cell r="Q1525">
            <v>0</v>
          </cell>
          <cell r="R1525">
            <v>2.83</v>
          </cell>
          <cell r="S1525">
            <v>1</v>
          </cell>
        </row>
        <row r="1526">
          <cell r="A1526" t="str">
            <v>Jeremy B Hatcher</v>
          </cell>
          <cell r="M1526">
            <v>0</v>
          </cell>
          <cell r="N1526">
            <v>0</v>
          </cell>
          <cell r="O1526">
            <v>0</v>
          </cell>
          <cell r="P1526">
            <v>0</v>
          </cell>
          <cell r="Q1526">
            <v>0</v>
          </cell>
          <cell r="R1526">
            <v>1.6779999999999999</v>
          </cell>
          <cell r="S1526">
            <v>0</v>
          </cell>
        </row>
        <row r="1527">
          <cell r="A1527" t="str">
            <v>Mark Daniel Bailey</v>
          </cell>
          <cell r="M1527">
            <v>1</v>
          </cell>
          <cell r="N1527">
            <v>1</v>
          </cell>
          <cell r="O1527">
            <v>1</v>
          </cell>
          <cell r="P1527">
            <v>0</v>
          </cell>
          <cell r="Q1527">
            <v>0</v>
          </cell>
          <cell r="R1527">
            <v>1.369</v>
          </cell>
          <cell r="S1527">
            <v>0</v>
          </cell>
        </row>
        <row r="1528">
          <cell r="A1528" t="str">
            <v>Niloufar Rohani</v>
          </cell>
          <cell r="M1528">
            <v>1</v>
          </cell>
          <cell r="N1528">
            <v>1</v>
          </cell>
          <cell r="O1528">
            <v>1</v>
          </cell>
          <cell r="P1528">
            <v>0</v>
          </cell>
          <cell r="Q1528">
            <v>0</v>
          </cell>
          <cell r="R1528">
            <v>2.5129999999999999</v>
          </cell>
          <cell r="S1528">
            <v>0</v>
          </cell>
        </row>
        <row r="1529">
          <cell r="A1529" t="str">
            <v>Niloufar Rohani</v>
          </cell>
          <cell r="M1529">
            <v>0</v>
          </cell>
          <cell r="N1529">
            <v>0</v>
          </cell>
          <cell r="O1529">
            <v>0</v>
          </cell>
          <cell r="P1529">
            <v>0</v>
          </cell>
          <cell r="Q1529">
            <v>0</v>
          </cell>
          <cell r="R1529">
            <v>1.022</v>
          </cell>
          <cell r="S1529">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Data"/>
      <sheetName val="JournalsAndIFs"/>
      <sheetName val="AuthorsAnalyzed"/>
      <sheetName val="SusAuthors"/>
      <sheetName val="SchoolLists"/>
      <sheetName val="InputForCode"/>
      <sheetName val="ResultsNoAffliation2"/>
      <sheetName val="Results"/>
      <sheetName val="IdentifierTerms"/>
    </sheetNames>
    <sheetDataSet>
      <sheetData sheetId="0"/>
      <sheetData sheetId="1"/>
      <sheetData sheetId="2">
        <row r="1">
          <cell r="B1" t="str">
            <v>Name</v>
          </cell>
          <cell r="C1" t="str">
            <v>Home School</v>
          </cell>
          <cell r="D1" t="str">
            <v>Gender</v>
          </cell>
          <cell r="E1" t="str">
            <v>Top-40 NIH Med School</v>
          </cell>
          <cell r="F1" t="str">
            <v>Top 20 Doximity Programs</v>
          </cell>
        </row>
        <row r="2">
          <cell r="B2" t="str">
            <v>Milanka Stevanovic</v>
          </cell>
          <cell r="C2" t="str">
            <v>Albany Medical College</v>
          </cell>
          <cell r="D2" t="str">
            <v>Female</v>
          </cell>
          <cell r="E2" t="str">
            <v>N</v>
          </cell>
          <cell r="F2" t="str">
            <v>N</v>
          </cell>
        </row>
        <row r="3">
          <cell r="B3" t="str">
            <v>Zena Ibrahim</v>
          </cell>
          <cell r="C3" t="str">
            <v>UIC</v>
          </cell>
          <cell r="D3" t="str">
            <v>Female</v>
          </cell>
          <cell r="E3" t="str">
            <v>N</v>
          </cell>
          <cell r="F3" t="str">
            <v>N</v>
          </cell>
        </row>
        <row r="4">
          <cell r="B4" t="str">
            <v>James Law</v>
          </cell>
          <cell r="C4" t="str">
            <v>Vanderbilt</v>
          </cell>
          <cell r="D4" t="str">
            <v>Male</v>
          </cell>
          <cell r="E4" t="str">
            <v>Y</v>
          </cell>
          <cell r="F4" t="str">
            <v>N</v>
          </cell>
        </row>
        <row r="5">
          <cell r="B5" t="str">
            <v>Vasia Giannakakos</v>
          </cell>
          <cell r="C5" t="str">
            <v>SUNY Upstate</v>
          </cell>
          <cell r="D5" t="str">
            <v>Female</v>
          </cell>
          <cell r="E5" t="str">
            <v>N</v>
          </cell>
          <cell r="F5" t="str">
            <v>N</v>
          </cell>
        </row>
        <row r="6">
          <cell r="B6" t="str">
            <v>Nathan Arboleda</v>
          </cell>
          <cell r="C6" t="str">
            <v>SUNY Upstate</v>
          </cell>
          <cell r="D6" t="str">
            <v>Male</v>
          </cell>
          <cell r="E6" t="str">
            <v>N</v>
          </cell>
          <cell r="F6" t="str">
            <v>N</v>
          </cell>
        </row>
        <row r="7">
          <cell r="B7" t="str">
            <v>Jared Cheatham</v>
          </cell>
          <cell r="C7" t="str">
            <v>NEOMED</v>
          </cell>
          <cell r="D7" t="str">
            <v>Male</v>
          </cell>
          <cell r="E7" t="str">
            <v>N</v>
          </cell>
          <cell r="F7" t="str">
            <v>N</v>
          </cell>
        </row>
        <row r="8">
          <cell r="B8" t="str">
            <v>Tova Goldstein</v>
          </cell>
          <cell r="C8" t="str">
            <v>Einstein</v>
          </cell>
          <cell r="D8" t="str">
            <v>Female</v>
          </cell>
          <cell r="E8" t="str">
            <v>Y</v>
          </cell>
          <cell r="F8" t="str">
            <v>N</v>
          </cell>
        </row>
        <row r="9">
          <cell r="B9" t="str">
            <v>Andrea Nortey</v>
          </cell>
          <cell r="C9" t="str">
            <v>NYMC</v>
          </cell>
          <cell r="D9" t="str">
            <v>Female</v>
          </cell>
          <cell r="E9" t="str">
            <v>N</v>
          </cell>
          <cell r="F9" t="str">
            <v>N</v>
          </cell>
        </row>
        <row r="10">
          <cell r="B10" t="str">
            <v>Jack Komro</v>
          </cell>
          <cell r="C10" t="str">
            <v>ATSU-KCOM</v>
          </cell>
          <cell r="D10" t="str">
            <v>Male</v>
          </cell>
          <cell r="E10" t="str">
            <v>N</v>
          </cell>
          <cell r="F10" t="str">
            <v>N</v>
          </cell>
        </row>
        <row r="11">
          <cell r="B11" t="str">
            <v>Benjamin Meyer</v>
          </cell>
          <cell r="C11" t="str">
            <v>Emory</v>
          </cell>
          <cell r="D11" t="str">
            <v>Male</v>
          </cell>
          <cell r="E11" t="str">
            <v>Y</v>
          </cell>
          <cell r="F11" t="str">
            <v>Y</v>
          </cell>
        </row>
        <row r="12">
          <cell r="B12" t="str">
            <v>Ronaldo Nuesi</v>
          </cell>
          <cell r="C12" t="str">
            <v>FIU</v>
          </cell>
          <cell r="D12" t="str">
            <v>Male</v>
          </cell>
          <cell r="E12" t="str">
            <v>N</v>
          </cell>
          <cell r="F12" t="str">
            <v>Y</v>
          </cell>
        </row>
        <row r="13">
          <cell r="B13" t="str">
            <v>Elli Park</v>
          </cell>
          <cell r="C13" t="str">
            <v>Boston University</v>
          </cell>
          <cell r="D13" t="str">
            <v>Female</v>
          </cell>
          <cell r="E13" t="str">
            <v>Y</v>
          </cell>
          <cell r="F13" t="str">
            <v>Y</v>
          </cell>
        </row>
        <row r="14">
          <cell r="B14" t="str">
            <v>Brandon Pham</v>
          </cell>
          <cell r="C14" t="str">
            <v>Stanford</v>
          </cell>
          <cell r="D14" t="str">
            <v>Male</v>
          </cell>
          <cell r="E14" t="str">
            <v>Y</v>
          </cell>
          <cell r="F14" t="str">
            <v>Y</v>
          </cell>
        </row>
        <row r="15">
          <cell r="B15" t="str">
            <v>Akaanksh Shetty</v>
          </cell>
          <cell r="C15" t="str">
            <v>Texas Tech El Paso</v>
          </cell>
          <cell r="D15" t="str">
            <v>Male</v>
          </cell>
          <cell r="E15" t="str">
            <v>N</v>
          </cell>
          <cell r="F15" t="str">
            <v>Y</v>
          </cell>
        </row>
        <row r="16">
          <cell r="B16" t="str">
            <v>Yasman Moshiri</v>
          </cell>
          <cell r="C16" t="str">
            <v>University of Washington</v>
          </cell>
          <cell r="D16" t="str">
            <v>Female</v>
          </cell>
          <cell r="E16" t="str">
            <v>Y</v>
          </cell>
          <cell r="F16" t="str">
            <v>Y</v>
          </cell>
        </row>
        <row r="17">
          <cell r="B17" t="str">
            <v>Jonathan Yi</v>
          </cell>
          <cell r="C17" t="str">
            <v>University of Washington</v>
          </cell>
          <cell r="D17" t="str">
            <v>Male</v>
          </cell>
          <cell r="E17" t="str">
            <v>Y</v>
          </cell>
          <cell r="F17" t="str">
            <v>Y</v>
          </cell>
        </row>
        <row r="18">
          <cell r="B18" t="str">
            <v>Darius Bordbar</v>
          </cell>
          <cell r="C18" t="str">
            <v>Columbia</v>
          </cell>
          <cell r="D18" t="str">
            <v>Male</v>
          </cell>
          <cell r="E18" t="str">
            <v>Y</v>
          </cell>
          <cell r="F18" t="str">
            <v>Y</v>
          </cell>
        </row>
        <row r="19">
          <cell r="B19" t="str">
            <v>Monia Reding</v>
          </cell>
          <cell r="C19" t="str">
            <v>U of Kansas</v>
          </cell>
          <cell r="D19" t="str">
            <v>Female</v>
          </cell>
          <cell r="E19" t="str">
            <v>N</v>
          </cell>
          <cell r="F19" t="str">
            <v>Y</v>
          </cell>
        </row>
        <row r="20">
          <cell r="B20" t="str">
            <v>Jesse Terrell</v>
          </cell>
          <cell r="C20" t="str">
            <v>UF</v>
          </cell>
          <cell r="D20" t="str">
            <v>Male</v>
          </cell>
          <cell r="E20" t="str">
            <v>Y</v>
          </cell>
          <cell r="F20" t="str">
            <v>Y</v>
          </cell>
        </row>
        <row r="21">
          <cell r="B21" t="str">
            <v>Hanna Tso</v>
          </cell>
          <cell r="C21" t="str">
            <v>Indiana University</v>
          </cell>
          <cell r="D21" t="str">
            <v>Female</v>
          </cell>
          <cell r="E21" t="str">
            <v>N</v>
          </cell>
          <cell r="F21" t="str">
            <v>Y</v>
          </cell>
        </row>
        <row r="22">
          <cell r="B22" t="str">
            <v>Asad Loya</v>
          </cell>
          <cell r="C22" t="str">
            <v>Baylor</v>
          </cell>
          <cell r="D22" t="str">
            <v>Male</v>
          </cell>
          <cell r="E22" t="str">
            <v>Y</v>
          </cell>
          <cell r="F22" t="str">
            <v>Y</v>
          </cell>
        </row>
        <row r="23">
          <cell r="B23" t="str">
            <v>Amer Alsoudi</v>
          </cell>
          <cell r="C23" t="str">
            <v>UCSF</v>
          </cell>
          <cell r="D23" t="str">
            <v>Male</v>
          </cell>
          <cell r="E23" t="str">
            <v>Y</v>
          </cell>
          <cell r="F23" t="str">
            <v>Y</v>
          </cell>
        </row>
        <row r="24">
          <cell r="B24" t="str">
            <v>Brian Nguyen</v>
          </cell>
          <cell r="D24" t="str">
            <v>Male</v>
          </cell>
          <cell r="E24" t="str">
            <v xml:space="preserve"> </v>
          </cell>
          <cell r="F24" t="str">
            <v>N</v>
          </cell>
        </row>
        <row r="25">
          <cell r="B25" t="str">
            <v>Mary Gao</v>
          </cell>
          <cell r="C25" t="str">
            <v>Lake Erie - Seton Hill</v>
          </cell>
          <cell r="D25" t="str">
            <v>Female</v>
          </cell>
          <cell r="E25" t="str">
            <v>N</v>
          </cell>
          <cell r="F25" t="str">
            <v>N</v>
          </cell>
        </row>
        <row r="26">
          <cell r="B26" t="str">
            <v>Anh Nguyen</v>
          </cell>
          <cell r="C26" t="str">
            <v>UCSF</v>
          </cell>
          <cell r="D26" t="str">
            <v>Female</v>
          </cell>
          <cell r="E26" t="str">
            <v>Y</v>
          </cell>
          <cell r="F26" t="str">
            <v>N</v>
          </cell>
        </row>
        <row r="27">
          <cell r="B27" t="str">
            <v>Nayan Sanjiv</v>
          </cell>
          <cell r="C27" t="str">
            <v>BU</v>
          </cell>
          <cell r="D27" t="str">
            <v>Male</v>
          </cell>
          <cell r="E27" t="str">
            <v>Y</v>
          </cell>
          <cell r="F27" t="str">
            <v>N</v>
          </cell>
        </row>
        <row r="28">
          <cell r="B28" t="str">
            <v>Galaxy Desire</v>
          </cell>
          <cell r="C28" t="str">
            <v>Netter SOM Quinnipiac U</v>
          </cell>
          <cell r="D28" t="str">
            <v>Female</v>
          </cell>
          <cell r="E28" t="str">
            <v>N</v>
          </cell>
          <cell r="F28" t="str">
            <v>N</v>
          </cell>
        </row>
        <row r="29">
          <cell r="B29" t="str">
            <v>Catherine Zhu</v>
          </cell>
          <cell r="C29" t="str">
            <v>BU</v>
          </cell>
          <cell r="D29" t="str">
            <v>Female</v>
          </cell>
          <cell r="E29" t="str">
            <v>Y</v>
          </cell>
          <cell r="F29" t="str">
            <v>N</v>
          </cell>
        </row>
        <row r="30">
          <cell r="B30" t="str">
            <v>Matthew Hogan</v>
          </cell>
          <cell r="C30" t="str">
            <v>VCU</v>
          </cell>
          <cell r="D30" t="str">
            <v>Male</v>
          </cell>
          <cell r="E30" t="str">
            <v>N</v>
          </cell>
          <cell r="F30" t="str">
            <v>N</v>
          </cell>
        </row>
        <row r="31">
          <cell r="B31" t="str">
            <v>Palmer Fielbeman</v>
          </cell>
          <cell r="C31" t="str">
            <v>Buffalo</v>
          </cell>
          <cell r="D31" t="str">
            <v>Male</v>
          </cell>
          <cell r="E31" t="str">
            <v>N</v>
          </cell>
          <cell r="F31" t="str">
            <v>N</v>
          </cell>
        </row>
        <row r="32">
          <cell r="B32" t="str">
            <v>Shaunt Fereshetian</v>
          </cell>
          <cell r="C32" t="str">
            <v>BU</v>
          </cell>
          <cell r="D32" t="str">
            <v>Male</v>
          </cell>
          <cell r="E32" t="str">
            <v>Y</v>
          </cell>
          <cell r="F32" t="str">
            <v>N</v>
          </cell>
        </row>
        <row r="33">
          <cell r="B33" t="str">
            <v>Lars Andersen</v>
          </cell>
          <cell r="C33" t="str">
            <v>Jefferson</v>
          </cell>
          <cell r="D33" t="str">
            <v>Male</v>
          </cell>
          <cell r="E33" t="str">
            <v>N</v>
          </cell>
          <cell r="F33" t="str">
            <v>N</v>
          </cell>
        </row>
        <row r="34">
          <cell r="B34" t="str">
            <v>Valencia Potter</v>
          </cell>
          <cell r="C34" t="str">
            <v>Baylor</v>
          </cell>
          <cell r="D34" t="str">
            <v>Female</v>
          </cell>
          <cell r="E34" t="str">
            <v>Y</v>
          </cell>
          <cell r="F34" t="str">
            <v>N</v>
          </cell>
        </row>
        <row r="35">
          <cell r="B35" t="str">
            <v>LeAnne Young</v>
          </cell>
          <cell r="C35" t="str">
            <v>Case Western</v>
          </cell>
          <cell r="D35" t="str">
            <v>Female</v>
          </cell>
          <cell r="E35" t="str">
            <v>Y</v>
          </cell>
          <cell r="F35" t="str">
            <v>N</v>
          </cell>
        </row>
        <row r="36">
          <cell r="B36" t="str">
            <v>Kayla White</v>
          </cell>
          <cell r="C36" t="str">
            <v>UC Irvine</v>
          </cell>
          <cell r="D36" t="str">
            <v>Female</v>
          </cell>
          <cell r="E36" t="str">
            <v>N</v>
          </cell>
          <cell r="F36" t="str">
            <v>N</v>
          </cell>
        </row>
        <row r="37">
          <cell r="B37" t="str">
            <v>Chandru Rasendran</v>
          </cell>
          <cell r="C37" t="str">
            <v>Case Western</v>
          </cell>
          <cell r="D37" t="str">
            <v>Male</v>
          </cell>
          <cell r="E37" t="str">
            <v>Y</v>
          </cell>
          <cell r="F37" t="str">
            <v>N</v>
          </cell>
        </row>
        <row r="38">
          <cell r="B38" t="str">
            <v>Renato Yupari</v>
          </cell>
          <cell r="C38" t="str">
            <v>Case Western</v>
          </cell>
          <cell r="D38" t="str">
            <v>Male</v>
          </cell>
          <cell r="E38" t="str">
            <v>Y</v>
          </cell>
          <cell r="F38" t="str">
            <v>N</v>
          </cell>
        </row>
        <row r="39">
          <cell r="B39" t="str">
            <v>Justin Muste</v>
          </cell>
          <cell r="D39" t="str">
            <v>Male</v>
          </cell>
          <cell r="E39" t="str">
            <v xml:space="preserve"> </v>
          </cell>
          <cell r="F39" t="str">
            <v>Y</v>
          </cell>
        </row>
        <row r="40">
          <cell r="B40" t="str">
            <v>Shirley Wu</v>
          </cell>
          <cell r="C40" t="str">
            <v>NYU</v>
          </cell>
          <cell r="D40" t="str">
            <v>Female</v>
          </cell>
          <cell r="E40" t="str">
            <v>Y</v>
          </cell>
          <cell r="F40" t="str">
            <v>Y</v>
          </cell>
        </row>
        <row r="41">
          <cell r="B41" t="str">
            <v>Param Bhatter</v>
          </cell>
          <cell r="C41" t="str">
            <v>UC Irvine</v>
          </cell>
          <cell r="D41" t="str">
            <v>Male</v>
          </cell>
          <cell r="E41" t="str">
            <v>N</v>
          </cell>
          <cell r="F41" t="str">
            <v>Y</v>
          </cell>
        </row>
        <row r="42">
          <cell r="B42" t="str">
            <v>Molly Elson</v>
          </cell>
          <cell r="C42" t="str">
            <v>Emory</v>
          </cell>
          <cell r="D42" t="str">
            <v>Female</v>
          </cell>
          <cell r="E42" t="str">
            <v>Y</v>
          </cell>
          <cell r="F42" t="str">
            <v>Y</v>
          </cell>
        </row>
        <row r="43">
          <cell r="B43" t="str">
            <v>Sophie Gu</v>
          </cell>
          <cell r="C43" t="str">
            <v>Johns Hopkins</v>
          </cell>
          <cell r="D43" t="str">
            <v>Female</v>
          </cell>
          <cell r="E43" t="str">
            <v>Y</v>
          </cell>
          <cell r="F43" t="str">
            <v>N</v>
          </cell>
        </row>
        <row r="44">
          <cell r="B44" t="str">
            <v>Alexis Kassotis</v>
          </cell>
          <cell r="C44" t="str">
            <v>Columbia</v>
          </cell>
          <cell r="D44" t="str">
            <v>Female</v>
          </cell>
          <cell r="E44" t="str">
            <v>Y</v>
          </cell>
          <cell r="F44" t="str">
            <v>N</v>
          </cell>
        </row>
        <row r="45">
          <cell r="B45" t="str">
            <v>Chloe Li</v>
          </cell>
          <cell r="C45" t="str">
            <v>Harvard</v>
          </cell>
          <cell r="D45" t="str">
            <v>Female</v>
          </cell>
          <cell r="E45" t="str">
            <v>Y</v>
          </cell>
          <cell r="F45" t="str">
            <v>N</v>
          </cell>
        </row>
        <row r="46">
          <cell r="B46" t="str">
            <v>Jin Kyun Luke Oh</v>
          </cell>
          <cell r="C46" t="str">
            <v>SUNY Downstate</v>
          </cell>
          <cell r="D46" t="str">
            <v>Male</v>
          </cell>
          <cell r="E46" t="str">
            <v>N</v>
          </cell>
          <cell r="F46" t="str">
            <v>N</v>
          </cell>
        </row>
        <row r="47">
          <cell r="B47" t="str">
            <v>James Garcia</v>
          </cell>
          <cell r="C47" t="str">
            <v>SLU</v>
          </cell>
          <cell r="D47" t="str">
            <v>Male</v>
          </cell>
          <cell r="E47" t="str">
            <v>N</v>
          </cell>
          <cell r="F47" t="str">
            <v>N</v>
          </cell>
        </row>
        <row r="48">
          <cell r="B48" t="str">
            <v>Umangi Patel</v>
          </cell>
          <cell r="C48" t="str">
            <v>UIC</v>
          </cell>
          <cell r="D48" t="str">
            <v>Female</v>
          </cell>
          <cell r="E48" t="str">
            <v>N</v>
          </cell>
          <cell r="F48" t="str">
            <v>N</v>
          </cell>
        </row>
        <row r="49">
          <cell r="B49" t="str">
            <v>Anthony Wong</v>
          </cell>
          <cell r="C49" t="str">
            <v>Rush</v>
          </cell>
          <cell r="D49" t="str">
            <v>Male</v>
          </cell>
          <cell r="E49" t="str">
            <v>N</v>
          </cell>
          <cell r="F49" t="str">
            <v>N</v>
          </cell>
        </row>
        <row r="50">
          <cell r="B50" t="str">
            <v>Arshia Wadhwa</v>
          </cell>
          <cell r="C50" t="str">
            <v>SLU</v>
          </cell>
          <cell r="D50" t="str">
            <v>Female</v>
          </cell>
          <cell r="E50" t="str">
            <v>N</v>
          </cell>
          <cell r="F50" t="str">
            <v>N</v>
          </cell>
        </row>
        <row r="51">
          <cell r="B51" t="str">
            <v>Maela Hyder</v>
          </cell>
          <cell r="C51" t="str">
            <v>U of Kentucky</v>
          </cell>
          <cell r="D51" t="str">
            <v>Female</v>
          </cell>
          <cell r="E51" t="str">
            <v>N</v>
          </cell>
          <cell r="F51" t="str">
            <v>N</v>
          </cell>
        </row>
        <row r="52">
          <cell r="B52" t="str">
            <v>Bethlehem Wole</v>
          </cell>
          <cell r="C52" t="str">
            <v>Iowa</v>
          </cell>
          <cell r="D52" t="str">
            <v>Female</v>
          </cell>
          <cell r="E52" t="str">
            <v>Y</v>
          </cell>
          <cell r="F52" t="str">
            <v>N</v>
          </cell>
        </row>
        <row r="53">
          <cell r="B53" t="str">
            <v>Wyatt Smith</v>
          </cell>
          <cell r="C53" t="str">
            <v>UCLA</v>
          </cell>
          <cell r="D53" t="str">
            <v>Male</v>
          </cell>
          <cell r="E53" t="str">
            <v>Y</v>
          </cell>
          <cell r="F53" t="str">
            <v>N</v>
          </cell>
        </row>
        <row r="54">
          <cell r="B54" t="str">
            <v>Samantha Sagaser</v>
          </cell>
          <cell r="C54" t="str">
            <v>Mayo</v>
          </cell>
          <cell r="D54" t="str">
            <v>Female</v>
          </cell>
          <cell r="E54" t="str">
            <v>Y</v>
          </cell>
          <cell r="F54" t="str">
            <v>N</v>
          </cell>
        </row>
        <row r="55">
          <cell r="B55" t="str">
            <v>Shane Griffin</v>
          </cell>
          <cell r="C55" t="str">
            <v>OHSU</v>
          </cell>
          <cell r="D55" t="str">
            <v>Male</v>
          </cell>
          <cell r="E55" t="str">
            <v>Y</v>
          </cell>
          <cell r="F55" t="str">
            <v>N</v>
          </cell>
        </row>
        <row r="56">
          <cell r="B56" t="str">
            <v>Grant Wong</v>
          </cell>
          <cell r="C56" t="str">
            <v>Tulane</v>
          </cell>
          <cell r="D56" t="str">
            <v>Male</v>
          </cell>
          <cell r="E56" t="str">
            <v>N</v>
          </cell>
          <cell r="F56" t="str">
            <v>N</v>
          </cell>
        </row>
        <row r="57">
          <cell r="B57" t="str">
            <v>Andrew Catomeris</v>
          </cell>
          <cell r="C57" t="str">
            <v>Georgetown</v>
          </cell>
          <cell r="D57" t="str">
            <v>Male</v>
          </cell>
          <cell r="E57" t="str">
            <v>N</v>
          </cell>
          <cell r="F57" t="str">
            <v>N</v>
          </cell>
        </row>
        <row r="58">
          <cell r="B58" t="str">
            <v>Emily Levine</v>
          </cell>
          <cell r="C58" t="str">
            <v>Tufts</v>
          </cell>
          <cell r="D58" t="str">
            <v>Female</v>
          </cell>
          <cell r="E58" t="str">
            <v>N</v>
          </cell>
          <cell r="F58" t="str">
            <v>N</v>
          </cell>
        </row>
        <row r="59">
          <cell r="B59" t="str">
            <v>Cason Robbins</v>
          </cell>
          <cell r="C59" t="str">
            <v>Duke</v>
          </cell>
          <cell r="D59" t="str">
            <v>Male</v>
          </cell>
          <cell r="E59" t="str">
            <v>Y</v>
          </cell>
          <cell r="F59" t="str">
            <v>Y</v>
          </cell>
        </row>
        <row r="60">
          <cell r="B60" t="str">
            <v>Aaron Lindeke-Myers</v>
          </cell>
          <cell r="C60" t="str">
            <v>Emory</v>
          </cell>
          <cell r="D60" t="str">
            <v>Male</v>
          </cell>
          <cell r="E60" t="str">
            <v>Y</v>
          </cell>
          <cell r="F60" t="str">
            <v>Y</v>
          </cell>
        </row>
        <row r="61">
          <cell r="B61" t="str">
            <v>Angela Li</v>
          </cell>
          <cell r="C61" t="str">
            <v>Stanford</v>
          </cell>
          <cell r="D61" t="str">
            <v>Female</v>
          </cell>
          <cell r="E61" t="str">
            <v>Y</v>
          </cell>
          <cell r="F61" t="str">
            <v>Y</v>
          </cell>
        </row>
        <row r="62">
          <cell r="B62" t="str">
            <v>Richard Morgan</v>
          </cell>
          <cell r="C62" t="str">
            <v>UCLA</v>
          </cell>
          <cell r="D62" t="str">
            <v>Male</v>
          </cell>
          <cell r="E62" t="str">
            <v>Y</v>
          </cell>
          <cell r="F62" t="str">
            <v>Y</v>
          </cell>
        </row>
        <row r="63">
          <cell r="B63" t="str">
            <v>Kelly Donovan</v>
          </cell>
          <cell r="C63" t="str">
            <v>Drexel</v>
          </cell>
          <cell r="D63" t="str">
            <v>Female</v>
          </cell>
          <cell r="E63" t="str">
            <v>N</v>
          </cell>
          <cell r="F63" t="str">
            <v>Y</v>
          </cell>
        </row>
        <row r="64">
          <cell r="B64" t="str">
            <v>Modupe Adetunji</v>
          </cell>
          <cell r="C64" t="str">
            <v>UPenn</v>
          </cell>
          <cell r="D64" t="str">
            <v>Female</v>
          </cell>
          <cell r="E64" t="str">
            <v>Y</v>
          </cell>
          <cell r="F64" t="str">
            <v>Y</v>
          </cell>
        </row>
        <row r="65">
          <cell r="B65" t="str">
            <v>Claudia Amaral</v>
          </cell>
          <cell r="C65" t="str">
            <v>University of Puerto Rico</v>
          </cell>
          <cell r="D65" t="str">
            <v>Female</v>
          </cell>
          <cell r="E65" t="str">
            <v>N</v>
          </cell>
          <cell r="F65" t="str">
            <v>Y</v>
          </cell>
        </row>
        <row r="66">
          <cell r="B66" t="str">
            <v>Peter Bodunrin</v>
          </cell>
          <cell r="C66" t="str">
            <v>MCG</v>
          </cell>
          <cell r="D66" t="str">
            <v>Male</v>
          </cell>
          <cell r="E66" t="str">
            <v>N</v>
          </cell>
          <cell r="F66" t="str">
            <v>Y</v>
          </cell>
        </row>
        <row r="67">
          <cell r="B67" t="str">
            <v>Lauren Schaffer</v>
          </cell>
          <cell r="C67" t="str">
            <v>Emory</v>
          </cell>
          <cell r="D67" t="str">
            <v>Female</v>
          </cell>
          <cell r="E67" t="str">
            <v>Y</v>
          </cell>
          <cell r="F67" t="str">
            <v>Y</v>
          </cell>
        </row>
        <row r="68">
          <cell r="B68" t="str">
            <v>Niraj Patel</v>
          </cell>
          <cell r="C68" t="str">
            <v>Saint Louis University</v>
          </cell>
          <cell r="D68" t="str">
            <v>Male</v>
          </cell>
          <cell r="E68" t="str">
            <v>N</v>
          </cell>
          <cell r="F68" t="str">
            <v>Y</v>
          </cell>
        </row>
        <row r="69">
          <cell r="B69" t="str">
            <v>Joshua Hansen</v>
          </cell>
          <cell r="C69" t="str">
            <v>University of Miami</v>
          </cell>
          <cell r="D69" t="str">
            <v>Male</v>
          </cell>
          <cell r="E69" t="str">
            <v>N</v>
          </cell>
          <cell r="F69" t="str">
            <v>Y</v>
          </cell>
        </row>
        <row r="70">
          <cell r="B70" t="str">
            <v>Catherine Culp</v>
          </cell>
          <cell r="C70" t="str">
            <v>Ohio State</v>
          </cell>
          <cell r="D70" t="str">
            <v>Female</v>
          </cell>
          <cell r="E70" t="str">
            <v>Y</v>
          </cell>
          <cell r="F70" t="str">
            <v>N</v>
          </cell>
        </row>
        <row r="71">
          <cell r="B71" t="str">
            <v>Heeyah Song</v>
          </cell>
          <cell r="C71" t="str">
            <v>MCG</v>
          </cell>
          <cell r="D71" t="str">
            <v>Female</v>
          </cell>
          <cell r="E71" t="str">
            <v>N</v>
          </cell>
          <cell r="F71" t="str">
            <v>N</v>
          </cell>
        </row>
        <row r="72">
          <cell r="B72" t="str">
            <v>William West</v>
          </cell>
          <cell r="C72" t="str">
            <v>Utah</v>
          </cell>
          <cell r="D72" t="str">
            <v>Male</v>
          </cell>
          <cell r="E72" t="str">
            <v>N</v>
          </cell>
          <cell r="F72" t="str">
            <v>N</v>
          </cell>
        </row>
        <row r="73">
          <cell r="B73" t="str">
            <v>Preet Sohal</v>
          </cell>
          <cell r="C73" t="str">
            <v>GWU</v>
          </cell>
          <cell r="D73" t="str">
            <v>Male</v>
          </cell>
          <cell r="E73" t="str">
            <v>N</v>
          </cell>
          <cell r="F73" t="str">
            <v>N</v>
          </cell>
        </row>
        <row r="74">
          <cell r="B74" t="str">
            <v>Mazin Elsarrag</v>
          </cell>
          <cell r="C74" t="str">
            <v>UVA</v>
          </cell>
          <cell r="D74" t="str">
            <v>Male</v>
          </cell>
          <cell r="E74" t="str">
            <v>N</v>
          </cell>
          <cell r="F74" t="str">
            <v>N</v>
          </cell>
        </row>
        <row r="75">
          <cell r="B75" t="str">
            <v>David McGuigan</v>
          </cell>
          <cell r="C75" t="str">
            <v>Georgetown</v>
          </cell>
          <cell r="D75" t="str">
            <v>Male</v>
          </cell>
          <cell r="E75" t="str">
            <v>N</v>
          </cell>
          <cell r="F75" t="str">
            <v>N</v>
          </cell>
        </row>
        <row r="76">
          <cell r="B76" t="str">
            <v>Abhishek Naidu</v>
          </cell>
          <cell r="C76" t="str">
            <v>SUNY Stony Brook</v>
          </cell>
          <cell r="D76" t="str">
            <v>Male</v>
          </cell>
          <cell r="E76" t="str">
            <v>N</v>
          </cell>
          <cell r="F76" t="str">
            <v>N</v>
          </cell>
        </row>
        <row r="77">
          <cell r="B77" t="str">
            <v>Sara Khan</v>
          </cell>
          <cell r="C77" t="str">
            <v>Rosalind Franklin</v>
          </cell>
          <cell r="D77" t="str">
            <v>Female</v>
          </cell>
          <cell r="E77" t="str">
            <v>N</v>
          </cell>
          <cell r="F77" t="str">
            <v>N</v>
          </cell>
        </row>
        <row r="78">
          <cell r="B78" t="str">
            <v>Felix Kung</v>
          </cell>
          <cell r="C78" t="str">
            <v>Mayo Clinic</v>
          </cell>
          <cell r="D78" t="str">
            <v>Male</v>
          </cell>
          <cell r="E78" t="str">
            <v>Y</v>
          </cell>
          <cell r="F78" t="str">
            <v>N</v>
          </cell>
        </row>
        <row r="79">
          <cell r="B79" t="str">
            <v>Anthony Fiacco</v>
          </cell>
          <cell r="C79" t="str">
            <v>Georgetown</v>
          </cell>
          <cell r="D79" t="str">
            <v>Male</v>
          </cell>
          <cell r="E79" t="str">
            <v>N</v>
          </cell>
          <cell r="F79" t="str">
            <v>N</v>
          </cell>
        </row>
        <row r="80">
          <cell r="B80" t="str">
            <v>Omar Saeed</v>
          </cell>
          <cell r="C80" t="str">
            <v>Ohio University</v>
          </cell>
          <cell r="D80" t="str">
            <v>Male</v>
          </cell>
          <cell r="E80" t="str">
            <v>N</v>
          </cell>
          <cell r="F80" t="str">
            <v>N</v>
          </cell>
        </row>
        <row r="81">
          <cell r="B81" t="str">
            <v>Caleb Liles</v>
          </cell>
          <cell r="C81" t="str">
            <v>Ohio University</v>
          </cell>
          <cell r="D81" t="str">
            <v>Male</v>
          </cell>
          <cell r="E81" t="str">
            <v>N</v>
          </cell>
          <cell r="F81" t="str">
            <v>N</v>
          </cell>
        </row>
        <row r="82">
          <cell r="B82" t="str">
            <v>Madeline Hay</v>
          </cell>
          <cell r="C82" t="str">
            <v>COMP-NW</v>
          </cell>
          <cell r="D82" t="str">
            <v>Female</v>
          </cell>
          <cell r="E82" t="str">
            <v>N</v>
          </cell>
          <cell r="F82" t="str">
            <v>N</v>
          </cell>
        </row>
        <row r="83">
          <cell r="B83" t="str">
            <v>Khaled Moumneh</v>
          </cell>
          <cell r="C83" t="str">
            <v>TouroCOM Harlem</v>
          </cell>
          <cell r="D83" t="str">
            <v>Male</v>
          </cell>
          <cell r="E83" t="str">
            <v>N</v>
          </cell>
          <cell r="F83" t="str">
            <v>N</v>
          </cell>
        </row>
        <row r="84">
          <cell r="B84" t="str">
            <v>Calvin Robbins</v>
          </cell>
          <cell r="C84" t="str">
            <v>Tufts</v>
          </cell>
          <cell r="D84" t="str">
            <v>Male</v>
          </cell>
          <cell r="E84" t="str">
            <v>N</v>
          </cell>
          <cell r="F84" t="str">
            <v>N</v>
          </cell>
        </row>
        <row r="85">
          <cell r="B85" t="str">
            <v>Benji Katz</v>
          </cell>
          <cell r="C85" t="str">
            <v>Wash U St. Louis</v>
          </cell>
          <cell r="D85" t="str">
            <v>Male</v>
          </cell>
          <cell r="E85" t="str">
            <v>Y</v>
          </cell>
          <cell r="F85" t="str">
            <v>N</v>
          </cell>
        </row>
        <row r="86">
          <cell r="B86" t="str">
            <v>Dhruv Sethi</v>
          </cell>
          <cell r="C86" t="str">
            <v>VCU</v>
          </cell>
          <cell r="D86" t="str">
            <v>Male</v>
          </cell>
          <cell r="E86" t="str">
            <v>N</v>
          </cell>
          <cell r="F86" t="str">
            <v>N</v>
          </cell>
        </row>
        <row r="87">
          <cell r="B87" t="str">
            <v>Joel Kovoor</v>
          </cell>
          <cell r="C87" t="str">
            <v>NYU</v>
          </cell>
          <cell r="D87" t="str">
            <v>Male</v>
          </cell>
          <cell r="E87" t="str">
            <v>Y</v>
          </cell>
          <cell r="F87" t="str">
            <v>N</v>
          </cell>
        </row>
        <row r="88">
          <cell r="B88" t="str">
            <v>Omar Ali</v>
          </cell>
          <cell r="C88" t="str">
            <v>Baylor</v>
          </cell>
          <cell r="D88" t="str">
            <v>Male</v>
          </cell>
          <cell r="E88" t="str">
            <v>Y</v>
          </cell>
          <cell r="F88" t="str">
            <v>N</v>
          </cell>
        </row>
        <row r="89">
          <cell r="B89" t="str">
            <v>Daniel Barmas-Alamdari</v>
          </cell>
          <cell r="C89" t="str">
            <v>EVMS</v>
          </cell>
          <cell r="D89" t="str">
            <v>Male</v>
          </cell>
          <cell r="E89" t="str">
            <v>N</v>
          </cell>
          <cell r="F89" t="str">
            <v>N</v>
          </cell>
        </row>
        <row r="90">
          <cell r="B90" t="str">
            <v>Sarangdev Vaidya</v>
          </cell>
          <cell r="C90" t="str">
            <v>Rutgers NJMS</v>
          </cell>
          <cell r="D90" t="str">
            <v>Male</v>
          </cell>
          <cell r="E90" t="str">
            <v>N</v>
          </cell>
          <cell r="F90" t="str">
            <v>N</v>
          </cell>
        </row>
        <row r="91">
          <cell r="B91" t="str">
            <v>Joseph Mootz</v>
          </cell>
          <cell r="C91" t="str">
            <v>Zucker Hofstra/Northwell</v>
          </cell>
          <cell r="D91" t="str">
            <v>Male</v>
          </cell>
          <cell r="E91" t="str">
            <v>N</v>
          </cell>
          <cell r="F91" t="str">
            <v>N</v>
          </cell>
        </row>
        <row r="92">
          <cell r="B92" t="str">
            <v>Michael Chen</v>
          </cell>
          <cell r="C92" t="str">
            <v>UIC</v>
          </cell>
          <cell r="D92" t="str">
            <v>Male</v>
          </cell>
          <cell r="E92" t="str">
            <v>N</v>
          </cell>
          <cell r="F92" t="str">
            <v>N</v>
          </cell>
        </row>
        <row r="93">
          <cell r="B93" t="str">
            <v>Tochukwu Ndukwe</v>
          </cell>
          <cell r="C93" t="str">
            <v>University of Michigan</v>
          </cell>
          <cell r="D93" t="str">
            <v>Male</v>
          </cell>
          <cell r="E93" t="str">
            <v>Y</v>
          </cell>
          <cell r="F93" t="str">
            <v>N</v>
          </cell>
        </row>
        <row r="94">
          <cell r="B94" t="str">
            <v>Neil Sheth</v>
          </cell>
          <cell r="C94" t="str">
            <v>Northwestern</v>
          </cell>
          <cell r="D94" t="str">
            <v>Male</v>
          </cell>
          <cell r="E94" t="str">
            <v>Y</v>
          </cell>
          <cell r="F94" t="str">
            <v>N</v>
          </cell>
        </row>
        <row r="95">
          <cell r="B95" t="str">
            <v>Royce Park</v>
          </cell>
          <cell r="C95" t="str">
            <v>SUNY Downstate</v>
          </cell>
          <cell r="D95" t="str">
            <v>Male</v>
          </cell>
          <cell r="E95" t="str">
            <v>N</v>
          </cell>
          <cell r="F95" t="str">
            <v>N</v>
          </cell>
        </row>
        <row r="96">
          <cell r="B96" t="str">
            <v>Nikki Khandwala</v>
          </cell>
          <cell r="C96" t="str">
            <v>Michigan</v>
          </cell>
          <cell r="D96" t="str">
            <v>Female</v>
          </cell>
          <cell r="E96" t="str">
            <v>Y</v>
          </cell>
          <cell r="F96" t="str">
            <v>N</v>
          </cell>
        </row>
        <row r="97">
          <cell r="B97" t="str">
            <v>Dara Baker</v>
          </cell>
          <cell r="C97" t="str">
            <v>GWU</v>
          </cell>
          <cell r="D97" t="str">
            <v>Female</v>
          </cell>
          <cell r="E97" t="str">
            <v>N</v>
          </cell>
          <cell r="F97" t="str">
            <v>N</v>
          </cell>
        </row>
        <row r="98">
          <cell r="B98" t="str">
            <v>Duriye Damla Sevgi</v>
          </cell>
          <cell r="C98" t="str">
            <v>Koc University, Turkey</v>
          </cell>
          <cell r="D98" t="str">
            <v>Female</v>
          </cell>
          <cell r="E98" t="str">
            <v>N</v>
          </cell>
          <cell r="F98" t="str">
            <v>N</v>
          </cell>
        </row>
        <row r="99">
          <cell r="B99" t="str">
            <v>Zachary Barry</v>
          </cell>
          <cell r="C99" t="str">
            <v>Indiana University</v>
          </cell>
          <cell r="D99" t="str">
            <v>Male</v>
          </cell>
          <cell r="E99" t="str">
            <v>N</v>
          </cell>
          <cell r="F99" t="str">
            <v>N</v>
          </cell>
        </row>
        <row r="100">
          <cell r="B100" t="str">
            <v>Fernando Pellerano</v>
          </cell>
          <cell r="C100" t="str">
            <v>Universidad Iberoamericana, Dominican Republic</v>
          </cell>
          <cell r="D100" t="str">
            <v>Male</v>
          </cell>
          <cell r="E100" t="str">
            <v>N</v>
          </cell>
          <cell r="F100" t="str">
            <v>N</v>
          </cell>
        </row>
        <row r="101">
          <cell r="B101" t="str">
            <v>Jeremy Reitinger</v>
          </cell>
          <cell r="C101" t="str">
            <v>Creighton</v>
          </cell>
          <cell r="D101" t="str">
            <v>Male</v>
          </cell>
          <cell r="E101" t="str">
            <v>N</v>
          </cell>
          <cell r="F101" t="str">
            <v>N</v>
          </cell>
        </row>
        <row r="102">
          <cell r="B102" t="str">
            <v>Kathy Dong</v>
          </cell>
          <cell r="C102" t="str">
            <v>CMU</v>
          </cell>
          <cell r="D102" t="str">
            <v>Female</v>
          </cell>
          <cell r="E102" t="str">
            <v>N</v>
          </cell>
          <cell r="F102" t="str">
            <v>N</v>
          </cell>
        </row>
        <row r="103">
          <cell r="B103" t="str">
            <v>Chandler Mitchell</v>
          </cell>
          <cell r="C103" t="str">
            <v>Indiana University</v>
          </cell>
          <cell r="D103" t="str">
            <v>Male</v>
          </cell>
          <cell r="E103" t="str">
            <v>N</v>
          </cell>
          <cell r="F103" t="str">
            <v>N</v>
          </cell>
        </row>
        <row r="104">
          <cell r="B104" t="str">
            <v>Arnulfo Garza</v>
          </cell>
          <cell r="C104" t="str">
            <v>Texas Tech El Paso</v>
          </cell>
          <cell r="D104" t="str">
            <v>Male</v>
          </cell>
          <cell r="E104" t="str">
            <v>N</v>
          </cell>
          <cell r="F104" t="str">
            <v>Y</v>
          </cell>
        </row>
        <row r="105">
          <cell r="B105" t="str">
            <v>Bilal Ahmed</v>
          </cell>
          <cell r="C105" t="str">
            <v>Toledo</v>
          </cell>
          <cell r="D105" t="str">
            <v>Male</v>
          </cell>
          <cell r="E105" t="str">
            <v>N</v>
          </cell>
          <cell r="F105" t="str">
            <v>Y</v>
          </cell>
        </row>
        <row r="106">
          <cell r="B106" t="str">
            <v>Chad Lewis</v>
          </cell>
          <cell r="C106" t="str">
            <v>Dartmouth</v>
          </cell>
          <cell r="D106" t="str">
            <v>Male</v>
          </cell>
          <cell r="E106" t="str">
            <v>N</v>
          </cell>
          <cell r="F106" t="str">
            <v>Y</v>
          </cell>
        </row>
        <row r="107">
          <cell r="B107" t="str">
            <v>Joanna Silverman</v>
          </cell>
          <cell r="C107" t="str">
            <v>Iowa</v>
          </cell>
          <cell r="D107" t="str">
            <v>Female</v>
          </cell>
          <cell r="E107" t="str">
            <v>Y</v>
          </cell>
          <cell r="F107" t="str">
            <v>Y</v>
          </cell>
        </row>
        <row r="108">
          <cell r="B108" t="str">
            <v>Cheryl Wang</v>
          </cell>
          <cell r="C108" t="str">
            <v>Iowa</v>
          </cell>
          <cell r="D108" t="str">
            <v>Female</v>
          </cell>
          <cell r="E108" t="str">
            <v>Y</v>
          </cell>
          <cell r="F108" t="str">
            <v>Y</v>
          </cell>
        </row>
        <row r="109">
          <cell r="B109" t="str">
            <v>Elise Mike</v>
          </cell>
          <cell r="C109" t="str">
            <v>Albert Einstein</v>
          </cell>
          <cell r="D109" t="str">
            <v>Female</v>
          </cell>
          <cell r="E109" t="str">
            <v>Y</v>
          </cell>
          <cell r="F109" t="str">
            <v>Y</v>
          </cell>
        </row>
        <row r="110">
          <cell r="B110" t="str">
            <v>Shahriyar Majidi</v>
          </cell>
          <cell r="C110" t="str">
            <v>WashU</v>
          </cell>
          <cell r="D110" t="str">
            <v>Male</v>
          </cell>
          <cell r="E110" t="str">
            <v>Y</v>
          </cell>
          <cell r="F110" t="str">
            <v>Y</v>
          </cell>
        </row>
        <row r="111">
          <cell r="B111" t="str">
            <v>Chris Cho</v>
          </cell>
          <cell r="C111" t="str">
            <v>Johns Hopkins</v>
          </cell>
          <cell r="D111" t="str">
            <v>Male</v>
          </cell>
          <cell r="E111" t="str">
            <v>Y</v>
          </cell>
          <cell r="F111" t="str">
            <v>Y</v>
          </cell>
        </row>
        <row r="112">
          <cell r="B112" t="str">
            <v>Nur Cardakli</v>
          </cell>
          <cell r="C112" t="str">
            <v>Johns Hopkins</v>
          </cell>
          <cell r="D112" t="str">
            <v>Female</v>
          </cell>
          <cell r="E112" t="str">
            <v>Y</v>
          </cell>
          <cell r="F112" t="str">
            <v>Y</v>
          </cell>
        </row>
        <row r="113">
          <cell r="B113" t="str">
            <v>Anupam Garg</v>
          </cell>
          <cell r="C113" t="str">
            <v>UCSD</v>
          </cell>
          <cell r="D113" t="str">
            <v>Male</v>
          </cell>
          <cell r="E113" t="str">
            <v>Y</v>
          </cell>
          <cell r="F113" t="str">
            <v>Y</v>
          </cell>
        </row>
        <row r="114">
          <cell r="B114" t="str">
            <v>Sanah Aslam</v>
          </cell>
          <cell r="C114" t="str">
            <v>MCG</v>
          </cell>
          <cell r="D114" t="str">
            <v>Female</v>
          </cell>
          <cell r="E114" t="str">
            <v>N</v>
          </cell>
          <cell r="F114" t="str">
            <v>N</v>
          </cell>
        </row>
        <row r="115">
          <cell r="B115" t="str">
            <v>Matt Martin</v>
          </cell>
          <cell r="C115" t="str">
            <v>Wayne State</v>
          </cell>
          <cell r="D115" t="str">
            <v>Male</v>
          </cell>
          <cell r="E115" t="str">
            <v>N</v>
          </cell>
          <cell r="F115" t="str">
            <v>N</v>
          </cell>
        </row>
        <row r="116">
          <cell r="B116" t="str">
            <v>Dhir Patwa</v>
          </cell>
          <cell r="C116" t="str">
            <v>Wayne State</v>
          </cell>
          <cell r="D116" t="str">
            <v>Male</v>
          </cell>
          <cell r="E116" t="str">
            <v>N</v>
          </cell>
          <cell r="F116" t="str">
            <v>N</v>
          </cell>
        </row>
        <row r="117">
          <cell r="B117" t="str">
            <v>Vichar Trivedi</v>
          </cell>
          <cell r="C117" t="str">
            <v>Wayne State</v>
          </cell>
          <cell r="D117" t="str">
            <v>Male</v>
          </cell>
          <cell r="E117" t="str">
            <v>N</v>
          </cell>
          <cell r="F117" t="str">
            <v>N</v>
          </cell>
        </row>
        <row r="118">
          <cell r="B118" t="str">
            <v>Mark Siden</v>
          </cell>
          <cell r="C118" t="str">
            <v>PCOM</v>
          </cell>
          <cell r="D118" t="str">
            <v>Male</v>
          </cell>
          <cell r="E118" t="str">
            <v>N</v>
          </cell>
          <cell r="F118" t="str">
            <v>N</v>
          </cell>
        </row>
        <row r="119">
          <cell r="B119" t="str">
            <v>Brooke Saffren</v>
          </cell>
          <cell r="C119" t="str">
            <v>PCOM</v>
          </cell>
          <cell r="D119" t="str">
            <v>Female</v>
          </cell>
          <cell r="E119" t="str">
            <v>N</v>
          </cell>
          <cell r="F119" t="str">
            <v>N</v>
          </cell>
        </row>
        <row r="120">
          <cell r="B120" t="str">
            <v>Alin Megerdichian</v>
          </cell>
          <cell r="C120" t="str">
            <v>California Northstate University</v>
          </cell>
          <cell r="D120" t="str">
            <v>Male</v>
          </cell>
          <cell r="E120" t="str">
            <v>N</v>
          </cell>
          <cell r="F120" t="str">
            <v>N</v>
          </cell>
        </row>
        <row r="121">
          <cell r="B121" t="str">
            <v>Tyler Pannell</v>
          </cell>
          <cell r="C121" t="str">
            <v>MUSC</v>
          </cell>
          <cell r="D121" t="str">
            <v>Male</v>
          </cell>
          <cell r="E121" t="str">
            <v>N</v>
          </cell>
          <cell r="F121" t="str">
            <v>N</v>
          </cell>
        </row>
        <row r="122">
          <cell r="B122" t="str">
            <v>Owen Krueger</v>
          </cell>
          <cell r="C122" t="str">
            <v>MCW</v>
          </cell>
          <cell r="D122" t="str">
            <v>Male</v>
          </cell>
          <cell r="E122" t="str">
            <v>N</v>
          </cell>
          <cell r="F122" t="str">
            <v>N</v>
          </cell>
        </row>
        <row r="123">
          <cell r="B123" t="str">
            <v>Victor Wang</v>
          </cell>
          <cell r="C123" t="str">
            <v>University of Rochester</v>
          </cell>
          <cell r="D123" t="str">
            <v>Male</v>
          </cell>
          <cell r="E123" t="str">
            <v>Y</v>
          </cell>
          <cell r="F123" t="str">
            <v>N</v>
          </cell>
        </row>
        <row r="124">
          <cell r="B124" t="str">
            <v>Lama Assi</v>
          </cell>
          <cell r="C124" t="str">
            <v>American University of Beirut</v>
          </cell>
          <cell r="D124" t="str">
            <v>Female</v>
          </cell>
          <cell r="E124" t="str">
            <v>N</v>
          </cell>
          <cell r="F124" t="str">
            <v>N</v>
          </cell>
        </row>
        <row r="125">
          <cell r="B125" t="str">
            <v>Jonah Goldblatt</v>
          </cell>
          <cell r="C125" t="str">
            <v>Tufts</v>
          </cell>
          <cell r="D125" t="str">
            <v>Male</v>
          </cell>
          <cell r="E125" t="str">
            <v>N</v>
          </cell>
          <cell r="F125" t="str">
            <v>N</v>
          </cell>
        </row>
        <row r="126">
          <cell r="B126" t="str">
            <v>Evan Dackowski</v>
          </cell>
          <cell r="C126" t="str">
            <v>Albert Einstein</v>
          </cell>
          <cell r="D126" t="str">
            <v>Male</v>
          </cell>
          <cell r="E126" t="str">
            <v>Y</v>
          </cell>
          <cell r="F126" t="str">
            <v>N</v>
          </cell>
        </row>
        <row r="127">
          <cell r="B127" t="str">
            <v>Hamza Bhalli</v>
          </cell>
          <cell r="C127" t="str">
            <v>UT Southwestern</v>
          </cell>
          <cell r="D127" t="str">
            <v>Male</v>
          </cell>
          <cell r="E127" t="str">
            <v>Y</v>
          </cell>
          <cell r="F127" t="str">
            <v>N</v>
          </cell>
        </row>
        <row r="128">
          <cell r="B128" t="str">
            <v>April Hocke</v>
          </cell>
          <cell r="C128" t="str">
            <v>LSU -Shreveport</v>
          </cell>
          <cell r="D128" t="str">
            <v>Female</v>
          </cell>
          <cell r="E128" t="str">
            <v>N</v>
          </cell>
          <cell r="F128" t="str">
            <v>N</v>
          </cell>
        </row>
        <row r="129">
          <cell r="B129" t="str">
            <v>Laura Perilloux</v>
          </cell>
          <cell r="C129" t="str">
            <v>LSU -Shreveport</v>
          </cell>
          <cell r="D129" t="str">
            <v>Female</v>
          </cell>
          <cell r="E129" t="str">
            <v>N</v>
          </cell>
          <cell r="F129" t="str">
            <v>N</v>
          </cell>
        </row>
        <row r="130">
          <cell r="B130" t="str">
            <v>Jenna Wiles</v>
          </cell>
          <cell r="C130" t="str">
            <v>UT Southwestern</v>
          </cell>
          <cell r="D130" t="str">
            <v>Female</v>
          </cell>
          <cell r="E130" t="str">
            <v>Y</v>
          </cell>
          <cell r="F130" t="str">
            <v>N</v>
          </cell>
        </row>
        <row r="131">
          <cell r="B131" t="str">
            <v>Da Meng</v>
          </cell>
          <cell r="C131" t="str">
            <v>Columbia</v>
          </cell>
          <cell r="D131" t="str">
            <v>Male</v>
          </cell>
          <cell r="E131" t="str">
            <v>Y</v>
          </cell>
          <cell r="F131" t="str">
            <v>Y</v>
          </cell>
        </row>
        <row r="132">
          <cell r="B132" t="str">
            <v>Melissa Yuan</v>
          </cell>
          <cell r="C132" t="str">
            <v>Cornell</v>
          </cell>
          <cell r="D132" t="str">
            <v>Female</v>
          </cell>
          <cell r="E132" t="str">
            <v>Y</v>
          </cell>
          <cell r="F132" t="str">
            <v>Y</v>
          </cell>
        </row>
        <row r="133">
          <cell r="B133" t="str">
            <v>Enchi Chang</v>
          </cell>
          <cell r="C133" t="str">
            <v>Harvard</v>
          </cell>
          <cell r="D133" t="str">
            <v>Female</v>
          </cell>
          <cell r="E133" t="str">
            <v>Y</v>
          </cell>
          <cell r="F133" t="str">
            <v>Y</v>
          </cell>
        </row>
        <row r="134">
          <cell r="B134" t="str">
            <v>James Harris</v>
          </cell>
          <cell r="C134" t="str">
            <v>Harvard</v>
          </cell>
          <cell r="D134" t="str">
            <v>Male</v>
          </cell>
          <cell r="E134" t="str">
            <v>Y</v>
          </cell>
          <cell r="F134" t="str">
            <v>Y</v>
          </cell>
        </row>
        <row r="135">
          <cell r="B135" t="str">
            <v>Eileen Feng</v>
          </cell>
          <cell r="C135" t="str">
            <v>Michigan</v>
          </cell>
          <cell r="D135" t="str">
            <v>Female</v>
          </cell>
          <cell r="E135" t="str">
            <v>Y</v>
          </cell>
          <cell r="F135" t="str">
            <v>Y</v>
          </cell>
        </row>
        <row r="136">
          <cell r="B136" t="str">
            <v>Tatiana Rosenblatt</v>
          </cell>
          <cell r="C136" t="str">
            <v>Stanford</v>
          </cell>
          <cell r="D136" t="str">
            <v>Female</v>
          </cell>
          <cell r="E136" t="str">
            <v>Y</v>
          </cell>
          <cell r="F136" t="str">
            <v>Y</v>
          </cell>
        </row>
        <row r="137">
          <cell r="B137" t="str">
            <v>Amee Azad</v>
          </cell>
          <cell r="C137" t="str">
            <v>Stanford</v>
          </cell>
          <cell r="D137" t="str">
            <v>Female</v>
          </cell>
          <cell r="E137" t="str">
            <v>Y</v>
          </cell>
          <cell r="F137" t="str">
            <v>Y</v>
          </cell>
        </row>
        <row r="138">
          <cell r="B138" t="str">
            <v>Lindsay Klofas</v>
          </cell>
          <cell r="C138" t="str">
            <v>Vanderbilt</v>
          </cell>
          <cell r="D138" t="str">
            <v>Female</v>
          </cell>
          <cell r="E138" t="str">
            <v>Y</v>
          </cell>
          <cell r="F138" t="str">
            <v>Y</v>
          </cell>
        </row>
        <row r="139">
          <cell r="B139" t="str">
            <v>Jessica Kraker</v>
          </cell>
          <cell r="C139" t="str">
            <v>MCW</v>
          </cell>
          <cell r="D139" t="str">
            <v>Female</v>
          </cell>
          <cell r="E139" t="str">
            <v>Y</v>
          </cell>
          <cell r="F139" t="str">
            <v>N</v>
          </cell>
        </row>
        <row r="140">
          <cell r="B140" t="str">
            <v>Timothy Xu</v>
          </cell>
          <cell r="C140" t="str">
            <v>Mayo</v>
          </cell>
          <cell r="D140" t="str">
            <v>Male</v>
          </cell>
          <cell r="E140" t="str">
            <v>Y</v>
          </cell>
          <cell r="F140" t="str">
            <v>N</v>
          </cell>
        </row>
        <row r="141">
          <cell r="B141" t="str">
            <v>Haley D'Souza</v>
          </cell>
          <cell r="C141" t="str">
            <v>Eastern Virginia</v>
          </cell>
          <cell r="D141" t="str">
            <v>Female</v>
          </cell>
          <cell r="E141" t="str">
            <v>N</v>
          </cell>
          <cell r="F141" t="str">
            <v>N</v>
          </cell>
        </row>
        <row r="142">
          <cell r="B142" t="str">
            <v>Piotr Kopinski</v>
          </cell>
          <cell r="C142" t="str">
            <v>Penn</v>
          </cell>
          <cell r="D142" t="str">
            <v>Male</v>
          </cell>
          <cell r="E142" t="str">
            <v>Y</v>
          </cell>
          <cell r="F142" t="str">
            <v>N</v>
          </cell>
        </row>
        <row r="143">
          <cell r="B143" t="str">
            <v>Alex Johnson</v>
          </cell>
          <cell r="C143" t="str">
            <v>Liberty University</v>
          </cell>
          <cell r="D143" t="str">
            <v>Male</v>
          </cell>
          <cell r="E143" t="str">
            <v>N</v>
          </cell>
          <cell r="F143" t="str">
            <v>N</v>
          </cell>
        </row>
        <row r="144">
          <cell r="B144" t="str">
            <v>Stephanie Tillit</v>
          </cell>
          <cell r="C144" t="str">
            <v>University of Florida</v>
          </cell>
          <cell r="D144" t="str">
            <v>Female</v>
          </cell>
          <cell r="E144" t="str">
            <v>Y</v>
          </cell>
          <cell r="F144" t="str">
            <v>N</v>
          </cell>
        </row>
        <row r="145">
          <cell r="B145" t="str">
            <v>Nikita Saladi</v>
          </cell>
          <cell r="C145" t="str">
            <v>Northwestern</v>
          </cell>
          <cell r="D145" t="str">
            <v>Female</v>
          </cell>
          <cell r="E145" t="str">
            <v>Y</v>
          </cell>
          <cell r="F145" t="str">
            <v>N</v>
          </cell>
        </row>
        <row r="146">
          <cell r="B146" t="str">
            <v>Yasaman Ataei</v>
          </cell>
          <cell r="C146" t="str">
            <v>VCU</v>
          </cell>
          <cell r="D146" t="str">
            <v>Female</v>
          </cell>
          <cell r="E146" t="str">
            <v>N</v>
          </cell>
          <cell r="F146" t="str">
            <v>N</v>
          </cell>
        </row>
        <row r="147">
          <cell r="B147" t="str">
            <v>Mitchell Allphin</v>
          </cell>
          <cell r="C147" t="str">
            <v>MCW</v>
          </cell>
          <cell r="D147" t="str">
            <v>Male</v>
          </cell>
          <cell r="E147" t="str">
            <v>N</v>
          </cell>
          <cell r="F147" t="str">
            <v>N</v>
          </cell>
        </row>
        <row r="148">
          <cell r="B148" t="str">
            <v>Dena Ballouz</v>
          </cell>
          <cell r="C148" t="str">
            <v>Michigan</v>
          </cell>
          <cell r="D148" t="str">
            <v>Female</v>
          </cell>
          <cell r="E148" t="str">
            <v>Y</v>
          </cell>
          <cell r="F148" t="str">
            <v>Y</v>
          </cell>
        </row>
        <row r="149">
          <cell r="B149" t="str">
            <v>Delaram Mirza</v>
          </cell>
          <cell r="C149" t="str">
            <v>Duke</v>
          </cell>
          <cell r="D149" t="str">
            <v>Female</v>
          </cell>
          <cell r="E149" t="str">
            <v>Y</v>
          </cell>
          <cell r="F149" t="str">
            <v>Y</v>
          </cell>
        </row>
        <row r="150">
          <cell r="B150" t="str">
            <v>Kirsten Simmons</v>
          </cell>
          <cell r="C150" t="str">
            <v>Duke</v>
          </cell>
          <cell r="D150" t="str">
            <v>Female</v>
          </cell>
          <cell r="E150" t="str">
            <v>Y</v>
          </cell>
          <cell r="F150" t="str">
            <v>Y</v>
          </cell>
        </row>
        <row r="151">
          <cell r="B151" t="str">
            <v>Alex Valentine</v>
          </cell>
          <cell r="C151" t="str">
            <v>Boston University</v>
          </cell>
          <cell r="D151" t="str">
            <v>Male</v>
          </cell>
          <cell r="E151" t="str">
            <v>Y</v>
          </cell>
          <cell r="F151" t="str">
            <v>Y</v>
          </cell>
        </row>
        <row r="152">
          <cell r="B152" t="str">
            <v>Jonah Yousif</v>
          </cell>
          <cell r="C152" t="str">
            <v>Michigan</v>
          </cell>
          <cell r="D152" t="str">
            <v>Male</v>
          </cell>
          <cell r="E152" t="str">
            <v>Y</v>
          </cell>
          <cell r="F152" t="str">
            <v>Y</v>
          </cell>
        </row>
        <row r="153">
          <cell r="B153" t="str">
            <v>David Portney</v>
          </cell>
          <cell r="C153" t="str">
            <v>Michigan</v>
          </cell>
          <cell r="D153" t="str">
            <v>Male</v>
          </cell>
          <cell r="E153" t="str">
            <v>Y</v>
          </cell>
          <cell r="F153" t="str">
            <v>Y</v>
          </cell>
        </row>
        <row r="154">
          <cell r="B154" t="str">
            <v>Osama Ahmed</v>
          </cell>
          <cell r="C154" t="str">
            <v>Yale</v>
          </cell>
          <cell r="D154" t="str">
            <v>Male</v>
          </cell>
          <cell r="E154" t="str">
            <v>Y</v>
          </cell>
          <cell r="F154" t="str">
            <v>Y</v>
          </cell>
        </row>
        <row r="155">
          <cell r="B155" t="str">
            <v>Caitlynn Cooper</v>
          </cell>
          <cell r="C155" t="str">
            <v>Utah</v>
          </cell>
          <cell r="D155" t="str">
            <v>Female</v>
          </cell>
          <cell r="E155" t="str">
            <v>Y</v>
          </cell>
          <cell r="F155" t="str">
            <v>N</v>
          </cell>
        </row>
        <row r="156">
          <cell r="B156" t="str">
            <v>Adam Neuhouser</v>
          </cell>
          <cell r="C156" t="str">
            <v>Arkansas</v>
          </cell>
          <cell r="D156" t="str">
            <v>Male</v>
          </cell>
          <cell r="E156" t="str">
            <v>N</v>
          </cell>
          <cell r="F156" t="str">
            <v>N</v>
          </cell>
        </row>
        <row r="157">
          <cell r="B157" t="str">
            <v>Hayley "Victoria" Miller</v>
          </cell>
          <cell r="C157" t="str">
            <v>University of South Carolina Greenville</v>
          </cell>
          <cell r="D157" t="str">
            <v>Female</v>
          </cell>
          <cell r="E157" t="str">
            <v>N</v>
          </cell>
          <cell r="F157" t="str">
            <v>N</v>
          </cell>
        </row>
        <row r="158">
          <cell r="B158" t="str">
            <v>Mohammad Sattar</v>
          </cell>
          <cell r="C158" t="str">
            <v>Wayne State University</v>
          </cell>
          <cell r="D158" t="str">
            <v>Male</v>
          </cell>
          <cell r="E158" t="str">
            <v>N</v>
          </cell>
          <cell r="F158" t="str">
            <v>N</v>
          </cell>
        </row>
        <row r="159">
          <cell r="B159" t="str">
            <v>Meghan Brown</v>
          </cell>
          <cell r="C159" t="str">
            <v>Oakland University William Beaumont SOM</v>
          </cell>
          <cell r="D159" t="str">
            <v>Female</v>
          </cell>
          <cell r="E159" t="str">
            <v>N</v>
          </cell>
          <cell r="F159" t="str">
            <v>N</v>
          </cell>
        </row>
        <row r="160">
          <cell r="B160" t="str">
            <v>Ethan Joseph</v>
          </cell>
          <cell r="D160" t="str">
            <v>Male</v>
          </cell>
          <cell r="E160" t="str">
            <v xml:space="preserve"> </v>
          </cell>
          <cell r="F160" t="str">
            <v>N</v>
          </cell>
        </row>
        <row r="161">
          <cell r="B161" t="str">
            <v>Mercy Bechtold</v>
          </cell>
          <cell r="D161" t="str">
            <v>Female</v>
          </cell>
          <cell r="E161" t="str">
            <v xml:space="preserve"> </v>
          </cell>
          <cell r="F161" t="str">
            <v>N</v>
          </cell>
        </row>
        <row r="162">
          <cell r="B162" t="str">
            <v>Sarah DeVaro</v>
          </cell>
          <cell r="C162" t="str">
            <v>Emory</v>
          </cell>
          <cell r="D162" t="str">
            <v>Female</v>
          </cell>
          <cell r="E162" t="str">
            <v>Y</v>
          </cell>
          <cell r="F162" t="str">
            <v>N</v>
          </cell>
        </row>
        <row r="163">
          <cell r="B163" t="str">
            <v>Bryce Robbins</v>
          </cell>
          <cell r="C163" t="str">
            <v>MUSC</v>
          </cell>
          <cell r="D163" t="str">
            <v>Male</v>
          </cell>
          <cell r="E163" t="str">
            <v>N</v>
          </cell>
          <cell r="F163" t="str">
            <v>N</v>
          </cell>
        </row>
        <row r="164">
          <cell r="B164" t="str">
            <v>Alex DeCubellis</v>
          </cell>
          <cell r="C164" t="str">
            <v>Alabama</v>
          </cell>
          <cell r="D164" t="str">
            <v>Male</v>
          </cell>
          <cell r="E164" t="str">
            <v>N</v>
          </cell>
          <cell r="F164" t="str">
            <v>N</v>
          </cell>
        </row>
        <row r="165">
          <cell r="B165" t="str">
            <v>Roya Zandi</v>
          </cell>
          <cell r="C165" t="str">
            <v>Northwestern</v>
          </cell>
          <cell r="D165" t="str">
            <v>Female</v>
          </cell>
          <cell r="E165" t="str">
            <v>Y</v>
          </cell>
          <cell r="F165" t="str">
            <v>N</v>
          </cell>
        </row>
        <row r="166">
          <cell r="B166" t="str">
            <v>Haroon Ismail</v>
          </cell>
          <cell r="C166" t="str">
            <v>Howard</v>
          </cell>
          <cell r="D166" t="str">
            <v>Male</v>
          </cell>
          <cell r="E166" t="str">
            <v>N</v>
          </cell>
          <cell r="F166" t="str">
            <v>N</v>
          </cell>
        </row>
        <row r="167">
          <cell r="B167" t="str">
            <v>Curtis Heisel</v>
          </cell>
          <cell r="C167" t="str">
            <v>Michigan</v>
          </cell>
          <cell r="D167" t="str">
            <v>Male</v>
          </cell>
          <cell r="E167" t="str">
            <v>Y</v>
          </cell>
          <cell r="F167" t="str">
            <v>N</v>
          </cell>
        </row>
        <row r="168">
          <cell r="B168" t="str">
            <v>Maryam Ige</v>
          </cell>
          <cell r="C168" t="str">
            <v>Yale</v>
          </cell>
          <cell r="D168" t="str">
            <v>Female</v>
          </cell>
          <cell r="E168" t="str">
            <v>Y</v>
          </cell>
          <cell r="F168" t="str">
            <v>N</v>
          </cell>
        </row>
        <row r="169">
          <cell r="B169" t="str">
            <v>Jamie (Chih-Chiun) Chang</v>
          </cell>
          <cell r="C169" t="str">
            <v>UCSF</v>
          </cell>
          <cell r="D169" t="str">
            <v>Male</v>
          </cell>
          <cell r="E169" t="str">
            <v>Y</v>
          </cell>
          <cell r="F169" t="str">
            <v>Y</v>
          </cell>
        </row>
        <row r="170">
          <cell r="B170" t="str">
            <v>Devayu Parikh</v>
          </cell>
          <cell r="C170" t="str">
            <v>Jefferson</v>
          </cell>
          <cell r="D170" t="str">
            <v>Male</v>
          </cell>
          <cell r="E170" t="str">
            <v>N</v>
          </cell>
          <cell r="F170" t="str">
            <v>Y</v>
          </cell>
        </row>
        <row r="171">
          <cell r="B171" t="str">
            <v>Anthony Fam</v>
          </cell>
          <cell r="C171" t="str">
            <v>Rutgers NJMS</v>
          </cell>
          <cell r="D171" t="str">
            <v>Male</v>
          </cell>
          <cell r="E171" t="str">
            <v>N</v>
          </cell>
          <cell r="F171" t="str">
            <v>Y</v>
          </cell>
        </row>
        <row r="172">
          <cell r="B172" t="str">
            <v>Davis Zhou</v>
          </cell>
          <cell r="C172" t="str">
            <v>Mount Sinai</v>
          </cell>
          <cell r="D172" t="str">
            <v>Male</v>
          </cell>
          <cell r="E172" t="str">
            <v>Y</v>
          </cell>
          <cell r="F172" t="str">
            <v>Y</v>
          </cell>
        </row>
        <row r="173">
          <cell r="B173" t="str">
            <v>Aaron Brown</v>
          </cell>
          <cell r="C173" t="str">
            <v>American University of the Caribbean</v>
          </cell>
          <cell r="D173" t="str">
            <v>Male</v>
          </cell>
          <cell r="E173" t="str">
            <v>N</v>
          </cell>
          <cell r="F173" t="str">
            <v>Y</v>
          </cell>
        </row>
        <row r="174">
          <cell r="B174" t="str">
            <v>David Merriott</v>
          </cell>
          <cell r="C174" t="str">
            <v>UC Irvine</v>
          </cell>
          <cell r="D174" t="str">
            <v>Male</v>
          </cell>
          <cell r="E174" t="str">
            <v>N</v>
          </cell>
          <cell r="F174" t="str">
            <v>Y</v>
          </cell>
        </row>
        <row r="175">
          <cell r="B175" t="str">
            <v>Allen Costa</v>
          </cell>
          <cell r="C175" t="str">
            <v>Columbia</v>
          </cell>
          <cell r="D175" t="str">
            <v>Male</v>
          </cell>
          <cell r="E175" t="str">
            <v>Y</v>
          </cell>
          <cell r="F175" t="str">
            <v>Y</v>
          </cell>
        </row>
        <row r="176">
          <cell r="B176" t="str">
            <v>Khushali Shah</v>
          </cell>
          <cell r="C176" t="str">
            <v>Miami</v>
          </cell>
          <cell r="D176" t="str">
            <v>Female</v>
          </cell>
          <cell r="E176" t="str">
            <v>N</v>
          </cell>
          <cell r="F176" t="str">
            <v>Y</v>
          </cell>
        </row>
        <row r="177">
          <cell r="B177" t="str">
            <v>Jackson Scharf</v>
          </cell>
          <cell r="C177" t="str">
            <v>Columbia</v>
          </cell>
          <cell r="D177" t="str">
            <v>Male</v>
          </cell>
          <cell r="E177" t="str">
            <v>Y</v>
          </cell>
          <cell r="F177" t="str">
            <v>Y</v>
          </cell>
        </row>
        <row r="178">
          <cell r="B178" t="str">
            <v>Hamin Kim</v>
          </cell>
          <cell r="C178" t="str">
            <v>Columbia</v>
          </cell>
          <cell r="D178" t="str">
            <v>Male</v>
          </cell>
          <cell r="E178" t="str">
            <v>Y</v>
          </cell>
          <cell r="F178" t="str">
            <v>Y</v>
          </cell>
        </row>
        <row r="179">
          <cell r="B179" t="str">
            <v>Alice Tao</v>
          </cell>
          <cell r="C179" t="str">
            <v>Albert Einstein</v>
          </cell>
          <cell r="D179" t="str">
            <v>Female</v>
          </cell>
          <cell r="E179" t="str">
            <v>Y</v>
          </cell>
          <cell r="F179" t="str">
            <v>N</v>
          </cell>
        </row>
        <row r="180">
          <cell r="B180" t="str">
            <v>Nicholas Rougraff</v>
          </cell>
          <cell r="C180" t="str">
            <v>Georgetown</v>
          </cell>
          <cell r="D180" t="str">
            <v>Male</v>
          </cell>
          <cell r="E180" t="str">
            <v>N</v>
          </cell>
          <cell r="F180" t="str">
            <v>N</v>
          </cell>
        </row>
        <row r="181">
          <cell r="B181" t="str">
            <v>Sasha Jia</v>
          </cell>
          <cell r="C181" t="str">
            <v>Temple</v>
          </cell>
          <cell r="D181" t="str">
            <v>Female</v>
          </cell>
          <cell r="E181" t="str">
            <v>N</v>
          </cell>
          <cell r="F181" t="str">
            <v>N</v>
          </cell>
        </row>
        <row r="182">
          <cell r="B182" t="str">
            <v>Margot Gardin</v>
          </cell>
          <cell r="C182" t="str">
            <v>Albert Einstein</v>
          </cell>
          <cell r="D182" t="str">
            <v>Female</v>
          </cell>
          <cell r="E182" t="str">
            <v>Y</v>
          </cell>
          <cell r="F182" t="str">
            <v>N</v>
          </cell>
        </row>
        <row r="183">
          <cell r="B183" t="str">
            <v>Jeff Sims</v>
          </cell>
          <cell r="C183" t="str">
            <v>NYU</v>
          </cell>
          <cell r="D183" t="str">
            <v>Male</v>
          </cell>
          <cell r="E183" t="str">
            <v>Y</v>
          </cell>
          <cell r="F183" t="str">
            <v>N</v>
          </cell>
        </row>
        <row r="184">
          <cell r="B184" t="str">
            <v>Steven Carruba</v>
          </cell>
          <cell r="C184" t="str">
            <v>Temple</v>
          </cell>
          <cell r="D184" t="str">
            <v>Male</v>
          </cell>
          <cell r="E184" t="str">
            <v>N</v>
          </cell>
          <cell r="F184" t="str">
            <v>N</v>
          </cell>
        </row>
        <row r="185">
          <cell r="B185" t="str">
            <v>Derrick Wang</v>
          </cell>
          <cell r="C185" t="str">
            <v>Creighton</v>
          </cell>
          <cell r="D185" t="str">
            <v>Male</v>
          </cell>
          <cell r="E185" t="str">
            <v>N</v>
          </cell>
          <cell r="F185" t="str">
            <v>N</v>
          </cell>
        </row>
        <row r="186">
          <cell r="B186" t="str">
            <v>Aaron Warning</v>
          </cell>
          <cell r="C186" t="str">
            <v>University of Missouri - Columbia</v>
          </cell>
          <cell r="D186" t="str">
            <v>Male</v>
          </cell>
          <cell r="E186" t="str">
            <v>N</v>
          </cell>
          <cell r="F186" t="str">
            <v>N</v>
          </cell>
        </row>
        <row r="187">
          <cell r="B187" t="str">
            <v>Raghav Vadhul</v>
          </cell>
          <cell r="C187" t="str">
            <v>Indiana University</v>
          </cell>
          <cell r="D187" t="str">
            <v>Male</v>
          </cell>
          <cell r="E187" t="str">
            <v>N</v>
          </cell>
          <cell r="F187" t="str">
            <v>N</v>
          </cell>
        </row>
        <row r="188">
          <cell r="B188" t="str">
            <v>Meghana Kalavar</v>
          </cell>
          <cell r="C188" t="str">
            <v>University of Miami</v>
          </cell>
          <cell r="D188" t="str">
            <v>Female</v>
          </cell>
          <cell r="E188" t="str">
            <v>N</v>
          </cell>
          <cell r="F188" t="str">
            <v>N</v>
          </cell>
        </row>
        <row r="189">
          <cell r="B189" t="str">
            <v>Benjamin Park</v>
          </cell>
          <cell r="C189" t="str">
            <v>UT Houston</v>
          </cell>
          <cell r="D189" t="str">
            <v>Male</v>
          </cell>
          <cell r="E189" t="str">
            <v>N</v>
          </cell>
          <cell r="F189" t="str">
            <v>N</v>
          </cell>
        </row>
        <row r="190">
          <cell r="B190" t="str">
            <v>Bivek Wagle</v>
          </cell>
          <cell r="C190" t="str">
            <v>Morehouse</v>
          </cell>
          <cell r="D190" t="str">
            <v>Male</v>
          </cell>
          <cell r="E190" t="str">
            <v>N</v>
          </cell>
          <cell r="F190" t="str">
            <v>N</v>
          </cell>
        </row>
        <row r="191">
          <cell r="B191" t="str">
            <v>Ogul Uner</v>
          </cell>
          <cell r="C191" t="str">
            <v>Emory</v>
          </cell>
          <cell r="D191" t="str">
            <v>Male</v>
          </cell>
          <cell r="E191" t="str">
            <v>Y</v>
          </cell>
          <cell r="F191" t="str">
            <v>Y</v>
          </cell>
        </row>
        <row r="192">
          <cell r="B192" t="str">
            <v>Justin Grassmeyer</v>
          </cell>
          <cell r="C192" t="str">
            <v>Nebraska</v>
          </cell>
          <cell r="D192" t="str">
            <v>Male</v>
          </cell>
          <cell r="E192" t="str">
            <v>N</v>
          </cell>
          <cell r="F192" t="str">
            <v>Y</v>
          </cell>
        </row>
        <row r="193">
          <cell r="B193" t="str">
            <v>Christopher Rosenberg</v>
          </cell>
          <cell r="C193" t="str">
            <v>SUNY Stony Brook</v>
          </cell>
          <cell r="D193" t="str">
            <v>Male</v>
          </cell>
          <cell r="E193" t="str">
            <v>N</v>
          </cell>
          <cell r="F193" t="str">
            <v>Y</v>
          </cell>
        </row>
        <row r="194">
          <cell r="B194" t="str">
            <v>Donald Hubbard II</v>
          </cell>
          <cell r="C194" t="str">
            <v>Texas A&amp;M</v>
          </cell>
          <cell r="D194" t="str">
            <v>Male</v>
          </cell>
          <cell r="E194" t="str">
            <v>N</v>
          </cell>
          <cell r="F194" t="str">
            <v>Y</v>
          </cell>
        </row>
        <row r="195">
          <cell r="B195" t="str">
            <v>Radwa Elsharawi</v>
          </cell>
          <cell r="C195" t="str">
            <v>Wayne State</v>
          </cell>
          <cell r="D195" t="str">
            <v>Female</v>
          </cell>
          <cell r="E195" t="str">
            <v>N</v>
          </cell>
          <cell r="F195" t="str">
            <v>Y</v>
          </cell>
        </row>
        <row r="196">
          <cell r="B196" t="str">
            <v>Jordan Hastings</v>
          </cell>
          <cell r="C196" t="str">
            <v>California Northstate University</v>
          </cell>
          <cell r="D196" t="str">
            <v>Male</v>
          </cell>
          <cell r="E196" t="str">
            <v>N</v>
          </cell>
          <cell r="F196" t="str">
            <v>N</v>
          </cell>
        </row>
        <row r="197">
          <cell r="B197" t="str">
            <v>Megan Ruben</v>
          </cell>
          <cell r="C197" t="str">
            <v>Rutgers Robert Wood Johnson</v>
          </cell>
          <cell r="D197" t="str">
            <v>Female</v>
          </cell>
          <cell r="E197" t="str">
            <v>N</v>
          </cell>
          <cell r="F197" t="str">
            <v>N</v>
          </cell>
        </row>
        <row r="198">
          <cell r="B198" t="str">
            <v>Ana Roldan</v>
          </cell>
          <cell r="C198" t="str">
            <v>Universidad San Francisco Quito - Ecuador</v>
          </cell>
          <cell r="D198" t="str">
            <v>Female</v>
          </cell>
          <cell r="E198" t="str">
            <v>N</v>
          </cell>
          <cell r="F198" t="str">
            <v>N</v>
          </cell>
        </row>
        <row r="199">
          <cell r="B199" t="str">
            <v>Brian Smith</v>
          </cell>
          <cell r="C199" t="str">
            <v>PCOM</v>
          </cell>
          <cell r="D199" t="str">
            <v>Male</v>
          </cell>
          <cell r="E199" t="str">
            <v>N</v>
          </cell>
          <cell r="F199" t="str">
            <v>N</v>
          </cell>
        </row>
        <row r="200">
          <cell r="B200" t="str">
            <v>Steven Skula</v>
          </cell>
          <cell r="C200" t="str">
            <v>Rutgers NJMS</v>
          </cell>
          <cell r="D200" t="str">
            <v>Male</v>
          </cell>
          <cell r="E200" t="str">
            <v>N</v>
          </cell>
          <cell r="F200" t="str">
            <v>N</v>
          </cell>
        </row>
        <row r="201">
          <cell r="B201" t="str">
            <v>Abanoob Tadrosse</v>
          </cell>
          <cell r="C201" t="str">
            <v>Rutgers NJMS</v>
          </cell>
          <cell r="D201" t="str">
            <v>Male</v>
          </cell>
          <cell r="E201" t="str">
            <v>N</v>
          </cell>
          <cell r="F201" t="str">
            <v>N</v>
          </cell>
        </row>
        <row r="202">
          <cell r="B202" t="str">
            <v>Alexander Crane</v>
          </cell>
          <cell r="C202" t="str">
            <v>Rutgers NJMS</v>
          </cell>
          <cell r="D202" t="str">
            <v>Male</v>
          </cell>
          <cell r="E202" t="str">
            <v>N</v>
          </cell>
          <cell r="F202" t="str">
            <v>N</v>
          </cell>
        </row>
        <row r="203">
          <cell r="B203" t="str">
            <v>Neeket Patel</v>
          </cell>
          <cell r="C203" t="str">
            <v>Rutgers RWJMS</v>
          </cell>
          <cell r="D203" t="str">
            <v>Male</v>
          </cell>
          <cell r="E203" t="str">
            <v>N</v>
          </cell>
          <cell r="F203" t="str">
            <v>N</v>
          </cell>
        </row>
        <row r="204">
          <cell r="B204" t="str">
            <v>Gabriel Sanz</v>
          </cell>
          <cell r="C204" t="str">
            <v>University of Puerto Rico</v>
          </cell>
          <cell r="D204" t="str">
            <v>Male</v>
          </cell>
          <cell r="E204" t="str">
            <v>N</v>
          </cell>
          <cell r="F204" t="str">
            <v>N</v>
          </cell>
        </row>
        <row r="205">
          <cell r="B205" t="str">
            <v>Gregg Miller</v>
          </cell>
          <cell r="C205" t="str">
            <v>Tufts</v>
          </cell>
          <cell r="D205" t="str">
            <v>Male</v>
          </cell>
          <cell r="E205" t="str">
            <v>N</v>
          </cell>
          <cell r="F205" t="str">
            <v>N</v>
          </cell>
        </row>
        <row r="206">
          <cell r="B206" t="str">
            <v>Priya Sorab</v>
          </cell>
          <cell r="C206" t="str">
            <v>University of Cincinnati</v>
          </cell>
          <cell r="D206" t="str">
            <v>Female</v>
          </cell>
          <cell r="E206" t="str">
            <v>N</v>
          </cell>
          <cell r="F206" t="str">
            <v>N</v>
          </cell>
        </row>
        <row r="207">
          <cell r="B207" t="str">
            <v>Jillian Baker</v>
          </cell>
          <cell r="C207" t="str">
            <v>Kansas City University</v>
          </cell>
          <cell r="D207" t="str">
            <v>Female</v>
          </cell>
          <cell r="E207" t="str">
            <v>N</v>
          </cell>
          <cell r="F207" t="str">
            <v>N</v>
          </cell>
        </row>
        <row r="208">
          <cell r="B208" t="str">
            <v>Koh Baugnon</v>
          </cell>
          <cell r="C208" t="str">
            <v>SLU</v>
          </cell>
          <cell r="D208" t="str">
            <v>Male</v>
          </cell>
          <cell r="E208" t="str">
            <v>N</v>
          </cell>
          <cell r="F208" t="str">
            <v>N</v>
          </cell>
        </row>
        <row r="209">
          <cell r="B209" t="str">
            <v>Arthur Brant</v>
          </cell>
          <cell r="C209" t="str">
            <v>Stanford</v>
          </cell>
          <cell r="D209" t="str">
            <v>Male</v>
          </cell>
          <cell r="E209" t="str">
            <v>Y</v>
          </cell>
          <cell r="F209" t="str">
            <v>N</v>
          </cell>
        </row>
        <row r="210">
          <cell r="B210" t="str">
            <v>Aneesha Ahluwalia</v>
          </cell>
          <cell r="C210" t="str">
            <v>Yale</v>
          </cell>
          <cell r="D210" t="str">
            <v>Female</v>
          </cell>
          <cell r="E210" t="str">
            <v>Y</v>
          </cell>
          <cell r="F210" t="str">
            <v>N</v>
          </cell>
        </row>
        <row r="211">
          <cell r="B211" t="str">
            <v>Gina Yu</v>
          </cell>
          <cell r="C211" t="str">
            <v>Michigan</v>
          </cell>
          <cell r="D211" t="str">
            <v>Female</v>
          </cell>
          <cell r="E211" t="str">
            <v>Y</v>
          </cell>
          <cell r="F211" t="str">
            <v>N</v>
          </cell>
        </row>
        <row r="212">
          <cell r="B212" t="str">
            <v>Anna Toth</v>
          </cell>
          <cell r="C212" t="str">
            <v>Northwestern</v>
          </cell>
          <cell r="D212" t="str">
            <v>Female</v>
          </cell>
          <cell r="E212" t="str">
            <v>Y</v>
          </cell>
          <cell r="F212" t="str">
            <v>N</v>
          </cell>
        </row>
        <row r="213">
          <cell r="B213" t="str">
            <v>Sahil Shah</v>
          </cell>
          <cell r="C213" t="str">
            <v>UCSD</v>
          </cell>
          <cell r="D213" t="str">
            <v>Male</v>
          </cell>
          <cell r="E213" t="str">
            <v>Y</v>
          </cell>
          <cell r="F213" t="str">
            <v>N</v>
          </cell>
        </row>
        <row r="214">
          <cell r="B214" t="str">
            <v>Adam Siedlecki</v>
          </cell>
          <cell r="C214" t="str">
            <v>Buffalo</v>
          </cell>
          <cell r="D214" t="str">
            <v>Male</v>
          </cell>
          <cell r="E214" t="str">
            <v>N</v>
          </cell>
          <cell r="F214" t="str">
            <v>N</v>
          </cell>
        </row>
        <row r="215">
          <cell r="B215" t="str">
            <v>Mohit Jethi</v>
          </cell>
          <cell r="C215" t="str">
            <v>Drexel</v>
          </cell>
          <cell r="D215" t="str">
            <v>Male</v>
          </cell>
          <cell r="E215" t="str">
            <v>N</v>
          </cell>
          <cell r="F215" t="str">
            <v>N</v>
          </cell>
        </row>
        <row r="216">
          <cell r="B216" t="str">
            <v>Cameron Mcglone</v>
          </cell>
          <cell r="C216" t="str">
            <v>Wright State</v>
          </cell>
          <cell r="D216" t="str">
            <v>Male</v>
          </cell>
          <cell r="E216" t="str">
            <v>N</v>
          </cell>
          <cell r="F216" t="str">
            <v>N</v>
          </cell>
        </row>
        <row r="217">
          <cell r="B217" t="str">
            <v>Mathew Bange</v>
          </cell>
          <cell r="C217" t="str">
            <v>University of Wisconsin</v>
          </cell>
          <cell r="D217" t="str">
            <v>Male</v>
          </cell>
          <cell r="E217" t="str">
            <v>Y</v>
          </cell>
          <cell r="F217" t="str">
            <v>N</v>
          </cell>
        </row>
        <row r="218">
          <cell r="B218" t="str">
            <v>Issy Ojalvo</v>
          </cell>
          <cell r="C218" t="str">
            <v>Jefferson</v>
          </cell>
          <cell r="D218" t="str">
            <v>Male</v>
          </cell>
          <cell r="E218" t="str">
            <v>N</v>
          </cell>
          <cell r="F218" t="str">
            <v>N</v>
          </cell>
        </row>
        <row r="219">
          <cell r="B219" t="str">
            <v>Ana Patricia Maldonado</v>
          </cell>
          <cell r="C219" t="str">
            <v>University of Puerto Rico</v>
          </cell>
          <cell r="D219" t="str">
            <v>Female</v>
          </cell>
          <cell r="E219" t="str">
            <v>N</v>
          </cell>
          <cell r="F219" t="str">
            <v>N</v>
          </cell>
        </row>
        <row r="220">
          <cell r="B220" t="str">
            <v>Ross Stuber</v>
          </cell>
          <cell r="C220" t="str">
            <v>Zucker Hofsta/Northwell</v>
          </cell>
          <cell r="D220" t="str">
            <v>Male</v>
          </cell>
          <cell r="E220" t="str">
            <v>N</v>
          </cell>
          <cell r="F220" t="str">
            <v>N</v>
          </cell>
        </row>
        <row r="221">
          <cell r="B221" t="str">
            <v>Pratik Patel</v>
          </cell>
          <cell r="C221" t="str">
            <v>SUNY Downstate</v>
          </cell>
          <cell r="D221" t="str">
            <v>Male</v>
          </cell>
          <cell r="E221" t="str">
            <v>N</v>
          </cell>
          <cell r="F221" t="str">
            <v>N</v>
          </cell>
        </row>
        <row r="222">
          <cell r="B222" t="str">
            <v>Chris Schiefer</v>
          </cell>
          <cell r="C222" t="str">
            <v>University of Maryland</v>
          </cell>
          <cell r="D222" t="str">
            <v>Male</v>
          </cell>
          <cell r="E222" t="str">
            <v>Y</v>
          </cell>
          <cell r="F222" t="str">
            <v>N</v>
          </cell>
        </row>
        <row r="223">
          <cell r="B223" t="str">
            <v>Adam Goldman</v>
          </cell>
          <cell r="C223" t="str">
            <v>SUNY Downstate</v>
          </cell>
          <cell r="D223" t="str">
            <v>Male</v>
          </cell>
          <cell r="E223" t="str">
            <v>N</v>
          </cell>
          <cell r="F223" t="str">
            <v>N</v>
          </cell>
        </row>
        <row r="224">
          <cell r="B224" t="str">
            <v>Richard Atallah</v>
          </cell>
          <cell r="C224" t="str">
            <v>Rutgers NJMS</v>
          </cell>
          <cell r="D224" t="str">
            <v>Male</v>
          </cell>
          <cell r="E224" t="str">
            <v>N</v>
          </cell>
          <cell r="F224" t="str">
            <v>N</v>
          </cell>
        </row>
        <row r="225">
          <cell r="B225" t="str">
            <v>Collin Anderson</v>
          </cell>
          <cell r="C225" t="str">
            <v>University of Vermont</v>
          </cell>
          <cell r="D225" t="str">
            <v>Male</v>
          </cell>
          <cell r="E225" t="str">
            <v>N</v>
          </cell>
          <cell r="F225" t="str">
            <v>N</v>
          </cell>
        </row>
        <row r="226">
          <cell r="B226" t="str">
            <v>Gwen Schultz</v>
          </cell>
          <cell r="C226" t="str">
            <v>University of Connecticut</v>
          </cell>
          <cell r="D226" t="str">
            <v>Female</v>
          </cell>
          <cell r="E226" t="str">
            <v>N</v>
          </cell>
          <cell r="F226" t="str">
            <v>N</v>
          </cell>
        </row>
        <row r="227">
          <cell r="B227" t="str">
            <v>Bradley Ashcroft</v>
          </cell>
          <cell r="C227" t="str">
            <v>SUNY Stony Brook</v>
          </cell>
          <cell r="D227" t="str">
            <v>Male</v>
          </cell>
          <cell r="E227" t="str">
            <v>N</v>
          </cell>
          <cell r="F227" t="str">
            <v>N</v>
          </cell>
        </row>
        <row r="228">
          <cell r="B228" t="str">
            <v>Jeremy Maylath</v>
          </cell>
          <cell r="C228" t="str">
            <v>Texas A&amp;M</v>
          </cell>
          <cell r="D228" t="str">
            <v>Male</v>
          </cell>
          <cell r="E228" t="str">
            <v>N</v>
          </cell>
          <cell r="F228" t="str">
            <v>N</v>
          </cell>
        </row>
        <row r="229">
          <cell r="B229" t="str">
            <v>Cynthia Guerin</v>
          </cell>
          <cell r="C229" t="str">
            <v>UFlorida</v>
          </cell>
          <cell r="D229" t="str">
            <v>Female</v>
          </cell>
          <cell r="E229" t="str">
            <v>Y</v>
          </cell>
          <cell r="F229" t="str">
            <v>N</v>
          </cell>
        </row>
        <row r="230">
          <cell r="B230" t="str">
            <v>Tucker Dangremond</v>
          </cell>
          <cell r="C230" t="str">
            <v>University of Iowa</v>
          </cell>
          <cell r="D230" t="str">
            <v>Male</v>
          </cell>
          <cell r="E230" t="str">
            <v>Y</v>
          </cell>
          <cell r="F230" t="str">
            <v>N</v>
          </cell>
        </row>
        <row r="231">
          <cell r="B231" t="str">
            <v>Julia Watson</v>
          </cell>
          <cell r="C231" t="str">
            <v>UNC School of Medicine</v>
          </cell>
          <cell r="D231" t="str">
            <v>Female</v>
          </cell>
          <cell r="E231" t="str">
            <v>Y</v>
          </cell>
          <cell r="F231" t="str">
            <v>N</v>
          </cell>
        </row>
        <row r="232">
          <cell r="B232" t="str">
            <v>William Binotti</v>
          </cell>
          <cell r="C232" t="str">
            <v>Faculdade de Medicina Taubaté — Brazil</v>
          </cell>
          <cell r="D232" t="str">
            <v>Male</v>
          </cell>
          <cell r="E232" t="str">
            <v>N</v>
          </cell>
          <cell r="F232" t="str">
            <v>N</v>
          </cell>
        </row>
        <row r="233">
          <cell r="B233" t="str">
            <v>Daniel Azzam</v>
          </cell>
          <cell r="C233" t="str">
            <v>UC Irvine</v>
          </cell>
          <cell r="D233" t="str">
            <v>Male</v>
          </cell>
          <cell r="E233" t="str">
            <v>N</v>
          </cell>
          <cell r="F233" t="str">
            <v>N</v>
          </cell>
        </row>
        <row r="234">
          <cell r="B234" t="str">
            <v>Nikhil Dhall</v>
          </cell>
          <cell r="C234" t="str">
            <v>UMKC</v>
          </cell>
          <cell r="D234" t="str">
            <v>Male</v>
          </cell>
          <cell r="E234" t="str">
            <v>N</v>
          </cell>
          <cell r="F234" t="str">
            <v>N</v>
          </cell>
        </row>
        <row r="235">
          <cell r="B235" t="str">
            <v>Joshua King</v>
          </cell>
          <cell r="C235" t="str">
            <v>Missouri- Columbia</v>
          </cell>
          <cell r="D235" t="str">
            <v>Male</v>
          </cell>
          <cell r="E235" t="str">
            <v>N</v>
          </cell>
          <cell r="F235" t="str">
            <v>N</v>
          </cell>
        </row>
        <row r="236">
          <cell r="B236" t="str">
            <v>Alexander Miller</v>
          </cell>
          <cell r="C236" t="str">
            <v>NEOMED</v>
          </cell>
          <cell r="D236" t="str">
            <v>Male</v>
          </cell>
          <cell r="E236" t="str">
            <v>N</v>
          </cell>
          <cell r="F236" t="str">
            <v>N</v>
          </cell>
        </row>
        <row r="237">
          <cell r="B237" t="str">
            <v>Olivia Moharer</v>
          </cell>
          <cell r="C237" t="str">
            <v>Texas A&amp;M</v>
          </cell>
          <cell r="D237" t="str">
            <v>Female</v>
          </cell>
          <cell r="E237" t="str">
            <v>N</v>
          </cell>
          <cell r="F237" t="str">
            <v>N</v>
          </cell>
        </row>
        <row r="238">
          <cell r="B238" t="str">
            <v>Micaela (Mia) Koci</v>
          </cell>
          <cell r="C238" t="str">
            <v>University of Nevada, Reno</v>
          </cell>
          <cell r="D238" t="str">
            <v>Female</v>
          </cell>
          <cell r="E238" t="str">
            <v>N</v>
          </cell>
          <cell r="F238" t="str">
            <v>N</v>
          </cell>
        </row>
        <row r="239">
          <cell r="B239" t="str">
            <v>Carson Eisenbeisz</v>
          </cell>
          <cell r="C239" t="str">
            <v>South Dakota</v>
          </cell>
          <cell r="D239" t="str">
            <v>Male</v>
          </cell>
          <cell r="E239" t="str">
            <v>N</v>
          </cell>
          <cell r="F239" t="str">
            <v>N</v>
          </cell>
        </row>
        <row r="240">
          <cell r="B240" t="str">
            <v>Alex Haueisen</v>
          </cell>
          <cell r="C240" t="str">
            <v>Case Western</v>
          </cell>
          <cell r="D240" t="str">
            <v>Male</v>
          </cell>
          <cell r="E240" t="str">
            <v>Y</v>
          </cell>
          <cell r="F240" t="str">
            <v>N</v>
          </cell>
        </row>
        <row r="241">
          <cell r="B241" t="str">
            <v>Julia Hamad</v>
          </cell>
          <cell r="C241" t="str">
            <v>University of Cincinnati</v>
          </cell>
          <cell r="D241" t="str">
            <v>Female</v>
          </cell>
          <cell r="E241" t="str">
            <v>N</v>
          </cell>
          <cell r="F241" t="str">
            <v>N</v>
          </cell>
        </row>
        <row r="242">
          <cell r="B242" t="str">
            <v>Manpreet Tiwana</v>
          </cell>
          <cell r="C242" t="str">
            <v>UIC</v>
          </cell>
          <cell r="D242" t="str">
            <v>Male</v>
          </cell>
          <cell r="E242" t="str">
            <v>N</v>
          </cell>
          <cell r="F242" t="str">
            <v>N</v>
          </cell>
        </row>
        <row r="243">
          <cell r="B243" t="str">
            <v>Jennifer Huang</v>
          </cell>
          <cell r="C243" t="str">
            <v>Toledo</v>
          </cell>
          <cell r="D243" t="str">
            <v>Female</v>
          </cell>
          <cell r="E243" t="str">
            <v>N</v>
          </cell>
          <cell r="F243" t="str">
            <v>N</v>
          </cell>
        </row>
        <row r="244">
          <cell r="B244" t="str">
            <v>Lauren Chen</v>
          </cell>
          <cell r="C244" t="str">
            <v>UC Irvine</v>
          </cell>
          <cell r="D244" t="str">
            <v>Female</v>
          </cell>
          <cell r="E244" t="str">
            <v>N</v>
          </cell>
          <cell r="F244" t="str">
            <v>N</v>
          </cell>
        </row>
        <row r="245">
          <cell r="B245" t="str">
            <v>Jimmy Chen</v>
          </cell>
          <cell r="C245" t="str">
            <v>OHSU</v>
          </cell>
          <cell r="D245" t="str">
            <v>Male</v>
          </cell>
          <cell r="E245" t="str">
            <v>Y</v>
          </cell>
          <cell r="F245" t="str">
            <v>N</v>
          </cell>
        </row>
        <row r="246">
          <cell r="B246" t="str">
            <v>Rebecca Lian</v>
          </cell>
          <cell r="C246" t="str">
            <v>University of Hawaii</v>
          </cell>
          <cell r="D246" t="str">
            <v>Female</v>
          </cell>
          <cell r="E246" t="str">
            <v>N</v>
          </cell>
          <cell r="F246" t="str">
            <v>N</v>
          </cell>
        </row>
        <row r="247">
          <cell r="B247" t="str">
            <v>Michael Saheb Kashaf</v>
          </cell>
          <cell r="C247" t="str">
            <v>Johns Hopkins</v>
          </cell>
          <cell r="D247" t="str">
            <v>Male</v>
          </cell>
          <cell r="E247" t="str">
            <v>Y</v>
          </cell>
          <cell r="F247" t="str">
            <v>N</v>
          </cell>
        </row>
        <row r="248">
          <cell r="B248" t="str">
            <v>Alex Svoronos</v>
          </cell>
          <cell r="C248" t="str">
            <v>Yale</v>
          </cell>
          <cell r="D248" t="str">
            <v>Male</v>
          </cell>
          <cell r="E248" t="str">
            <v>Y</v>
          </cell>
          <cell r="F248" t="str">
            <v>N</v>
          </cell>
        </row>
        <row r="249">
          <cell r="B249" t="str">
            <v>Lukas Mees</v>
          </cell>
          <cell r="C249" t="str">
            <v>Johns Hopkins</v>
          </cell>
          <cell r="D249" t="str">
            <v>Male</v>
          </cell>
          <cell r="E249" t="str">
            <v>Y</v>
          </cell>
          <cell r="F249" t="str">
            <v>Y</v>
          </cell>
        </row>
        <row r="250">
          <cell r="B250" t="str">
            <v>Kelly Yom</v>
          </cell>
          <cell r="C250" t="str">
            <v>University of Iowa</v>
          </cell>
          <cell r="D250" t="str">
            <v>Female</v>
          </cell>
          <cell r="E250" t="str">
            <v>Y</v>
          </cell>
          <cell r="F250" t="str">
            <v>Y</v>
          </cell>
        </row>
        <row r="251">
          <cell r="B251" t="str">
            <v>Junru Yan</v>
          </cell>
          <cell r="C251" t="str">
            <v>Baylor</v>
          </cell>
          <cell r="D251" t="str">
            <v>Female</v>
          </cell>
          <cell r="E251" t="str">
            <v>Y</v>
          </cell>
          <cell r="F251" t="str">
            <v>Y</v>
          </cell>
        </row>
        <row r="252">
          <cell r="B252" t="str">
            <v>Emile Vieta</v>
          </cell>
          <cell r="C252" t="str">
            <v>San Juan Bautista- Puerto Rico</v>
          </cell>
          <cell r="D252" t="str">
            <v>Male</v>
          </cell>
          <cell r="E252" t="str">
            <v>N</v>
          </cell>
          <cell r="F252" t="str">
            <v>Y</v>
          </cell>
        </row>
        <row r="253">
          <cell r="B253" t="str">
            <v>Yaqoob Qaseem</v>
          </cell>
          <cell r="D253" t="str">
            <v>Male</v>
          </cell>
          <cell r="E253" t="str">
            <v xml:space="preserve"> </v>
          </cell>
          <cell r="F253" t="str">
            <v>Y</v>
          </cell>
        </row>
        <row r="254">
          <cell r="B254" t="str">
            <v>Angela Chen</v>
          </cell>
          <cell r="C254" t="str">
            <v>UCLA</v>
          </cell>
          <cell r="D254" t="str">
            <v>Female</v>
          </cell>
          <cell r="E254" t="str">
            <v>Y</v>
          </cell>
          <cell r="F254" t="str">
            <v>Y</v>
          </cell>
        </row>
        <row r="255">
          <cell r="B255" t="str">
            <v>John Lee</v>
          </cell>
          <cell r="C255" t="str">
            <v>University of Miami</v>
          </cell>
          <cell r="D255" t="str">
            <v>Male</v>
          </cell>
          <cell r="E255" t="str">
            <v>N</v>
          </cell>
          <cell r="F255" t="str">
            <v>Y</v>
          </cell>
        </row>
        <row r="256">
          <cell r="B256" t="str">
            <v>Linus Shen</v>
          </cell>
          <cell r="C256" t="str">
            <v>Yale</v>
          </cell>
          <cell r="D256" t="str">
            <v>Male</v>
          </cell>
          <cell r="E256" t="str">
            <v>Y</v>
          </cell>
          <cell r="F256" t="str">
            <v>Y</v>
          </cell>
        </row>
        <row r="257">
          <cell r="B257" t="str">
            <v>Esther Son</v>
          </cell>
          <cell r="C257" t="str">
            <v>Stanford</v>
          </cell>
          <cell r="D257" t="str">
            <v>Female</v>
          </cell>
          <cell r="E257" t="str">
            <v>Y</v>
          </cell>
          <cell r="F257" t="str">
            <v>Y</v>
          </cell>
        </row>
        <row r="258">
          <cell r="B258" t="str">
            <v>Sachin Patel</v>
          </cell>
          <cell r="C258" t="str">
            <v>Harvard</v>
          </cell>
          <cell r="D258" t="str">
            <v>Male</v>
          </cell>
          <cell r="E258" t="str">
            <v>Y</v>
          </cell>
          <cell r="F258" t="str">
            <v>Y</v>
          </cell>
        </row>
        <row r="259">
          <cell r="B259" t="str">
            <v>Evan Chen</v>
          </cell>
          <cell r="C259" t="str">
            <v>Yale</v>
          </cell>
          <cell r="D259" t="str">
            <v>Male</v>
          </cell>
          <cell r="E259" t="str">
            <v>Y</v>
          </cell>
          <cell r="F259" t="str">
            <v>Y</v>
          </cell>
        </row>
        <row r="260">
          <cell r="B260" t="str">
            <v>Eugenia Custo Greig</v>
          </cell>
          <cell r="C260" t="str">
            <v>Yale</v>
          </cell>
          <cell r="D260" t="str">
            <v>Female</v>
          </cell>
          <cell r="E260" t="str">
            <v>Y</v>
          </cell>
          <cell r="F260" t="str">
            <v>Y</v>
          </cell>
        </row>
        <row r="261">
          <cell r="B261" t="str">
            <v>Alli Harmel</v>
          </cell>
          <cell r="C261" t="str">
            <v>University of Florida</v>
          </cell>
          <cell r="D261" t="str">
            <v>Female</v>
          </cell>
          <cell r="E261" t="str">
            <v>Y</v>
          </cell>
          <cell r="F261" t="str">
            <v>N</v>
          </cell>
        </row>
        <row r="262">
          <cell r="B262" t="str">
            <v>Luke Ford</v>
          </cell>
          <cell r="C262" t="str">
            <v>UNC</v>
          </cell>
          <cell r="D262" t="str">
            <v>Male</v>
          </cell>
          <cell r="E262" t="str">
            <v>Y</v>
          </cell>
          <cell r="F262" t="str">
            <v>N</v>
          </cell>
        </row>
        <row r="263">
          <cell r="B263" t="str">
            <v>Patrick Le</v>
          </cell>
          <cell r="C263" t="str">
            <v>UNC</v>
          </cell>
          <cell r="D263" t="str">
            <v>Male</v>
          </cell>
          <cell r="E263" t="str">
            <v>Y</v>
          </cell>
          <cell r="F263" t="str">
            <v>N</v>
          </cell>
        </row>
        <row r="264">
          <cell r="B264" t="str">
            <v>Brian Wogu</v>
          </cell>
          <cell r="C264" t="str">
            <v>Thomas Jefferson</v>
          </cell>
          <cell r="D264" t="str">
            <v>Male</v>
          </cell>
          <cell r="E264" t="str">
            <v>N</v>
          </cell>
          <cell r="F264" t="str">
            <v>N</v>
          </cell>
        </row>
        <row r="265">
          <cell r="B265" t="str">
            <v>Poojitha Balakrishnan</v>
          </cell>
          <cell r="D265" t="str">
            <v>Female</v>
          </cell>
          <cell r="E265" t="str">
            <v xml:space="preserve"> </v>
          </cell>
          <cell r="F265" t="str">
            <v>N</v>
          </cell>
        </row>
        <row r="266">
          <cell r="B266" t="str">
            <v>Caroline Besley</v>
          </cell>
          <cell r="D266" t="str">
            <v>Female</v>
          </cell>
          <cell r="E266" t="str">
            <v xml:space="preserve"> </v>
          </cell>
          <cell r="F266" t="str">
            <v>N</v>
          </cell>
        </row>
        <row r="267">
          <cell r="B267" t="str">
            <v>Veena Danthuluri</v>
          </cell>
          <cell r="D267" t="str">
            <v>Female</v>
          </cell>
          <cell r="E267" t="str">
            <v xml:space="preserve"> </v>
          </cell>
          <cell r="F267" t="str">
            <v>N</v>
          </cell>
        </row>
        <row r="268">
          <cell r="B268" t="str">
            <v>Malcolm Kates</v>
          </cell>
          <cell r="D268" t="str">
            <v>Male</v>
          </cell>
          <cell r="E268" t="str">
            <v xml:space="preserve"> </v>
          </cell>
          <cell r="F268" t="str">
            <v>N</v>
          </cell>
        </row>
        <row r="269">
          <cell r="B269" t="str">
            <v>Scott McClure</v>
          </cell>
          <cell r="D269" t="str">
            <v>Male</v>
          </cell>
          <cell r="E269" t="str">
            <v xml:space="preserve"> </v>
          </cell>
          <cell r="F269" t="str">
            <v>N</v>
          </cell>
        </row>
        <row r="270">
          <cell r="B270" t="str">
            <v>Brenna Bullock</v>
          </cell>
          <cell r="C270" t="str">
            <v>Toledo</v>
          </cell>
          <cell r="D270" t="str">
            <v>Female</v>
          </cell>
          <cell r="E270" t="str">
            <v>N</v>
          </cell>
          <cell r="F270" t="str">
            <v>N</v>
          </cell>
        </row>
        <row r="271">
          <cell r="B271" t="str">
            <v>Arko Ghosh</v>
          </cell>
          <cell r="C271" t="str">
            <v>Texas A&amp;M</v>
          </cell>
          <cell r="D271" t="str">
            <v>Male</v>
          </cell>
          <cell r="E271" t="str">
            <v>N</v>
          </cell>
          <cell r="F271" t="str">
            <v>N</v>
          </cell>
        </row>
        <row r="272">
          <cell r="B272" t="str">
            <v>Jonathan Han</v>
          </cell>
          <cell r="C272" t="str">
            <v>UCSD</v>
          </cell>
          <cell r="D272" t="str">
            <v>Male</v>
          </cell>
          <cell r="E272" t="str">
            <v>Y</v>
          </cell>
          <cell r="F272" t="str">
            <v>N</v>
          </cell>
        </row>
        <row r="273">
          <cell r="B273" t="str">
            <v>Kashif Iqbal</v>
          </cell>
          <cell r="C273" t="str">
            <v>UC-Riverside</v>
          </cell>
          <cell r="D273" t="str">
            <v>Male</v>
          </cell>
          <cell r="E273" t="str">
            <v>N</v>
          </cell>
          <cell r="F273" t="str">
            <v>N</v>
          </cell>
        </row>
        <row r="274">
          <cell r="B274" t="str">
            <v>Sayena Jabbehdari</v>
          </cell>
          <cell r="C274" t="str">
            <v>SBMU</v>
          </cell>
          <cell r="D274" t="str">
            <v>Female</v>
          </cell>
          <cell r="E274" t="str">
            <v>N</v>
          </cell>
          <cell r="F274" t="str">
            <v>N</v>
          </cell>
        </row>
        <row r="275">
          <cell r="B275" t="str">
            <v>Daniella Schochet</v>
          </cell>
          <cell r="C275" t="str">
            <v>California Northstate University</v>
          </cell>
          <cell r="D275" t="str">
            <v>Female</v>
          </cell>
          <cell r="E275" t="str">
            <v>N</v>
          </cell>
          <cell r="F275" t="str">
            <v>N</v>
          </cell>
        </row>
        <row r="276">
          <cell r="B276" t="str">
            <v>Pete Weber</v>
          </cell>
          <cell r="C276" t="str">
            <v>Virginia Tech Carilion</v>
          </cell>
          <cell r="D276" t="str">
            <v>Male</v>
          </cell>
          <cell r="E276" t="str">
            <v>N</v>
          </cell>
          <cell r="F276" t="str">
            <v>N</v>
          </cell>
        </row>
        <row r="277">
          <cell r="B277" t="str">
            <v>Rebecca Tanenbaum</v>
          </cell>
          <cell r="C277" t="str">
            <v>University of Miami</v>
          </cell>
          <cell r="D277" t="str">
            <v>Female</v>
          </cell>
          <cell r="E277" t="str">
            <v>N</v>
          </cell>
          <cell r="F277" t="str">
            <v>N</v>
          </cell>
        </row>
        <row r="278">
          <cell r="B278" t="str">
            <v>Ankur Parikh</v>
          </cell>
          <cell r="C278" t="str">
            <v>NEOMED</v>
          </cell>
          <cell r="D278" t="str">
            <v>Male</v>
          </cell>
          <cell r="E278" t="str">
            <v>N</v>
          </cell>
          <cell r="F278" t="str">
            <v>N</v>
          </cell>
        </row>
        <row r="279">
          <cell r="B279" t="str">
            <v>Andrew Fink</v>
          </cell>
          <cell r="C279" t="str">
            <v>SUNY - Buffalo</v>
          </cell>
          <cell r="D279" t="str">
            <v>Male</v>
          </cell>
          <cell r="E279" t="str">
            <v>N</v>
          </cell>
          <cell r="F279" t="str">
            <v>N</v>
          </cell>
        </row>
        <row r="280">
          <cell r="B280" t="str">
            <v>Matthew Fry</v>
          </cell>
          <cell r="C280" t="str">
            <v>Cincinnati</v>
          </cell>
          <cell r="D280" t="str">
            <v>Male</v>
          </cell>
          <cell r="E280" t="str">
            <v>N</v>
          </cell>
          <cell r="F280" t="str">
            <v>N</v>
          </cell>
        </row>
        <row r="281">
          <cell r="B281" t="str">
            <v>Hyun Jun Kim</v>
          </cell>
          <cell r="C281" t="str">
            <v>Cincinnati</v>
          </cell>
          <cell r="D281" t="str">
            <v>Male</v>
          </cell>
          <cell r="E281" t="str">
            <v>N</v>
          </cell>
          <cell r="F281" t="str">
            <v>N</v>
          </cell>
        </row>
        <row r="282">
          <cell r="B282" t="str">
            <v>Anne Strong</v>
          </cell>
          <cell r="C282" t="str">
            <v>Colorado</v>
          </cell>
          <cell r="D282" t="str">
            <v>Female</v>
          </cell>
          <cell r="E282" t="str">
            <v>Y</v>
          </cell>
          <cell r="F282" t="str">
            <v>N</v>
          </cell>
        </row>
        <row r="283">
          <cell r="B283" t="str">
            <v>Dallin Milner</v>
          </cell>
          <cell r="C283" t="str">
            <v>Colorado</v>
          </cell>
          <cell r="D283" t="str">
            <v>Male</v>
          </cell>
          <cell r="E283" t="str">
            <v>Y</v>
          </cell>
          <cell r="F283" t="str">
            <v>N</v>
          </cell>
        </row>
        <row r="284">
          <cell r="B284" t="str">
            <v>Matthew Tukel</v>
          </cell>
          <cell r="C284" t="str">
            <v>Wayne State University School of Medicine</v>
          </cell>
          <cell r="D284" t="str">
            <v>Male</v>
          </cell>
          <cell r="E284" t="str">
            <v>N</v>
          </cell>
          <cell r="F284" t="str">
            <v>N</v>
          </cell>
        </row>
        <row r="285">
          <cell r="B285" t="str">
            <v>Jon Volkin</v>
          </cell>
          <cell r="C285" t="str">
            <v>Tufts</v>
          </cell>
          <cell r="D285" t="str">
            <v>Male</v>
          </cell>
          <cell r="E285" t="str">
            <v>N</v>
          </cell>
          <cell r="F285" t="str">
            <v>N</v>
          </cell>
        </row>
        <row r="286">
          <cell r="B286" t="str">
            <v>Mollie Mansfield</v>
          </cell>
          <cell r="C286" t="str">
            <v>University of Florida</v>
          </cell>
          <cell r="D286" t="str">
            <v>Female</v>
          </cell>
          <cell r="E286" t="str">
            <v>Y</v>
          </cell>
          <cell r="F286" t="str">
            <v>N</v>
          </cell>
        </row>
        <row r="287">
          <cell r="B287" t="str">
            <v>Kristin Ates</v>
          </cell>
          <cell r="C287" t="str">
            <v>MCG</v>
          </cell>
          <cell r="D287" t="str">
            <v>Female</v>
          </cell>
          <cell r="E287" t="str">
            <v>N</v>
          </cell>
          <cell r="F287" t="str">
            <v>N</v>
          </cell>
        </row>
        <row r="288">
          <cell r="B288" t="str">
            <v>Eugene Rho</v>
          </cell>
          <cell r="C288" t="str">
            <v>UT Memphis</v>
          </cell>
          <cell r="D288" t="str">
            <v>Male</v>
          </cell>
          <cell r="E288" t="str">
            <v>N</v>
          </cell>
          <cell r="F288" t="str">
            <v>N</v>
          </cell>
        </row>
        <row r="289">
          <cell r="B289" t="str">
            <v>MacGregor Hall</v>
          </cell>
          <cell r="C289" t="str">
            <v>UT Houston</v>
          </cell>
          <cell r="D289" t="str">
            <v>Male</v>
          </cell>
          <cell r="E289" t="str">
            <v>N</v>
          </cell>
          <cell r="F289" t="str">
            <v>N</v>
          </cell>
        </row>
        <row r="290">
          <cell r="B290" t="str">
            <v>Beau Billings</v>
          </cell>
          <cell r="C290" t="str">
            <v>Florida State University</v>
          </cell>
          <cell r="D290" t="str">
            <v>Male</v>
          </cell>
          <cell r="E290" t="str">
            <v>N</v>
          </cell>
          <cell r="F290" t="str">
            <v>N</v>
          </cell>
        </row>
        <row r="291">
          <cell r="B291" t="str">
            <v>Kimberly Seamon</v>
          </cell>
          <cell r="C291" t="str">
            <v>VCU</v>
          </cell>
          <cell r="D291" t="str">
            <v>Female</v>
          </cell>
          <cell r="E291" t="str">
            <v>N</v>
          </cell>
          <cell r="F291" t="str">
            <v>N</v>
          </cell>
        </row>
        <row r="292">
          <cell r="B292" t="str">
            <v>Jordan Jensen</v>
          </cell>
          <cell r="C292" t="str">
            <v>Tulane University</v>
          </cell>
          <cell r="D292" t="str">
            <v>Male</v>
          </cell>
          <cell r="E292" t="str">
            <v>N</v>
          </cell>
          <cell r="F292" t="str">
            <v>N</v>
          </cell>
        </row>
        <row r="293">
          <cell r="B293" t="str">
            <v>Rachel Chu</v>
          </cell>
          <cell r="C293" t="str">
            <v>SUNY Stony Brook</v>
          </cell>
          <cell r="D293" t="str">
            <v>Female</v>
          </cell>
          <cell r="E293" t="str">
            <v>N</v>
          </cell>
          <cell r="F293" t="str">
            <v>N</v>
          </cell>
        </row>
        <row r="294">
          <cell r="B294" t="str">
            <v>Amin Karadaghy</v>
          </cell>
          <cell r="C294" t="str">
            <v>Saint Louis University</v>
          </cell>
          <cell r="D294" t="str">
            <v>Male</v>
          </cell>
          <cell r="E294" t="str">
            <v>N</v>
          </cell>
          <cell r="F294" t="str">
            <v>N</v>
          </cell>
        </row>
        <row r="295">
          <cell r="B295" t="str">
            <v>Samuel Hughes</v>
          </cell>
          <cell r="C295" t="str">
            <v>Kentucky</v>
          </cell>
          <cell r="D295" t="str">
            <v>Male</v>
          </cell>
          <cell r="E295" t="str">
            <v>N</v>
          </cell>
          <cell r="F295" t="str">
            <v>N</v>
          </cell>
        </row>
        <row r="296">
          <cell r="B296" t="str">
            <v>Zachary Tarter</v>
          </cell>
          <cell r="C296" t="str">
            <v>Kentucky</v>
          </cell>
          <cell r="D296" t="str">
            <v>Male</v>
          </cell>
          <cell r="E296" t="str">
            <v>N</v>
          </cell>
          <cell r="F296" t="str">
            <v>N</v>
          </cell>
        </row>
        <row r="297">
          <cell r="B297" t="str">
            <v>Clayton Huffman</v>
          </cell>
          <cell r="C297" t="str">
            <v>Kentucky</v>
          </cell>
          <cell r="D297" t="str">
            <v>Male</v>
          </cell>
          <cell r="E297" t="str">
            <v>N</v>
          </cell>
          <cell r="F297" t="str">
            <v>N</v>
          </cell>
        </row>
        <row r="298">
          <cell r="B298" t="str">
            <v>Nicholas Fowler</v>
          </cell>
          <cell r="C298" t="str">
            <v>Kentucky</v>
          </cell>
          <cell r="D298" t="str">
            <v>Male</v>
          </cell>
          <cell r="E298" t="str">
            <v>N</v>
          </cell>
          <cell r="F298" t="str">
            <v>N</v>
          </cell>
        </row>
        <row r="299">
          <cell r="B299" t="str">
            <v>Kara Jones</v>
          </cell>
          <cell r="C299" t="str">
            <v>WVU</v>
          </cell>
          <cell r="D299" t="str">
            <v>Female</v>
          </cell>
          <cell r="E299" t="str">
            <v>N</v>
          </cell>
          <cell r="F299" t="str">
            <v>N</v>
          </cell>
        </row>
        <row r="300">
          <cell r="B300" t="str">
            <v>Erich Berg</v>
          </cell>
          <cell r="D300" t="str">
            <v>Male</v>
          </cell>
          <cell r="E300" t="str">
            <v xml:space="preserve"> </v>
          </cell>
          <cell r="F300" t="str">
            <v>N</v>
          </cell>
        </row>
        <row r="301">
          <cell r="B301" t="str">
            <v>Andrew Clingerman</v>
          </cell>
          <cell r="D301" t="str">
            <v>Male</v>
          </cell>
          <cell r="E301" t="str">
            <v xml:space="preserve"> </v>
          </cell>
          <cell r="F301" t="str">
            <v>N</v>
          </cell>
        </row>
        <row r="302">
          <cell r="B302" t="str">
            <v>Katie Reinhart</v>
          </cell>
          <cell r="C302" t="str">
            <v>Indiana University</v>
          </cell>
          <cell r="D302" t="str">
            <v>Female</v>
          </cell>
          <cell r="E302" t="str">
            <v>N</v>
          </cell>
          <cell r="F302" t="str">
            <v>N</v>
          </cell>
        </row>
        <row r="303">
          <cell r="B303" t="str">
            <v>Marc Ohlhausen</v>
          </cell>
          <cell r="C303" t="str">
            <v>Case Western</v>
          </cell>
          <cell r="D303" t="str">
            <v>Male</v>
          </cell>
          <cell r="E303" t="str">
            <v>Y</v>
          </cell>
          <cell r="F303" t="str">
            <v>N</v>
          </cell>
        </row>
        <row r="304">
          <cell r="B304" t="str">
            <v>Ahmad Abdel-Aty</v>
          </cell>
          <cell r="C304" t="str">
            <v>Yale</v>
          </cell>
          <cell r="D304" t="str">
            <v>Male</v>
          </cell>
          <cell r="E304" t="str">
            <v>Y</v>
          </cell>
          <cell r="F304" t="str">
            <v>Y</v>
          </cell>
        </row>
        <row r="305">
          <cell r="B305" t="str">
            <v>Mostafa Khatab</v>
          </cell>
          <cell r="C305" t="str">
            <v>Oklahoma State</v>
          </cell>
          <cell r="D305" t="str">
            <v>Male</v>
          </cell>
          <cell r="E305" t="str">
            <v>N</v>
          </cell>
          <cell r="F305" t="str">
            <v>Y</v>
          </cell>
        </row>
        <row r="306">
          <cell r="B306" t="str">
            <v>Juliana Siegler</v>
          </cell>
          <cell r="C306" t="str">
            <v>Oklahoma</v>
          </cell>
          <cell r="D306" t="str">
            <v>Female</v>
          </cell>
          <cell r="E306" t="str">
            <v>N</v>
          </cell>
          <cell r="F306" t="str">
            <v>Y</v>
          </cell>
        </row>
        <row r="307">
          <cell r="B307" t="str">
            <v>Adam Bleeker</v>
          </cell>
          <cell r="C307" t="str">
            <v>University South Dakota</v>
          </cell>
          <cell r="D307" t="str">
            <v>Male</v>
          </cell>
          <cell r="E307" t="str">
            <v>N</v>
          </cell>
          <cell r="F307" t="str">
            <v>Y</v>
          </cell>
        </row>
        <row r="308">
          <cell r="B308" t="str">
            <v>Ashley Ooms</v>
          </cell>
          <cell r="C308" t="str">
            <v>Rutgers NJMS</v>
          </cell>
          <cell r="D308" t="str">
            <v>Female</v>
          </cell>
          <cell r="E308" t="str">
            <v>N</v>
          </cell>
          <cell r="F308" t="str">
            <v>Y</v>
          </cell>
        </row>
        <row r="309">
          <cell r="B309" t="str">
            <v>Nitya Rao</v>
          </cell>
          <cell r="C309" t="str">
            <v>UT Austin</v>
          </cell>
          <cell r="D309" t="str">
            <v>Female</v>
          </cell>
          <cell r="E309" t="str">
            <v>N</v>
          </cell>
          <cell r="F309" t="str">
            <v>Y</v>
          </cell>
        </row>
        <row r="310">
          <cell r="B310" t="str">
            <v>Lilian Chan</v>
          </cell>
          <cell r="C310" t="str">
            <v>UPenn</v>
          </cell>
          <cell r="D310" t="str">
            <v>Female</v>
          </cell>
          <cell r="E310" t="str">
            <v>Y</v>
          </cell>
          <cell r="F310" t="str">
            <v>Y</v>
          </cell>
        </row>
        <row r="311">
          <cell r="B311" t="str">
            <v>Jason Keil</v>
          </cell>
          <cell r="C311" t="str">
            <v>Michigan</v>
          </cell>
          <cell r="D311" t="str">
            <v>Male</v>
          </cell>
          <cell r="E311" t="str">
            <v>Y</v>
          </cell>
          <cell r="F311" t="str">
            <v>Y</v>
          </cell>
        </row>
        <row r="312">
          <cell r="B312" t="str">
            <v>Taylor Linaburg</v>
          </cell>
          <cell r="C312" t="str">
            <v>UPenn</v>
          </cell>
          <cell r="D312" t="str">
            <v>Female</v>
          </cell>
          <cell r="E312" t="str">
            <v>Y</v>
          </cell>
          <cell r="F312" t="str">
            <v>Y</v>
          </cell>
        </row>
        <row r="313">
          <cell r="B313" t="str">
            <v>Sabi Sabharwal</v>
          </cell>
          <cell r="C313" t="str">
            <v>Tufts</v>
          </cell>
          <cell r="D313" t="str">
            <v>Female</v>
          </cell>
          <cell r="E313" t="str">
            <v>N</v>
          </cell>
          <cell r="F313" t="str">
            <v>Y</v>
          </cell>
        </row>
        <row r="314">
          <cell r="B314" t="str">
            <v>Patricia Campos</v>
          </cell>
          <cell r="C314" t="str">
            <v>Pitt</v>
          </cell>
          <cell r="D314" t="str">
            <v>Female</v>
          </cell>
          <cell r="E314" t="str">
            <v>Y</v>
          </cell>
          <cell r="F314" t="str">
            <v>N</v>
          </cell>
        </row>
        <row r="315">
          <cell r="B315" t="str">
            <v>Raven Diacou</v>
          </cell>
          <cell r="C315" t="str">
            <v>Einstein</v>
          </cell>
          <cell r="D315" t="str">
            <v>Female</v>
          </cell>
          <cell r="E315" t="str">
            <v>Y</v>
          </cell>
          <cell r="F315" t="str">
            <v>N</v>
          </cell>
        </row>
        <row r="316">
          <cell r="B316" t="str">
            <v>Doowon Huh</v>
          </cell>
          <cell r="C316" t="str">
            <v>Cornell</v>
          </cell>
          <cell r="D316" t="str">
            <v>Male</v>
          </cell>
          <cell r="E316" t="str">
            <v>Y</v>
          </cell>
          <cell r="F316" t="str">
            <v>N</v>
          </cell>
        </row>
        <row r="317">
          <cell r="B317" t="str">
            <v>Saloni Kapoor</v>
          </cell>
          <cell r="C317" t="str">
            <v>All India</v>
          </cell>
          <cell r="D317" t="str">
            <v>Female</v>
          </cell>
          <cell r="E317" t="str">
            <v>N</v>
          </cell>
          <cell r="F317" t="str">
            <v>N</v>
          </cell>
        </row>
        <row r="318">
          <cell r="B318" t="str">
            <v>Christina Kong</v>
          </cell>
          <cell r="C318" t="str">
            <v>UC Irvine</v>
          </cell>
          <cell r="D318" t="str">
            <v>Female</v>
          </cell>
          <cell r="E318" t="str">
            <v>N</v>
          </cell>
          <cell r="F318" t="str">
            <v>N</v>
          </cell>
        </row>
        <row r="319">
          <cell r="B319" t="str">
            <v>Gideon Nkrumah</v>
          </cell>
          <cell r="C319" t="str">
            <v>Pitt</v>
          </cell>
          <cell r="D319" t="str">
            <v>Male</v>
          </cell>
          <cell r="E319" t="str">
            <v>Y</v>
          </cell>
          <cell r="F319" t="str">
            <v>N</v>
          </cell>
        </row>
        <row r="320">
          <cell r="B320" t="str">
            <v>Eileen Mayro</v>
          </cell>
          <cell r="C320" t="str">
            <v>Jefferson</v>
          </cell>
          <cell r="D320" t="str">
            <v>Female</v>
          </cell>
          <cell r="E320" t="str">
            <v>N</v>
          </cell>
          <cell r="F320" t="str">
            <v>N</v>
          </cell>
        </row>
        <row r="321">
          <cell r="B321" t="str">
            <v>Alec Thoveson</v>
          </cell>
          <cell r="C321" t="str">
            <v>Texas A&amp;M</v>
          </cell>
          <cell r="D321" t="str">
            <v>Male</v>
          </cell>
          <cell r="E321" t="str">
            <v>N</v>
          </cell>
          <cell r="F321" t="str">
            <v>N</v>
          </cell>
        </row>
        <row r="322">
          <cell r="B322" t="str">
            <v>Ryan Gabbard</v>
          </cell>
          <cell r="C322" t="str">
            <v>Wright State</v>
          </cell>
          <cell r="D322" t="str">
            <v>Male</v>
          </cell>
          <cell r="E322" t="str">
            <v>N</v>
          </cell>
          <cell r="F322" t="str">
            <v>N</v>
          </cell>
        </row>
        <row r="323">
          <cell r="B323" t="str">
            <v>Heidi Boutros</v>
          </cell>
          <cell r="C323" t="str">
            <v>Central Florida</v>
          </cell>
          <cell r="D323" t="str">
            <v>Female</v>
          </cell>
          <cell r="E323" t="str">
            <v>N</v>
          </cell>
          <cell r="F323" t="str">
            <v>N</v>
          </cell>
        </row>
        <row r="324">
          <cell r="B324" t="str">
            <v>Kimberly Jun</v>
          </cell>
          <cell r="C324" t="str">
            <v>South Florida</v>
          </cell>
          <cell r="D324" t="str">
            <v>Female</v>
          </cell>
          <cell r="E324" t="str">
            <v>N</v>
          </cell>
          <cell r="F324" t="str">
            <v>N</v>
          </cell>
        </row>
        <row r="325">
          <cell r="B325" t="str">
            <v>Mathias Nittman</v>
          </cell>
          <cell r="C325" t="str">
            <v>South Florida</v>
          </cell>
          <cell r="D325" t="str">
            <v>Male</v>
          </cell>
          <cell r="E325" t="str">
            <v>N</v>
          </cell>
          <cell r="F325" t="str">
            <v>N</v>
          </cell>
        </row>
        <row r="326">
          <cell r="B326" t="str">
            <v>Kevin Harvey</v>
          </cell>
          <cell r="C326" t="str">
            <v>Florida State</v>
          </cell>
          <cell r="D326" t="str">
            <v>Male</v>
          </cell>
          <cell r="E326" t="str">
            <v>N</v>
          </cell>
          <cell r="F326" t="str">
            <v>N</v>
          </cell>
        </row>
        <row r="327">
          <cell r="B327" t="str">
            <v>Nikolas Hopkins</v>
          </cell>
          <cell r="D327" t="str">
            <v>Male</v>
          </cell>
          <cell r="E327" t="str">
            <v xml:space="preserve"> </v>
          </cell>
          <cell r="F327" t="str">
            <v>N</v>
          </cell>
        </row>
        <row r="328">
          <cell r="B328" t="str">
            <v>William Clark</v>
          </cell>
          <cell r="D328" t="str">
            <v>Male</v>
          </cell>
          <cell r="E328" t="str">
            <v xml:space="preserve"> </v>
          </cell>
          <cell r="F328" t="str">
            <v>N</v>
          </cell>
        </row>
        <row r="329">
          <cell r="B329" t="str">
            <v>Jillian Liu</v>
          </cell>
          <cell r="C329" t="str">
            <v>Ohio State</v>
          </cell>
          <cell r="D329" t="str">
            <v>Female</v>
          </cell>
          <cell r="E329" t="str">
            <v>Y</v>
          </cell>
          <cell r="F329" t="str">
            <v>N</v>
          </cell>
        </row>
        <row r="330">
          <cell r="B330" t="str">
            <v>Keith Hanson</v>
          </cell>
          <cell r="C330" t="str">
            <v>Texas Tech - Lubbock</v>
          </cell>
          <cell r="D330" t="str">
            <v>Male</v>
          </cell>
          <cell r="E330" t="str">
            <v>N</v>
          </cell>
          <cell r="F330" t="str">
            <v>N</v>
          </cell>
        </row>
        <row r="331">
          <cell r="B331" t="str">
            <v>Ashley Polski</v>
          </cell>
          <cell r="C331" t="str">
            <v>USC</v>
          </cell>
          <cell r="D331" t="str">
            <v>Female</v>
          </cell>
          <cell r="E331" t="str">
            <v>Y</v>
          </cell>
          <cell r="F331" t="str">
            <v>Y</v>
          </cell>
        </row>
        <row r="332">
          <cell r="B332" t="str">
            <v>Jordan Desautels</v>
          </cell>
          <cell r="C332" t="str">
            <v>Brown</v>
          </cell>
          <cell r="D332" t="str">
            <v>Male</v>
          </cell>
          <cell r="E332" t="str">
            <v>N</v>
          </cell>
          <cell r="F332" t="str">
            <v>Y</v>
          </cell>
        </row>
        <row r="333">
          <cell r="B333" t="str">
            <v>Nnana Amakiri</v>
          </cell>
          <cell r="C333" t="str">
            <v>Texas Tech - Lubbock</v>
          </cell>
          <cell r="D333" t="str">
            <v>Male</v>
          </cell>
          <cell r="E333" t="str">
            <v>N</v>
          </cell>
          <cell r="F333" t="str">
            <v>Y</v>
          </cell>
        </row>
        <row r="334">
          <cell r="B334" t="str">
            <v>Mubarik Mohamed</v>
          </cell>
          <cell r="C334" t="str">
            <v>Ohio State</v>
          </cell>
          <cell r="D334" t="str">
            <v>Male</v>
          </cell>
          <cell r="E334" t="str">
            <v>Y</v>
          </cell>
          <cell r="F334" t="str">
            <v>Y</v>
          </cell>
        </row>
        <row r="335">
          <cell r="B335" t="str">
            <v>Taylor Gemperline</v>
          </cell>
          <cell r="C335" t="str">
            <v>Saint Louis University</v>
          </cell>
          <cell r="D335" t="str">
            <v>Male</v>
          </cell>
          <cell r="E335" t="str">
            <v>N</v>
          </cell>
          <cell r="F335" t="str">
            <v>N</v>
          </cell>
        </row>
        <row r="336">
          <cell r="B336" t="str">
            <v>Sam Kushner-Lenhoff</v>
          </cell>
          <cell r="C336" t="str">
            <v>USC</v>
          </cell>
          <cell r="D336" t="str">
            <v>Male</v>
          </cell>
          <cell r="E336" t="str">
            <v>Y</v>
          </cell>
          <cell r="F336" t="str">
            <v>N</v>
          </cell>
        </row>
        <row r="337">
          <cell r="B337" t="str">
            <v>Nicole Mattson</v>
          </cell>
          <cell r="C337" t="str">
            <v>University of Washington</v>
          </cell>
          <cell r="D337" t="str">
            <v>Female</v>
          </cell>
          <cell r="E337" t="str">
            <v>Y</v>
          </cell>
          <cell r="F337" t="str">
            <v>N</v>
          </cell>
        </row>
        <row r="338">
          <cell r="B338" t="str">
            <v>Ryan Yanagihara</v>
          </cell>
          <cell r="C338" t="str">
            <v>Hawaii</v>
          </cell>
          <cell r="D338" t="str">
            <v>Male</v>
          </cell>
          <cell r="E338" t="str">
            <v>N</v>
          </cell>
          <cell r="F338" t="str">
            <v>N</v>
          </cell>
        </row>
        <row r="339">
          <cell r="B339" t="str">
            <v>Zesemayat Mekonnen</v>
          </cell>
          <cell r="C339" t="str">
            <v>UCSF</v>
          </cell>
          <cell r="D339" t="str">
            <v>Female</v>
          </cell>
          <cell r="E339" t="str">
            <v>Y</v>
          </cell>
          <cell r="F339" t="str">
            <v>N</v>
          </cell>
        </row>
        <row r="340">
          <cell r="B340" t="str">
            <v>Gayathri Tummala</v>
          </cell>
          <cell r="C340" t="str">
            <v>Dartmouth</v>
          </cell>
          <cell r="D340" t="str">
            <v>Female</v>
          </cell>
          <cell r="E340" t="str">
            <v>Y</v>
          </cell>
          <cell r="F340" t="str">
            <v>N</v>
          </cell>
        </row>
        <row r="341">
          <cell r="B341" t="str">
            <v>Georges Guillaume</v>
          </cell>
          <cell r="C341" t="str">
            <v>Wash U</v>
          </cell>
          <cell r="D341" t="str">
            <v>Male</v>
          </cell>
          <cell r="E341" t="str">
            <v>Y</v>
          </cell>
          <cell r="F341" t="str">
            <v>N</v>
          </cell>
        </row>
        <row r="342">
          <cell r="B342" t="str">
            <v>Breanna Aldred</v>
          </cell>
          <cell r="C342" t="str">
            <v>University of Wisconsin</v>
          </cell>
          <cell r="D342" t="str">
            <v>Female</v>
          </cell>
          <cell r="E342" t="str">
            <v>Y</v>
          </cell>
          <cell r="F342" t="str">
            <v>N</v>
          </cell>
        </row>
        <row r="343">
          <cell r="B343" t="str">
            <v>Alexander Tseng</v>
          </cell>
          <cell r="C343" t="str">
            <v>Texas A&amp;M</v>
          </cell>
          <cell r="D343" t="str">
            <v>Male</v>
          </cell>
          <cell r="E343" t="str">
            <v>N</v>
          </cell>
          <cell r="F343" t="str">
            <v>Y</v>
          </cell>
        </row>
        <row r="344">
          <cell r="B344" t="str">
            <v>Mark Phillips</v>
          </cell>
          <cell r="C344" t="str">
            <v>USC</v>
          </cell>
          <cell r="D344" t="str">
            <v>Male</v>
          </cell>
          <cell r="E344" t="str">
            <v>Y</v>
          </cell>
          <cell r="F344" t="str">
            <v>Y</v>
          </cell>
        </row>
        <row r="345">
          <cell r="B345" t="str">
            <v>Jodi Hwang</v>
          </cell>
          <cell r="C345" t="str">
            <v>Miami</v>
          </cell>
          <cell r="D345" t="str">
            <v>Female</v>
          </cell>
          <cell r="E345" t="str">
            <v>N</v>
          </cell>
          <cell r="F345" t="str">
            <v>Y</v>
          </cell>
        </row>
        <row r="346">
          <cell r="B346" t="str">
            <v>Victor Eng</v>
          </cell>
          <cell r="C346" t="str">
            <v>Stanford</v>
          </cell>
          <cell r="D346" t="str">
            <v>Male</v>
          </cell>
          <cell r="E346" t="str">
            <v>Y</v>
          </cell>
          <cell r="F346" t="str">
            <v>Y</v>
          </cell>
        </row>
        <row r="347">
          <cell r="B347" t="str">
            <v>Aidan Lee</v>
          </cell>
          <cell r="C347" t="str">
            <v>Yale</v>
          </cell>
          <cell r="D347" t="str">
            <v>Male</v>
          </cell>
          <cell r="E347" t="str">
            <v>Y</v>
          </cell>
          <cell r="F347" t="str">
            <v>Y</v>
          </cell>
        </row>
        <row r="348">
          <cell r="B348" t="str">
            <v>Betty Situ</v>
          </cell>
          <cell r="C348" t="str">
            <v>USC</v>
          </cell>
          <cell r="D348" t="str">
            <v>Female</v>
          </cell>
          <cell r="E348" t="str">
            <v>Y</v>
          </cell>
          <cell r="F348" t="str">
            <v>Y</v>
          </cell>
        </row>
        <row r="349">
          <cell r="B349" t="str">
            <v>Yicheng Bao</v>
          </cell>
          <cell r="C349" t="str">
            <v>University of Missouri-Kansas City</v>
          </cell>
          <cell r="D349" t="str">
            <v>Male</v>
          </cell>
          <cell r="E349" t="str">
            <v>N</v>
          </cell>
          <cell r="F349" t="str">
            <v>Y</v>
          </cell>
        </row>
        <row r="350">
          <cell r="B350" t="str">
            <v>Ashkan Kashanchi</v>
          </cell>
          <cell r="C350" t="str">
            <v>Saint Louis University (SLU)</v>
          </cell>
          <cell r="D350" t="str">
            <v>Male</v>
          </cell>
          <cell r="E350" t="str">
            <v>N</v>
          </cell>
          <cell r="F350" t="str">
            <v>N</v>
          </cell>
        </row>
        <row r="351">
          <cell r="B351" t="str">
            <v>Anne Duong</v>
          </cell>
          <cell r="C351" t="str">
            <v>UT Houston</v>
          </cell>
          <cell r="D351" t="str">
            <v>Female</v>
          </cell>
          <cell r="E351" t="str">
            <v>N</v>
          </cell>
          <cell r="F351" t="str">
            <v>N</v>
          </cell>
        </row>
        <row r="352">
          <cell r="B352" t="str">
            <v>Hasan Muqri</v>
          </cell>
          <cell r="C352" t="str">
            <v>Albert Einstein</v>
          </cell>
          <cell r="D352" t="str">
            <v>Male</v>
          </cell>
          <cell r="E352" t="str">
            <v>Y</v>
          </cell>
          <cell r="F352" t="str">
            <v>N</v>
          </cell>
        </row>
        <row r="353">
          <cell r="B353" t="str">
            <v>Ankit Kadakia</v>
          </cell>
          <cell r="C353" t="str">
            <v>University of Missouri-Kansas City</v>
          </cell>
          <cell r="D353" t="str">
            <v>Male</v>
          </cell>
          <cell r="E353" t="str">
            <v>N</v>
          </cell>
          <cell r="F353" t="str">
            <v>N</v>
          </cell>
        </row>
        <row r="354">
          <cell r="B354" t="str">
            <v>Aishawarya Ramamurthi</v>
          </cell>
          <cell r="C354" t="str">
            <v>UTSW</v>
          </cell>
          <cell r="D354" t="str">
            <v>Female</v>
          </cell>
          <cell r="E354" t="str">
            <v>Y</v>
          </cell>
          <cell r="F354" t="str">
            <v>Y</v>
          </cell>
        </row>
        <row r="355">
          <cell r="B355" t="str">
            <v>Betty Tong</v>
          </cell>
          <cell r="C355" t="str">
            <v>UTSW</v>
          </cell>
          <cell r="D355" t="str">
            <v>Female</v>
          </cell>
          <cell r="E355" t="str">
            <v>Y</v>
          </cell>
          <cell r="F355" t="str">
            <v>Y</v>
          </cell>
        </row>
        <row r="356">
          <cell r="B356" t="str">
            <v>MariMac Collins</v>
          </cell>
          <cell r="C356" t="str">
            <v>University of Mississippi</v>
          </cell>
          <cell r="D356" t="str">
            <v>Female</v>
          </cell>
          <cell r="E356" t="str">
            <v>N</v>
          </cell>
          <cell r="F356" t="str">
            <v>Y</v>
          </cell>
        </row>
        <row r="357">
          <cell r="B357" t="str">
            <v>Dani Block</v>
          </cell>
          <cell r="C357" t="str">
            <v>University of Mississippi</v>
          </cell>
          <cell r="D357" t="str">
            <v>Male</v>
          </cell>
          <cell r="E357" t="str">
            <v>N</v>
          </cell>
          <cell r="F357" t="str">
            <v>Y</v>
          </cell>
        </row>
        <row r="358">
          <cell r="B358" t="str">
            <v>Jahan Tajran</v>
          </cell>
          <cell r="C358" t="str">
            <v>Wayne State University</v>
          </cell>
          <cell r="D358" t="str">
            <v>Male</v>
          </cell>
          <cell r="E358" t="str">
            <v>N</v>
          </cell>
          <cell r="F358" t="str">
            <v>Y</v>
          </cell>
        </row>
        <row r="359">
          <cell r="B359" t="str">
            <v>Sarah Kenny</v>
          </cell>
          <cell r="C359" t="str">
            <v>UTHSA</v>
          </cell>
          <cell r="D359" t="str">
            <v>Female</v>
          </cell>
          <cell r="E359" t="str">
            <v>N</v>
          </cell>
          <cell r="F359" t="str">
            <v>Y</v>
          </cell>
        </row>
        <row r="360">
          <cell r="B360" t="str">
            <v>Victoria Ly</v>
          </cell>
          <cell r="C360" t="str">
            <v>Arkansas</v>
          </cell>
          <cell r="D360" t="str">
            <v>Female</v>
          </cell>
          <cell r="E360" t="str">
            <v>N</v>
          </cell>
          <cell r="F360" t="str">
            <v>Y</v>
          </cell>
        </row>
        <row r="361">
          <cell r="B361" t="str">
            <v>Sejal Lahoti</v>
          </cell>
          <cell r="C361" t="str">
            <v>UTHSA</v>
          </cell>
          <cell r="D361" t="str">
            <v>Female</v>
          </cell>
          <cell r="E361" t="str">
            <v>N</v>
          </cell>
          <cell r="F361" t="str">
            <v>Y</v>
          </cell>
        </row>
        <row r="362">
          <cell r="B362" t="str">
            <v>Abby Perrenoud</v>
          </cell>
          <cell r="C362" t="str">
            <v>USD</v>
          </cell>
          <cell r="D362" t="str">
            <v>Female</v>
          </cell>
          <cell r="E362" t="str">
            <v>N</v>
          </cell>
          <cell r="F362" t="str">
            <v>N</v>
          </cell>
        </row>
        <row r="363">
          <cell r="B363" t="str">
            <v>Alexandra Heriford</v>
          </cell>
          <cell r="C363" t="str">
            <v>Michigan State University</v>
          </cell>
          <cell r="D363" t="str">
            <v>Female</v>
          </cell>
          <cell r="E363" t="str">
            <v>N</v>
          </cell>
          <cell r="F363" t="str">
            <v>N</v>
          </cell>
        </row>
        <row r="364">
          <cell r="B364" t="str">
            <v>Brandon Lam</v>
          </cell>
          <cell r="C364" t="str">
            <v>UTHSA</v>
          </cell>
          <cell r="D364" t="str">
            <v>Male</v>
          </cell>
          <cell r="E364" t="str">
            <v>N</v>
          </cell>
          <cell r="F364" t="str">
            <v>N</v>
          </cell>
        </row>
        <row r="365">
          <cell r="B365" t="str">
            <v>Sahi Podila</v>
          </cell>
          <cell r="C365" t="str">
            <v>University of New Mexico</v>
          </cell>
          <cell r="D365" t="str">
            <v>Male</v>
          </cell>
          <cell r="E365" t="str">
            <v>N</v>
          </cell>
          <cell r="F365" t="str">
            <v>N</v>
          </cell>
        </row>
        <row r="366">
          <cell r="B366" t="str">
            <v>Jenny Ha</v>
          </cell>
          <cell r="C366" t="str">
            <v>NYCOM</v>
          </cell>
          <cell r="D366" t="str">
            <v>Female</v>
          </cell>
          <cell r="E366" t="str">
            <v>N</v>
          </cell>
          <cell r="F366" t="str">
            <v>N</v>
          </cell>
        </row>
        <row r="367">
          <cell r="B367" t="str">
            <v>Jeremy "Britt" Hatcher</v>
          </cell>
          <cell r="C367" t="str">
            <v>Vanderbilt</v>
          </cell>
          <cell r="D367" t="str">
            <v>Male</v>
          </cell>
          <cell r="E367" t="str">
            <v>Y</v>
          </cell>
          <cell r="F367" t="str">
            <v>N</v>
          </cell>
        </row>
        <row r="368">
          <cell r="B368" t="str">
            <v>Daniel Bailey</v>
          </cell>
          <cell r="C368" t="str">
            <v>Baylor</v>
          </cell>
          <cell r="D368" t="str">
            <v>Male</v>
          </cell>
          <cell r="E368" t="str">
            <v>Y</v>
          </cell>
          <cell r="F368" t="str">
            <v>N</v>
          </cell>
        </row>
        <row r="369">
          <cell r="B369" t="str">
            <v>Sean Berkowitz</v>
          </cell>
          <cell r="C369" t="str">
            <v>Vanderbilt</v>
          </cell>
          <cell r="D369" t="str">
            <v>Male</v>
          </cell>
          <cell r="E369" t="str">
            <v>Y</v>
          </cell>
          <cell r="F369" t="str">
            <v>N</v>
          </cell>
        </row>
        <row r="370">
          <cell r="B370" t="str">
            <v>Sonya Besagar</v>
          </cell>
          <cell r="C370" t="str">
            <v>Columbia University</v>
          </cell>
          <cell r="D370" t="str">
            <v>Female</v>
          </cell>
          <cell r="E370" t="str">
            <v>Y</v>
          </cell>
          <cell r="F370" t="str">
            <v>N</v>
          </cell>
        </row>
        <row r="371">
          <cell r="B371" t="str">
            <v>Nilou Rohani</v>
          </cell>
          <cell r="C371" t="str">
            <v>Baylor</v>
          </cell>
          <cell r="D371" t="str">
            <v>Female</v>
          </cell>
          <cell r="E371" t="str">
            <v>Y</v>
          </cell>
          <cell r="F371" t="str">
            <v>N</v>
          </cell>
        </row>
        <row r="372">
          <cell r="B372" t="str">
            <v>Natalia Morales</v>
          </cell>
          <cell r="C372" t="str">
            <v>Vanderbilt</v>
          </cell>
          <cell r="D372" t="str">
            <v>Female</v>
          </cell>
          <cell r="E372" t="str">
            <v>Y</v>
          </cell>
          <cell r="F372" t="str">
            <v>Y</v>
          </cell>
        </row>
        <row r="373">
          <cell r="B373" t="str">
            <v>Gregory Bligard</v>
          </cell>
          <cell r="C373" t="str">
            <v>Wash U</v>
          </cell>
          <cell r="D373" t="str">
            <v>Male</v>
          </cell>
          <cell r="E373" t="str">
            <v>Y</v>
          </cell>
          <cell r="F373" t="str">
            <v>Y</v>
          </cell>
        </row>
        <row r="374">
          <cell r="B374" t="str">
            <v>Howard Chen</v>
          </cell>
          <cell r="C374" t="str">
            <v>Wash U</v>
          </cell>
          <cell r="D374" t="str">
            <v>Male</v>
          </cell>
          <cell r="E374" t="str">
            <v>Y</v>
          </cell>
          <cell r="F374" t="str">
            <v>Y</v>
          </cell>
        </row>
        <row r="375">
          <cell r="B375" t="str">
            <v>Mary-Grace Reeves</v>
          </cell>
          <cell r="C375" t="str">
            <v>Stanford</v>
          </cell>
          <cell r="D375" t="str">
            <v>Female</v>
          </cell>
          <cell r="E375" t="str">
            <v>Y</v>
          </cell>
          <cell r="F375" t="str">
            <v>Y</v>
          </cell>
        </row>
        <row r="376">
          <cell r="B376" t="str">
            <v>Sharon Sabapathypillai</v>
          </cell>
          <cell r="C376" t="str">
            <v>UMKC</v>
          </cell>
          <cell r="D376" t="str">
            <v>Female</v>
          </cell>
          <cell r="E376" t="str">
            <v>N</v>
          </cell>
          <cell r="F376" t="str">
            <v>Y</v>
          </cell>
        </row>
        <row r="377">
          <cell r="B377" t="str">
            <v>Andrew Beiter</v>
          </cell>
          <cell r="C377" t="str">
            <v>University at Buffalo</v>
          </cell>
          <cell r="D377" t="str">
            <v>Male</v>
          </cell>
          <cell r="E377" t="str">
            <v>N</v>
          </cell>
          <cell r="F377" t="str">
            <v>N</v>
          </cell>
        </row>
        <row r="378">
          <cell r="B378" t="str">
            <v>April Enger</v>
          </cell>
          <cell r="C378" t="str">
            <v>NEOMED</v>
          </cell>
          <cell r="D378" t="str">
            <v>Female</v>
          </cell>
          <cell r="E378" t="str">
            <v>N</v>
          </cell>
          <cell r="F378" t="str">
            <v>N</v>
          </cell>
        </row>
        <row r="379">
          <cell r="B379" t="str">
            <v>Sahal Saleh</v>
          </cell>
          <cell r="C379" t="str">
            <v>Michigan</v>
          </cell>
          <cell r="D379" t="str">
            <v>Male</v>
          </cell>
          <cell r="E379" t="str">
            <v>Y</v>
          </cell>
          <cell r="F379" t="str">
            <v>N</v>
          </cell>
        </row>
        <row r="380">
          <cell r="B380" t="str">
            <v>Nahrain Putris</v>
          </cell>
          <cell r="C380" t="str">
            <v>OUWB</v>
          </cell>
          <cell r="D380" t="str">
            <v>Female</v>
          </cell>
          <cell r="E380" t="str">
            <v>N</v>
          </cell>
          <cell r="F380" t="str">
            <v>N</v>
          </cell>
        </row>
        <row r="381">
          <cell r="B381" t="str">
            <v>Michael Maywood</v>
          </cell>
          <cell r="C381" t="str">
            <v>OUWB</v>
          </cell>
          <cell r="D381" t="str">
            <v>Male</v>
          </cell>
          <cell r="E381" t="str">
            <v>N</v>
          </cell>
          <cell r="F381" t="str">
            <v>N</v>
          </cell>
        </row>
        <row r="382">
          <cell r="B382" t="str">
            <v>Kaitlyn Brettin</v>
          </cell>
          <cell r="C382" t="str">
            <v>Harvard</v>
          </cell>
          <cell r="D382" t="str">
            <v>Female</v>
          </cell>
          <cell r="E382" t="str">
            <v>Y</v>
          </cell>
          <cell r="F382" t="str">
            <v>Y</v>
          </cell>
        </row>
        <row r="383">
          <cell r="B383" t="str">
            <v>Hannah Garrigan</v>
          </cell>
          <cell r="C383" t="str">
            <v>TJU</v>
          </cell>
          <cell r="D383" t="str">
            <v>Female</v>
          </cell>
          <cell r="E383" t="str">
            <v>N</v>
          </cell>
          <cell r="F383" t="str">
            <v>Y</v>
          </cell>
        </row>
        <row r="384">
          <cell r="B384" t="str">
            <v>Leo Hall</v>
          </cell>
          <cell r="C384" t="str">
            <v>Wayne State</v>
          </cell>
          <cell r="D384" t="str">
            <v>Male</v>
          </cell>
          <cell r="E384" t="str">
            <v>N</v>
          </cell>
          <cell r="F384" t="str">
            <v>Y</v>
          </cell>
        </row>
        <row r="385">
          <cell r="B385" t="str">
            <v>Saif Hamdan</v>
          </cell>
          <cell r="C385" t="str">
            <v>Vanderbilt</v>
          </cell>
          <cell r="D385" t="str">
            <v>Male</v>
          </cell>
          <cell r="E385" t="str">
            <v>Y</v>
          </cell>
          <cell r="F385" t="str">
            <v>Y</v>
          </cell>
        </row>
        <row r="386">
          <cell r="B386" t="str">
            <v>Erik Massenzio</v>
          </cell>
          <cell r="C386" t="str">
            <v>TJU</v>
          </cell>
          <cell r="D386" t="str">
            <v>Male</v>
          </cell>
          <cell r="E386" t="str">
            <v>N</v>
          </cell>
          <cell r="F386" t="str">
            <v>Y</v>
          </cell>
        </row>
        <row r="387">
          <cell r="B387" t="str">
            <v>Mara Penne</v>
          </cell>
          <cell r="C387" t="str">
            <v>Georgetown</v>
          </cell>
          <cell r="D387" t="str">
            <v>Female</v>
          </cell>
          <cell r="E387" t="str">
            <v>N</v>
          </cell>
          <cell r="F387" t="str">
            <v>Y</v>
          </cell>
        </row>
        <row r="388">
          <cell r="B388" t="str">
            <v>Collin Richards</v>
          </cell>
          <cell r="C388" t="str">
            <v>Wayne State</v>
          </cell>
          <cell r="D388" t="str">
            <v>Male</v>
          </cell>
          <cell r="E388" t="str">
            <v>N</v>
          </cell>
          <cell r="F388" t="str">
            <v>Y</v>
          </cell>
        </row>
        <row r="389">
          <cell r="B389" t="str">
            <v>Sandy Wong</v>
          </cell>
          <cell r="C389" t="str">
            <v>Stanford</v>
          </cell>
          <cell r="D389" t="str">
            <v>Female</v>
          </cell>
          <cell r="E389" t="str">
            <v>Y</v>
          </cell>
          <cell r="F389" t="str">
            <v>Y</v>
          </cell>
        </row>
        <row r="390">
          <cell r="B390" t="str">
            <v>Michael Fliotsos</v>
          </cell>
          <cell r="C390" t="str">
            <v>Johns Hopkins</v>
          </cell>
          <cell r="D390" t="str">
            <v>Male</v>
          </cell>
          <cell r="E390" t="str">
            <v>Y</v>
          </cell>
          <cell r="F390" t="str">
            <v>N</v>
          </cell>
        </row>
        <row r="391">
          <cell r="B391" t="str">
            <v>Mac Singer</v>
          </cell>
          <cell r="C391" t="str">
            <v>USC</v>
          </cell>
          <cell r="D391" t="str">
            <v>Male</v>
          </cell>
          <cell r="E391" t="str">
            <v>Y</v>
          </cell>
          <cell r="F391" t="str">
            <v>N</v>
          </cell>
        </row>
        <row r="392">
          <cell r="B392" t="str">
            <v>Brittany Perzia</v>
          </cell>
          <cell r="C392" t="str">
            <v>SUNY Stony Brook</v>
          </cell>
          <cell r="D392" t="str">
            <v>Female</v>
          </cell>
          <cell r="E392" t="str">
            <v>N</v>
          </cell>
          <cell r="F392" t="str">
            <v>N</v>
          </cell>
        </row>
        <row r="393">
          <cell r="B393" t="str">
            <v>Sarah Wall</v>
          </cell>
          <cell r="C393" t="str">
            <v>University of Miami</v>
          </cell>
          <cell r="D393" t="str">
            <v>Female</v>
          </cell>
          <cell r="E393" t="str">
            <v>N</v>
          </cell>
          <cell r="F393" t="str">
            <v>N</v>
          </cell>
        </row>
        <row r="394">
          <cell r="B394" t="str">
            <v>Arjun Watane</v>
          </cell>
          <cell r="C394" t="str">
            <v>University of Miami</v>
          </cell>
          <cell r="D394" t="str">
            <v>Male</v>
          </cell>
          <cell r="E394" t="str">
            <v>N</v>
          </cell>
          <cell r="F394" t="str">
            <v>N</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Name</v>
          </cell>
          <cell r="F1" t="str">
            <v>Journal</v>
          </cell>
        </row>
        <row r="2">
          <cell r="F2" t="str">
            <v>Canadian journal of ophthalmology. Journal canadien d'ophtalmologie</v>
          </cell>
        </row>
        <row r="3">
          <cell r="F3" t="str">
            <v>Orbit (Amsterdam, Netherlands)</v>
          </cell>
        </row>
        <row r="4">
          <cell r="F4" t="str">
            <v>Ophthalmic plastic and reconstructive surgery</v>
          </cell>
        </row>
        <row r="5">
          <cell r="F5" t="str">
            <v>Ophthalmic plastic and reconstructive surgery</v>
          </cell>
        </row>
        <row r="6">
          <cell r="F6" t="str">
            <v>Ophthalmic plastic and reconstructive surgery</v>
          </cell>
        </row>
        <row r="7">
          <cell r="F7" t="str">
            <v>Ophthalmic plastic and reconstructive surgery</v>
          </cell>
        </row>
        <row r="8">
          <cell r="F8" t="str">
            <v>American journal of ophthalmology</v>
          </cell>
        </row>
        <row r="9">
          <cell r="F9" t="str">
            <v>American journal of ophthalmology</v>
          </cell>
        </row>
        <row r="10">
          <cell r="F10" t="str">
            <v>American journal of ophthalmology</v>
          </cell>
        </row>
        <row r="11">
          <cell r="F11" t="str">
            <v>MedEdPORTAL : the journal of teaching and learning resources</v>
          </cell>
        </row>
        <row r="12">
          <cell r="F12" t="str">
            <v>Cureus</v>
          </cell>
        </row>
        <row r="13">
          <cell r="F13" t="str">
            <v>Ophthalmic plastic and reconstructive surgery</v>
          </cell>
        </row>
        <row r="14">
          <cell r="F14" t="str">
            <v>Journal of glaucoma</v>
          </cell>
        </row>
        <row r="15">
          <cell r="F15" t="str">
            <v>Clinical anatomy (New York, N.Y.)</v>
          </cell>
        </row>
        <row r="16">
          <cell r="F16" t="str">
            <v>Cureus</v>
          </cell>
        </row>
        <row r="17">
          <cell r="F17" t="str">
            <v>Cureus</v>
          </cell>
        </row>
        <row r="18">
          <cell r="F18" t="str">
            <v>Cureus</v>
          </cell>
        </row>
        <row r="19">
          <cell r="F19" t="str">
            <v>JAMA ophthalmology</v>
          </cell>
        </row>
        <row r="20">
          <cell r="F20" t="str">
            <v>Taiwan journal of ophthalmology</v>
          </cell>
        </row>
        <row r="21">
          <cell r="F21" t="str">
            <v>Retinal cases &amp; brief reports</v>
          </cell>
        </row>
        <row r="22">
          <cell r="F22" t="str">
            <v>Ophthalmology. Retina</v>
          </cell>
        </row>
        <row r="23">
          <cell r="F23" t="str">
            <v>JAMA neurology</v>
          </cell>
        </row>
        <row r="24">
          <cell r="F24" t="str">
            <v>JAMA ophthalmology</v>
          </cell>
        </row>
        <row r="25">
          <cell r="F25" t="str">
            <v>Neuron</v>
          </cell>
        </row>
        <row r="26">
          <cell r="F26" t="str">
            <v>Journal of surgical oncology</v>
          </cell>
        </row>
        <row r="27">
          <cell r="F27" t="str">
            <v>Journal of surgical oncology</v>
          </cell>
        </row>
        <row r="28">
          <cell r="F28" t="str">
            <v>Journal of surgical oncology</v>
          </cell>
        </row>
        <row r="29">
          <cell r="F29" t="str">
            <v>International journal of dermatology</v>
          </cell>
        </row>
        <row r="30">
          <cell r="F30" t="str">
            <v>Current ophthalmology reports</v>
          </cell>
        </row>
        <row r="31">
          <cell r="F31" t="str">
            <v>Data in brief</v>
          </cell>
        </row>
        <row r="32">
          <cell r="F32" t="str">
            <v>Journal of glaucoma</v>
          </cell>
        </row>
        <row r="33">
          <cell r="F33" t="str">
            <v>Translational vision science &amp; technology</v>
          </cell>
        </row>
        <row r="34">
          <cell r="F34" t="str">
            <v>Open forum infectious diseases</v>
          </cell>
        </row>
        <row r="35">
          <cell r="F35" t="str">
            <v>Translational vision science &amp; technology</v>
          </cell>
        </row>
        <row r="36">
          <cell r="F36" t="str">
            <v>Retinal cases &amp; brief reports</v>
          </cell>
        </row>
        <row r="37">
          <cell r="F37" t="str">
            <v>American journal of ophthalmology case reports</v>
          </cell>
        </row>
        <row r="38">
          <cell r="F38" t="str">
            <v>American journal of ophthalmology case reports</v>
          </cell>
        </row>
        <row r="39">
          <cell r="F39" t="str">
            <v>Documenta ophthalmologica. Advances in ophthalmology</v>
          </cell>
        </row>
        <row r="40">
          <cell r="F40" t="str">
            <v>Journal of ophthalmic &amp; vision research</v>
          </cell>
        </row>
        <row r="41">
          <cell r="F41" t="str">
            <v>American journal of ophthalmology case reports</v>
          </cell>
        </row>
        <row r="42">
          <cell r="F42" t="str">
            <v>American journal of ophthalmology case reports</v>
          </cell>
        </row>
        <row r="43">
          <cell r="F43" t="str">
            <v>American journal of ophthalmology case reports</v>
          </cell>
        </row>
        <row r="44">
          <cell r="F44" t="str">
            <v>Retinal cases &amp; brief reports</v>
          </cell>
        </row>
        <row r="45">
          <cell r="F45" t="str">
            <v>Retina (Philadelphia, Pa.)</v>
          </cell>
        </row>
        <row r="46">
          <cell r="F46" t="str">
            <v>Indian journal of ophthalmology</v>
          </cell>
        </row>
        <row r="47">
          <cell r="F47" t="str">
            <v>Journal of AAPOS : the official publication of the American Association for Pediatric Ophthalmology and Strabismus</v>
          </cell>
        </row>
        <row r="48">
          <cell r="F48" t="str">
            <v>Current eye research</v>
          </cell>
        </row>
        <row r="49">
          <cell r="F49" t="str">
            <v>Journal of telemedicine and telecare</v>
          </cell>
        </row>
        <row r="50">
          <cell r="F50" t="str">
            <v>Future oncology (London, England)</v>
          </cell>
        </row>
        <row r="51">
          <cell r="F51" t="str">
            <v>Quantitative imaging in medicine and surgery</v>
          </cell>
        </row>
        <row r="52">
          <cell r="F52" t="str">
            <v>Seminars in cell &amp; developmental biology</v>
          </cell>
        </row>
        <row r="53">
          <cell r="F53" t="str">
            <v>Journal of surgical education</v>
          </cell>
        </row>
        <row r="54">
          <cell r="F54" t="str">
            <v>International wound journal</v>
          </cell>
        </row>
        <row r="55">
          <cell r="F55" t="str">
            <v>Ophthalmology</v>
          </cell>
        </row>
        <row r="56">
          <cell r="F56" t="str">
            <v>American journal of surgery</v>
          </cell>
        </row>
        <row r="57">
          <cell r="F57" t="str">
            <v>The Knee</v>
          </cell>
        </row>
        <row r="58">
          <cell r="F58" t="str">
            <v>Orbit (Amsterdam, Netherlands)</v>
          </cell>
        </row>
        <row r="59">
          <cell r="F59" t="str">
            <v>Nature medicine</v>
          </cell>
        </row>
        <row r="60">
          <cell r="F60" t="str">
            <v>Hematology/oncology clinics of North America</v>
          </cell>
        </row>
        <row r="61">
          <cell r="F61" t="str">
            <v>Nature medicine</v>
          </cell>
        </row>
        <row r="62">
          <cell r="F62" t="str">
            <v>Melanoma research</v>
          </cell>
        </row>
        <row r="63">
          <cell r="F63" t="str">
            <v>Journal of the American Academy of Dermatology</v>
          </cell>
        </row>
        <row r="64">
          <cell r="F64" t="str">
            <v>The Journal of dermatological treatment</v>
          </cell>
        </row>
        <row r="65">
          <cell r="F65" t="str">
            <v>The Journal of dermatological treatment</v>
          </cell>
        </row>
        <row r="66">
          <cell r="F66" t="str">
            <v>BMC ophthalmology</v>
          </cell>
        </row>
        <row r="67">
          <cell r="F67" t="str">
            <v>Cureus</v>
          </cell>
        </row>
        <row r="68">
          <cell r="F68" t="str">
            <v>International journal of dermatology</v>
          </cell>
        </row>
        <row r="69">
          <cell r="F69" t="str">
            <v>Journal of the American Academy of Dermatology</v>
          </cell>
        </row>
        <row r="70">
          <cell r="F70" t="str">
            <v>The Journal of invasive cardiology</v>
          </cell>
        </row>
        <row r="71">
          <cell r="F71" t="str">
            <v>Cureus</v>
          </cell>
        </row>
        <row r="72">
          <cell r="F72" t="str">
            <v>Clinical ophthalmology (Auckland, N.Z.)</v>
          </cell>
        </row>
        <row r="73">
          <cell r="F73" t="str">
            <v>Health psychology : official journal of the Division of Health Psychology, American Psychological Association</v>
          </cell>
        </row>
        <row r="74">
          <cell r="F74" t="str">
            <v>Current diabetes reports</v>
          </cell>
        </row>
        <row r="75">
          <cell r="F75" t="str">
            <v>Journal of plastic, reconstructive &amp; aesthetic surgery : JPRAS</v>
          </cell>
        </row>
        <row r="76">
          <cell r="F76" t="str">
            <v>International journal of dermatology</v>
          </cell>
        </row>
        <row r="77">
          <cell r="F77" t="str">
            <v>Current eye research</v>
          </cell>
        </row>
        <row r="78">
          <cell r="F78" t="str">
            <v>Journal of glaucoma</v>
          </cell>
        </row>
        <row r="79">
          <cell r="F79" t="str">
            <v>Ophthalmic plastic and reconstructive surgery</v>
          </cell>
        </row>
        <row r="80">
          <cell r="F80" t="str">
            <v>Eye (London, England)</v>
          </cell>
        </row>
        <row r="81">
          <cell r="F81" t="str">
            <v>European journal of medicinal chemistry</v>
          </cell>
        </row>
        <row r="82">
          <cell r="F82" t="str">
            <v>Journal of ophthalmic inflammation and infection</v>
          </cell>
        </row>
        <row r="83">
          <cell r="F83" t="str">
            <v>JAMA ophthalmology</v>
          </cell>
        </row>
        <row r="84">
          <cell r="F84" t="str">
            <v>American journal of ophthalmology</v>
          </cell>
        </row>
        <row r="85">
          <cell r="F85" t="str">
            <v>The American journal of tropical medicine and hygiene</v>
          </cell>
        </row>
        <row r="86">
          <cell r="F86" t="str">
            <v>Case reports in hematology</v>
          </cell>
        </row>
        <row r="87">
          <cell r="F87" t="str">
            <v>Nature communications</v>
          </cell>
        </row>
        <row r="88">
          <cell r="F88" t="str">
            <v>Gastroenterology</v>
          </cell>
        </row>
        <row r="89">
          <cell r="F89" t="str">
            <v>Nature medicine</v>
          </cell>
        </row>
        <row r="90">
          <cell r="F90" t="str">
            <v>Blood</v>
          </cell>
        </row>
        <row r="91">
          <cell r="F91" t="str">
            <v>Nature medicine</v>
          </cell>
        </row>
        <row r="92">
          <cell r="F92" t="str">
            <v>Nature methods</v>
          </cell>
        </row>
        <row r="93">
          <cell r="F93" t="str">
            <v>iScience</v>
          </cell>
        </row>
        <row r="94">
          <cell r="F94" t="str">
            <v>Molecular &amp; cellular proteomics : MCP</v>
          </cell>
        </row>
        <row r="95">
          <cell r="F95" t="str">
            <v>Proceedings of the National Academy of Sciences of the United States of America</v>
          </cell>
        </row>
        <row r="96">
          <cell r="F96" t="str">
            <v>Pflugers Archiv : European journal of physiology</v>
          </cell>
        </row>
        <row r="97">
          <cell r="F97" t="str">
            <v>PloS one</v>
          </cell>
        </row>
        <row r="98">
          <cell r="F98" t="str">
            <v>American journal of ophthalmology case reports</v>
          </cell>
        </row>
        <row r="99">
          <cell r="F99" t="str">
            <v>Journal of pediatric ophthalmology and strabismus</v>
          </cell>
        </row>
        <row r="100">
          <cell r="F100" t="str">
            <v>Surgical endoscopy</v>
          </cell>
        </row>
        <row r="101">
          <cell r="F101" t="str">
            <v>American journal of obstetrics and gynecology</v>
          </cell>
        </row>
        <row r="102">
          <cell r="F102" t="str">
            <v>Sexual medicine reviews</v>
          </cell>
        </row>
        <row r="103">
          <cell r="F103" t="str">
            <v>The British journal of ophthalmology</v>
          </cell>
        </row>
        <row r="104">
          <cell r="F104" t="str">
            <v>Eye &amp; contact lens</v>
          </cell>
        </row>
        <row r="105">
          <cell r="F105" t="str">
            <v>Frontiers in aging neuroscience</v>
          </cell>
        </row>
        <row r="106">
          <cell r="F106" t="str">
            <v>Journal of the neurological sciences</v>
          </cell>
        </row>
        <row r="107">
          <cell r="F107" t="str">
            <v>Journal of the neurological sciences</v>
          </cell>
        </row>
        <row r="108">
          <cell r="F108" t="str">
            <v>Journal of thoracic oncology : official publication of the International Association for the Study of Lung Cancer</v>
          </cell>
        </row>
        <row r="109">
          <cell r="F109" t="str">
            <v>Advances in physiology education</v>
          </cell>
        </row>
        <row r="110">
          <cell r="F110" t="str">
            <v>Ophthalmic plastic and reconstructive surgery</v>
          </cell>
        </row>
        <row r="111">
          <cell r="F111" t="str">
            <v>Journal of endourology</v>
          </cell>
        </row>
        <row r="112">
          <cell r="F112" t="str">
            <v>Ophthalmic plastic and reconstructive surgery</v>
          </cell>
        </row>
        <row r="113">
          <cell r="F113" t="str">
            <v>Telemedicine journal and e-health : the official journal of the American Telemedicine Association</v>
          </cell>
        </row>
        <row r="114">
          <cell r="F114" t="str">
            <v>Academic radiology</v>
          </cell>
        </row>
        <row r="115">
          <cell r="F115" t="str">
            <v>Abdominal radiology (New York)</v>
          </cell>
        </row>
        <row r="116">
          <cell r="F116" t="str">
            <v>Journal of Huntington's disease</v>
          </cell>
        </row>
        <row r="117">
          <cell r="F117" t="str">
            <v>Neurology</v>
          </cell>
        </row>
        <row r="118">
          <cell r="F118" t="str">
            <v>Scientific reports</v>
          </cell>
        </row>
        <row r="119">
          <cell r="F119" t="str">
            <v>Endocrinology and metabolism clinics of North America</v>
          </cell>
        </row>
        <row r="120">
          <cell r="F120" t="str">
            <v>The American surgeon</v>
          </cell>
        </row>
        <row r="121">
          <cell r="F121" t="str">
            <v>Telemedicine journal and e-health : the official journal of the American Telemedicine Association</v>
          </cell>
        </row>
        <row r="122">
          <cell r="F122" t="str">
            <v>JAMA neurology</v>
          </cell>
        </row>
        <row r="123">
          <cell r="F123" t="str">
            <v>Telemedicine journal and e-health : the official journal of the American Telemedicine Association</v>
          </cell>
        </row>
        <row r="124">
          <cell r="F124" t="str">
            <v>Neurology</v>
          </cell>
        </row>
        <row r="125">
          <cell r="F125" t="str">
            <v>Ophthalmic epidemiology</v>
          </cell>
        </row>
        <row r="126">
          <cell r="F126" t="str">
            <v>International journal of radiation oncology, biology, physics</v>
          </cell>
        </row>
        <row r="127">
          <cell r="F127" t="str">
            <v>The British journal of ophthalmology</v>
          </cell>
        </row>
        <row r="128">
          <cell r="F128" t="str">
            <v>International journal of oncology</v>
          </cell>
        </row>
        <row r="129">
          <cell r="F129" t="str">
            <v>Eye (London, England)</v>
          </cell>
        </row>
        <row r="130">
          <cell r="F130" t="str">
            <v>Ophthalmic plastic and reconstructive surgery</v>
          </cell>
        </row>
        <row r="131">
          <cell r="F131" t="str">
            <v>Ophthalmology and therapy</v>
          </cell>
        </row>
        <row r="132">
          <cell r="F132" t="str">
            <v>Academic medicine : journal of the Association of American Medical Colleges</v>
          </cell>
        </row>
        <row r="133">
          <cell r="F133" t="str">
            <v>Ophthalmic plastic and reconstructive surgery</v>
          </cell>
        </row>
        <row r="134">
          <cell r="F134" t="str">
            <v>Journal of immigrant and minority health</v>
          </cell>
        </row>
        <row r="135">
          <cell r="F135" t="str">
            <v>American journal of obstetrics and gynecology</v>
          </cell>
        </row>
        <row r="136">
          <cell r="F136" t="str">
            <v>Annals of internal medicine</v>
          </cell>
        </row>
        <row r="137">
          <cell r="F137" t="str">
            <v>Cerebral cortex (New York, N.Y. : 1991)</v>
          </cell>
        </row>
        <row r="138">
          <cell r="F138" t="str">
            <v>Graefe's archive for clinical and experimental ophthalmology = Albrecht von Graefes Archiv fur klinische und experimentelle Ophthalmologie</v>
          </cell>
        </row>
        <row r="139">
          <cell r="F139" t="str">
            <v>Journal of neuro-ophthalmology : the official journal of the North American Neuro-Ophthalmology Society</v>
          </cell>
        </row>
        <row r="140">
          <cell r="F140" t="str">
            <v>Clinical, cosmetic and investigational dermatology</v>
          </cell>
        </row>
        <row r="141">
          <cell r="F141" t="str">
            <v>Clinical, cosmetic and investigational dermatology</v>
          </cell>
        </row>
        <row r="142">
          <cell r="F142" t="str">
            <v>Clinical ophthalmology (Auckland, N.Z.)</v>
          </cell>
        </row>
        <row r="143">
          <cell r="F143" t="str">
            <v>Retina (Philadelphia, Pa.)</v>
          </cell>
        </row>
        <row r="144">
          <cell r="F144" t="str">
            <v>American journal of ophthalmology case reports</v>
          </cell>
        </row>
        <row r="145">
          <cell r="F145" t="str">
            <v>Investigative ophthalmology &amp; visual science</v>
          </cell>
        </row>
        <row r="146">
          <cell r="F146" t="str">
            <v>Investigative ophthalmology &amp; visual science</v>
          </cell>
        </row>
        <row r="147">
          <cell r="F147" t="str">
            <v>Ophthalmic surgery, lasers &amp; imaging retina</v>
          </cell>
        </row>
        <row r="148">
          <cell r="F148" t="str">
            <v>The Canadian journal of urology</v>
          </cell>
        </row>
        <row r="149">
          <cell r="F149" t="str">
            <v>The Journal of urology</v>
          </cell>
        </row>
        <row r="150">
          <cell r="F150" t="str">
            <v>PLoS pathogens</v>
          </cell>
        </row>
        <row r="151">
          <cell r="F151" t="str">
            <v>Infection and immunity</v>
          </cell>
        </row>
        <row r="152">
          <cell r="F152" t="str">
            <v>BMC genomics</v>
          </cell>
        </row>
        <row r="153">
          <cell r="F153" t="str">
            <v>Retina (Philadelphia, Pa.)</v>
          </cell>
        </row>
        <row r="154">
          <cell r="F154" t="str">
            <v>American journal of ophthalmology case reports</v>
          </cell>
        </row>
        <row r="155">
          <cell r="F155" t="str">
            <v>Ophthalmology. Retina</v>
          </cell>
        </row>
        <row r="156">
          <cell r="F156" t="str">
            <v>International journal of retina and vitreous</v>
          </cell>
        </row>
        <row r="157">
          <cell r="F157" t="str">
            <v>Clinical ophthalmology (Auckland, N.Z.)</v>
          </cell>
        </row>
        <row r="158">
          <cell r="F158" t="str">
            <v>American journal of ophthalmology</v>
          </cell>
        </row>
        <row r="159">
          <cell r="F159" t="str">
            <v>Graefe's archive for clinical and experimental ophthalmology = Albrecht von Graefes Archiv fur klinische und experimentelle Ophthalmologie</v>
          </cell>
        </row>
        <row r="160">
          <cell r="F160" t="str">
            <v>Graefe's archive for clinical and experimental ophthalmology = Albrecht von Graefes Archiv fur klinische und experimentelle Ophthalmologie</v>
          </cell>
        </row>
        <row r="161">
          <cell r="F161" t="str">
            <v>International journal of retina and vitreous</v>
          </cell>
        </row>
        <row r="162">
          <cell r="F162" t="str">
            <v>International journal of retina and vitreous</v>
          </cell>
        </row>
        <row r="163">
          <cell r="F163" t="str">
            <v>Retina (Philadelphia, Pa.)</v>
          </cell>
        </row>
        <row r="164">
          <cell r="F164" t="str">
            <v>BMC ophthalmology</v>
          </cell>
        </row>
        <row r="165">
          <cell r="F165" t="str">
            <v>Ophthalmologica. Journal international d'ophtalmologie. International journal of ophthalmology. Zeitschrift fur Augenheilkunde</v>
          </cell>
        </row>
        <row r="166">
          <cell r="F166" t="str">
            <v>Journal of neuroinflammation</v>
          </cell>
        </row>
        <row r="167">
          <cell r="F167" t="str">
            <v>Advances in experimental medicine and biology</v>
          </cell>
        </row>
        <row r="168">
          <cell r="F168" t="str">
            <v>Vision research</v>
          </cell>
        </row>
        <row r="169">
          <cell r="F169" t="str">
            <v>Ophthalmology. Retina</v>
          </cell>
        </row>
        <row r="170">
          <cell r="F170" t="str">
            <v>Ophthalmology. Retina</v>
          </cell>
        </row>
        <row r="171">
          <cell r="F171" t="str">
            <v>Alzheimer's &amp; dementia (Amsterdam, Netherlands)</v>
          </cell>
        </row>
        <row r="172">
          <cell r="F172" t="str">
            <v>American journal of ophthalmology</v>
          </cell>
        </row>
        <row r="173">
          <cell r="F173" t="str">
            <v>JAMA ophthalmology</v>
          </cell>
        </row>
        <row r="174">
          <cell r="F174" t="str">
            <v>American journal of ophthalmology</v>
          </cell>
        </row>
        <row r="175">
          <cell r="F175" t="str">
            <v>Journal of glaucoma</v>
          </cell>
        </row>
        <row r="176">
          <cell r="F176" t="str">
            <v>Journal of glaucoma</v>
          </cell>
        </row>
        <row r="177">
          <cell r="F177" t="str">
            <v>Ophthalmology. Retina</v>
          </cell>
        </row>
        <row r="178">
          <cell r="F178" t="str">
            <v>The British journal of ophthalmology</v>
          </cell>
        </row>
        <row r="179">
          <cell r="F179" t="str">
            <v>Ophthalmology. Retina</v>
          </cell>
        </row>
        <row r="180">
          <cell r="F180" t="str">
            <v>Clinical ophthalmology (Auckland, N.Z.)</v>
          </cell>
        </row>
        <row r="181">
          <cell r="F181" t="str">
            <v>Ophthalmic surgery, lasers &amp; imaging retina</v>
          </cell>
        </row>
        <row r="182">
          <cell r="F182" t="str">
            <v>American journal of ophthalmology</v>
          </cell>
        </row>
        <row r="183">
          <cell r="F183" t="str">
            <v>Ophthalmology. Retina</v>
          </cell>
        </row>
        <row r="184">
          <cell r="F184" t="str">
            <v>Ophthalmic surgery, lasers &amp; imaging retina</v>
          </cell>
        </row>
        <row r="185">
          <cell r="F185" t="str">
            <v>JAMA ophthalmology</v>
          </cell>
        </row>
        <row r="186">
          <cell r="F186" t="str">
            <v>Ophthalmology. Retina</v>
          </cell>
        </row>
        <row r="187">
          <cell r="F187" t="str">
            <v>Retina (Philadelphia, Pa.)</v>
          </cell>
        </row>
        <row r="188">
          <cell r="F188" t="str">
            <v>Ophthalmology. Retina</v>
          </cell>
        </row>
        <row r="189">
          <cell r="F189" t="str">
            <v>Retina (Philadelphia, Pa.)</v>
          </cell>
        </row>
        <row r="190">
          <cell r="F190" t="str">
            <v>American journal of ophthalmology</v>
          </cell>
        </row>
        <row r="191">
          <cell r="F191" t="str">
            <v>JAMA ophthalmology</v>
          </cell>
        </row>
        <row r="192">
          <cell r="F192" t="str">
            <v>JAMA ophthalmology</v>
          </cell>
        </row>
        <row r="193">
          <cell r="F193" t="str">
            <v>American journal of ophthalmology case reports</v>
          </cell>
        </row>
        <row r="194">
          <cell r="F194" t="str">
            <v>Scientific reports</v>
          </cell>
        </row>
        <row r="195">
          <cell r="F195" t="str">
            <v>JAMA dermatology</v>
          </cell>
        </row>
        <row r="196">
          <cell r="F196" t="str">
            <v>Molecular therapy. Methods &amp; clinical development</v>
          </cell>
        </row>
        <row r="197">
          <cell r="F197" t="str">
            <v>Molecular therapy : the journal of the American Society of Gene Therapy</v>
          </cell>
        </row>
        <row r="198">
          <cell r="F198" t="str">
            <v>Cell stem cell</v>
          </cell>
        </row>
        <row r="199">
          <cell r="F199" t="str">
            <v>The Journal of surgical research</v>
          </cell>
        </row>
        <row r="200">
          <cell r="F200" t="str">
            <v>Apoptosis : an international journal on programmed cell death</v>
          </cell>
        </row>
        <row r="201">
          <cell r="F201" t="str">
            <v>Investigative ophthalmology &amp; visual science</v>
          </cell>
        </row>
        <row r="202">
          <cell r="F202" t="str">
            <v>Ophthalmic research</v>
          </cell>
        </row>
        <row r="203">
          <cell r="F203" t="str">
            <v>Translational vision science &amp; technology</v>
          </cell>
        </row>
        <row r="204">
          <cell r="F204" t="str">
            <v>Investigative ophthalmology &amp; visual science</v>
          </cell>
        </row>
        <row r="205">
          <cell r="F205" t="str">
            <v>Orbit (Amsterdam, Netherlands)</v>
          </cell>
        </row>
        <row r="206">
          <cell r="F206" t="str">
            <v>Cell reports</v>
          </cell>
        </row>
        <row r="207">
          <cell r="F207" t="str">
            <v>Investigative ophthalmology &amp; visual science</v>
          </cell>
        </row>
        <row r="208">
          <cell r="F208" t="str">
            <v>Facial plastic surgery clinics of North America</v>
          </cell>
        </row>
        <row r="209">
          <cell r="F209" t="str">
            <v>American journal of ophthalmology case reports</v>
          </cell>
        </row>
        <row r="210">
          <cell r="F210" t="str">
            <v>American journal of ophthalmology case reports</v>
          </cell>
        </row>
        <row r="211">
          <cell r="F211" t="str">
            <v>Journal of neuro-ophthalmology : the official journal of the North American Neuro-Ophthalmology Society</v>
          </cell>
        </row>
        <row r="212">
          <cell r="F212" t="str">
            <v>Ophthalmic plastic and reconstructive surgery</v>
          </cell>
        </row>
        <row r="213">
          <cell r="F213" t="str">
            <v>European journal of medical genetics</v>
          </cell>
        </row>
        <row r="214">
          <cell r="F214" t="str">
            <v>Cardiovascular pathology : the official journal of the Society for Cardiovascular Pathology</v>
          </cell>
        </row>
        <row r="215">
          <cell r="F215" t="str">
            <v>Fetal and pediatric pathology</v>
          </cell>
        </row>
        <row r="216">
          <cell r="F216" t="str">
            <v>Clinical imaging</v>
          </cell>
        </row>
        <row r="217">
          <cell r="F217" t="str">
            <v>Cardiovascular pathology : the official journal of the Society for Cardiovascular Pathology</v>
          </cell>
        </row>
        <row r="218">
          <cell r="F218" t="str">
            <v>PLoS pathogens</v>
          </cell>
        </row>
        <row r="219">
          <cell r="F219" t="str">
            <v>Cureus</v>
          </cell>
        </row>
        <row r="220">
          <cell r="F220" t="str">
            <v>Cureus</v>
          </cell>
        </row>
        <row r="221">
          <cell r="F221" t="str">
            <v>Journal of cataract and refractive surgery</v>
          </cell>
        </row>
        <row r="222">
          <cell r="F222" t="str">
            <v>Journal of pediatric surgery</v>
          </cell>
        </row>
        <row r="223">
          <cell r="F223" t="str">
            <v>JAMA network open</v>
          </cell>
        </row>
        <row r="224">
          <cell r="F224" t="str">
            <v>Ophthalmology and therapy</v>
          </cell>
        </row>
        <row r="225">
          <cell r="F225" t="str">
            <v>Clinical ophthalmology (Auckland, N.Z.)</v>
          </cell>
        </row>
        <row r="226">
          <cell r="F226" t="str">
            <v>Ophthalmology and therapy</v>
          </cell>
        </row>
        <row r="227">
          <cell r="F227" t="str">
            <v>Journal of cataract and refractive surgery</v>
          </cell>
        </row>
        <row r="228">
          <cell r="F228" t="str">
            <v>Journal of AAPOS : the official publication of the American Association for Pediatric Ophthalmology and Strabismus</v>
          </cell>
        </row>
        <row r="229">
          <cell r="F229" t="str">
            <v>Neurosurgical focus</v>
          </cell>
        </row>
        <row r="230">
          <cell r="F230" t="str">
            <v>Child's nervous system : ChNS : official journal of the International Society for Pediatric Neurosurgery</v>
          </cell>
        </row>
        <row r="231">
          <cell r="F231" t="str">
            <v>Spinal cord</v>
          </cell>
        </row>
        <row r="232">
          <cell r="F232" t="str">
            <v>Neurosurgical focus</v>
          </cell>
        </row>
        <row r="233">
          <cell r="F233" t="str">
            <v>Frontiers in surgery</v>
          </cell>
        </row>
        <row r="234">
          <cell r="F234" t="str">
            <v>Neurosurgical focus</v>
          </cell>
        </row>
        <row r="235">
          <cell r="F235" t="str">
            <v>Journal of glaucoma</v>
          </cell>
        </row>
        <row r="236">
          <cell r="F236" t="str">
            <v>Ophthalmology. Retina</v>
          </cell>
        </row>
        <row r="237">
          <cell r="F237" t="str">
            <v>The Journal of investigative dermatology</v>
          </cell>
        </row>
        <row r="238">
          <cell r="F238" t="str">
            <v>Retina (Philadelphia, Pa.)</v>
          </cell>
        </row>
        <row r="239">
          <cell r="F239" t="str">
            <v>Journal of glaucoma</v>
          </cell>
        </row>
        <row r="240">
          <cell r="F240" t="str">
            <v>Journal of addiction medicine</v>
          </cell>
        </row>
        <row r="241">
          <cell r="F241" t="str">
            <v>Journal of pediatric nursing</v>
          </cell>
        </row>
        <row r="242">
          <cell r="F242" t="str">
            <v>The Cleft palate-craniofacial journal : official publication of the American Cleft Palate-Craniofacial Association</v>
          </cell>
        </row>
        <row r="243">
          <cell r="F243" t="str">
            <v>American journal of ophthalmology case reports</v>
          </cell>
        </row>
        <row r="244">
          <cell r="F244" t="str">
            <v>Cureus</v>
          </cell>
        </row>
        <row r="245">
          <cell r="F245" t="str">
            <v>Cureus</v>
          </cell>
        </row>
        <row r="246">
          <cell r="F246" t="str">
            <v>Journal of glaucoma</v>
          </cell>
        </row>
        <row r="247">
          <cell r="F247" t="str">
            <v>The ocular surface</v>
          </cell>
        </row>
        <row r="248">
          <cell r="F248" t="str">
            <v>Journal of the American Academy of Dermatology</v>
          </cell>
        </row>
        <row r="249">
          <cell r="F249" t="str">
            <v>Canadian journal of ophthalmology. Journal canadien d'ophtalmologie</v>
          </cell>
        </row>
        <row r="250">
          <cell r="F250" t="str">
            <v>Neuro-ophthalmology (Aeolus Press)</v>
          </cell>
        </row>
        <row r="251">
          <cell r="F251" t="str">
            <v>Seminars in ophthalmology</v>
          </cell>
        </row>
        <row r="252">
          <cell r="F252" t="str">
            <v>International medical case reports journal</v>
          </cell>
        </row>
        <row r="253">
          <cell r="F253" t="str">
            <v>ACG case reports journal</v>
          </cell>
        </row>
        <row r="254">
          <cell r="F254" t="str">
            <v>Eye (London, England)</v>
          </cell>
        </row>
        <row r="255">
          <cell r="F255" t="str">
            <v>JAMA ophthalmology</v>
          </cell>
        </row>
        <row r="256">
          <cell r="F256" t="str">
            <v>Ophthalmic plastic and reconstructive surgery</v>
          </cell>
        </row>
        <row r="257">
          <cell r="F257" t="str">
            <v>Ophthalmology. Retina</v>
          </cell>
        </row>
        <row r="258">
          <cell r="F258" t="str">
            <v>Cornea</v>
          </cell>
        </row>
        <row r="259">
          <cell r="F259" t="str">
            <v>JAMA ophthalmology</v>
          </cell>
        </row>
        <row r="260">
          <cell r="F260" t="str">
            <v>Asia-Pacific journal of ophthalmology (Philadelphia, Pa.)</v>
          </cell>
        </row>
        <row r="261">
          <cell r="F261" t="str">
            <v>European journal of ophthalmology</v>
          </cell>
        </row>
        <row r="262">
          <cell r="F262" t="str">
            <v>Ophthalmology. Glaucoma</v>
          </cell>
        </row>
        <row r="263">
          <cell r="F263" t="str">
            <v>Journal of pediatric ophthalmology and strabismus</v>
          </cell>
        </row>
        <row r="264">
          <cell r="F264" t="str">
            <v>International journal of environmental research and public health</v>
          </cell>
        </row>
        <row r="265">
          <cell r="F265" t="str">
            <v>Neuroepidemiology</v>
          </cell>
        </row>
        <row r="266">
          <cell r="F266" t="str">
            <v>JAMA ophthalmology</v>
          </cell>
        </row>
        <row r="267">
          <cell r="F267" t="str">
            <v>Ophthalmology</v>
          </cell>
        </row>
        <row r="268">
          <cell r="F268" t="str">
            <v>Cardiovascular diagnosis and therapy</v>
          </cell>
        </row>
        <row r="269">
          <cell r="F269" t="str">
            <v>Seminars in interventional radiology</v>
          </cell>
        </row>
        <row r="270">
          <cell r="F270" t="str">
            <v>The ocular surface</v>
          </cell>
        </row>
        <row r="271">
          <cell r="F271" t="str">
            <v>Ophthalmology</v>
          </cell>
        </row>
        <row r="272">
          <cell r="F272" t="str">
            <v>Nature neuroscience</v>
          </cell>
        </row>
        <row r="273">
          <cell r="F273" t="str">
            <v>American journal of medical genetics. Part B, Neuropsychiatric genetics : the official publication of the International Society of Psychiatric Genetics</v>
          </cell>
        </row>
        <row r="274">
          <cell r="F274" t="str">
            <v>Nature genetics</v>
          </cell>
        </row>
        <row r="275">
          <cell r="F275" t="str">
            <v>Biological psychiatry</v>
          </cell>
        </row>
        <row r="276">
          <cell r="F276" t="str">
            <v>Schizophrenia research</v>
          </cell>
        </row>
        <row r="277">
          <cell r="F277" t="str">
            <v>Molecules (Basel, Switzerland)</v>
          </cell>
        </row>
        <row r="278">
          <cell r="F278" t="str">
            <v>Eye (London, England)</v>
          </cell>
        </row>
        <row r="279">
          <cell r="F279" t="str">
            <v>Journal of ophthalmology</v>
          </cell>
        </row>
        <row r="280">
          <cell r="F280" t="str">
            <v>Experimental physiology</v>
          </cell>
        </row>
        <row r="281">
          <cell r="F281" t="str">
            <v>High altitude medicine &amp; biology</v>
          </cell>
        </row>
        <row r="282">
          <cell r="F282" t="str">
            <v>European journal of ophthalmology</v>
          </cell>
        </row>
        <row r="283">
          <cell r="F283" t="str">
            <v>Current eye research</v>
          </cell>
        </row>
        <row r="284">
          <cell r="F284" t="str">
            <v>Clinical ophthalmology (Auckland, N.Z.)</v>
          </cell>
        </row>
        <row r="285">
          <cell r="F285" t="str">
            <v>Seminars in ophthalmology</v>
          </cell>
        </row>
        <row r="286">
          <cell r="F286" t="str">
            <v>The Journal of clinical psychiatry</v>
          </cell>
        </row>
        <row r="287">
          <cell r="F287" t="str">
            <v>Injury</v>
          </cell>
        </row>
        <row r="288">
          <cell r="F288" t="str">
            <v>Academic medicine : journal of the Association of American Medical Colleges</v>
          </cell>
        </row>
        <row r="289">
          <cell r="F289" t="str">
            <v>Obstetrics and gynecology</v>
          </cell>
        </row>
        <row r="290">
          <cell r="F290" t="str">
            <v>Cornea</v>
          </cell>
        </row>
        <row r="291">
          <cell r="F291" t="str">
            <v>Investigative ophthalmology &amp; visual science</v>
          </cell>
        </row>
        <row r="292">
          <cell r="F292" t="str">
            <v>Clinical ophthalmology (Auckland, N.Z.)</v>
          </cell>
        </row>
        <row r="293">
          <cell r="F293" t="str">
            <v>Frontiers in immunology</v>
          </cell>
        </row>
        <row r="294">
          <cell r="F294" t="str">
            <v>Journal of autoimmunity</v>
          </cell>
        </row>
        <row r="295">
          <cell r="F295" t="str">
            <v>Frontiers in immunology</v>
          </cell>
        </row>
        <row r="296">
          <cell r="F296" t="str">
            <v>Visual neuroscience</v>
          </cell>
        </row>
        <row r="297">
          <cell r="F297" t="str">
            <v>Cell reports</v>
          </cell>
        </row>
        <row r="298">
          <cell r="F298" t="str">
            <v>The Journal of neuroscience : the official journal of the Society for Neuroscience</v>
          </cell>
        </row>
        <row r="299">
          <cell r="F299" t="str">
            <v>eLife</v>
          </cell>
        </row>
        <row r="300">
          <cell r="F300" t="str">
            <v>eLife</v>
          </cell>
        </row>
        <row r="301">
          <cell r="F301" t="str">
            <v>Journal of glaucoma</v>
          </cell>
        </row>
        <row r="302">
          <cell r="F302" t="str">
            <v>Proceedings of the National Academy of Sciences of the United States of America</v>
          </cell>
        </row>
        <row r="303">
          <cell r="F303" t="str">
            <v>Neuron</v>
          </cell>
        </row>
        <row r="304">
          <cell r="F304" t="str">
            <v>eLife</v>
          </cell>
        </row>
        <row r="305">
          <cell r="F305" t="str">
            <v>Molecular cell</v>
          </cell>
        </row>
        <row r="306">
          <cell r="F306" t="str">
            <v>Proceedings of the National Academy of Sciences of the United States of America</v>
          </cell>
        </row>
        <row r="307">
          <cell r="F307" t="str">
            <v>Molecular therapy : the journal of the American Society of Gene Therapy</v>
          </cell>
        </row>
        <row r="308">
          <cell r="F308" t="str">
            <v>American journal of ophthalmology</v>
          </cell>
        </row>
        <row r="309">
          <cell r="F309" t="str">
            <v>Ophthalmology. Glaucoma</v>
          </cell>
        </row>
        <row r="310">
          <cell r="F310" t="str">
            <v>Ophthalmology. Glaucoma</v>
          </cell>
        </row>
        <row r="311">
          <cell r="F311" t="str">
            <v>EClinicalMedicine</v>
          </cell>
        </row>
        <row r="312">
          <cell r="F312" t="str">
            <v>American journal of ophthalmology</v>
          </cell>
        </row>
        <row r="313">
          <cell r="F313" t="str">
            <v>Annals of clinical and translational neurology</v>
          </cell>
        </row>
        <row r="314">
          <cell r="F314" t="str">
            <v>Journal of clinical medicine</v>
          </cell>
        </row>
        <row r="315">
          <cell r="F315" t="str">
            <v>Science (New York, N.Y.)</v>
          </cell>
        </row>
        <row r="316">
          <cell r="F316" t="str">
            <v>Translational vision science &amp; technology</v>
          </cell>
        </row>
        <row r="317">
          <cell r="F317" t="str">
            <v>Nature</v>
          </cell>
        </row>
        <row r="318">
          <cell r="F318" t="str">
            <v>Investigative ophthalmology &amp; visual science</v>
          </cell>
        </row>
        <row r="319">
          <cell r="F319" t="str">
            <v>The British journal of ophthalmology</v>
          </cell>
        </row>
        <row r="320">
          <cell r="F320" t="str">
            <v>Investigative ophthalmology &amp; visual science</v>
          </cell>
        </row>
        <row r="321">
          <cell r="F321" t="str">
            <v>Advances in experimental medicine and biology</v>
          </cell>
        </row>
        <row r="322">
          <cell r="F322" t="str">
            <v>International journal of medical education</v>
          </cell>
        </row>
        <row r="323">
          <cell r="F323" t="str">
            <v>Clinical ophthalmology (Auckland, N.Z.)</v>
          </cell>
        </row>
        <row r="324">
          <cell r="F324" t="str">
            <v>The American journal of case reports</v>
          </cell>
        </row>
        <row r="325">
          <cell r="F325" t="str">
            <v>Journal of neuro-ophthalmology : the official journal of the North American Neuro-Ophthalmology Society</v>
          </cell>
        </row>
        <row r="326">
          <cell r="F326" t="str">
            <v>Child abuse &amp; neglect</v>
          </cell>
        </row>
        <row r="327">
          <cell r="F327" t="str">
            <v>Journal of pediatric ophthalmology and strabismus</v>
          </cell>
        </row>
        <row r="328">
          <cell r="F328" t="str">
            <v>Child abuse &amp; neglect</v>
          </cell>
        </row>
        <row r="329">
          <cell r="F329" t="str">
            <v>Journal of pediatric ophthalmology and strabismus</v>
          </cell>
        </row>
        <row r="330">
          <cell r="F330" t="str">
            <v>Journal of AAPOS : the official publication of the American Association for Pediatric Ophthalmology and Strabismus</v>
          </cell>
        </row>
        <row r="331">
          <cell r="F331" t="str">
            <v>Human mutation</v>
          </cell>
        </row>
        <row r="332">
          <cell r="F332" t="str">
            <v>American journal of medical genetics. Part A</v>
          </cell>
        </row>
        <row r="333">
          <cell r="F333" t="str">
            <v>American journal of ophthalmology</v>
          </cell>
        </row>
        <row r="334">
          <cell r="F334" t="str">
            <v>Ophthalmology and therapy</v>
          </cell>
        </row>
        <row r="335">
          <cell r="F335" t="str">
            <v>Pain and therapy</v>
          </cell>
        </row>
        <row r="336">
          <cell r="F336" t="str">
            <v>EBioMedicine</v>
          </cell>
        </row>
        <row r="337">
          <cell r="F337" t="str">
            <v>PLoS pathogens</v>
          </cell>
        </row>
        <row r="338">
          <cell r="F338" t="str">
            <v>PloS one</v>
          </cell>
        </row>
        <row r="339">
          <cell r="F339" t="str">
            <v>Translational vision science &amp; technology</v>
          </cell>
        </row>
        <row r="340">
          <cell r="F340" t="str">
            <v>Current ophthalmology reports</v>
          </cell>
        </row>
        <row r="341">
          <cell r="F341" t="str">
            <v>Nature communications</v>
          </cell>
        </row>
        <row r="342">
          <cell r="F342" t="str">
            <v>Arthritis &amp; rheumatology (Hoboken, N.J.)</v>
          </cell>
        </row>
        <row r="343">
          <cell r="F343" t="str">
            <v>Addiction science &amp; clinical practice</v>
          </cell>
        </row>
        <row r="344">
          <cell r="F344" t="str">
            <v>Journal of glaucoma</v>
          </cell>
        </row>
        <row r="345">
          <cell r="F345" t="str">
            <v>Current opinion in ophthalmology</v>
          </cell>
        </row>
        <row r="346">
          <cell r="F346" t="str">
            <v>Current opinion in ophthalmology</v>
          </cell>
        </row>
        <row r="347">
          <cell r="F347" t="str">
            <v>Translational vision science &amp; technology</v>
          </cell>
        </row>
        <row r="348">
          <cell r="F348" t="str">
            <v>The Laryngoscope</v>
          </cell>
        </row>
        <row r="349">
          <cell r="F349" t="str">
            <v>Molecular therapy : the journal of the American Society of Gene Therapy</v>
          </cell>
        </row>
        <row r="350">
          <cell r="F350" t="str">
            <v>American journal of clinical dermatology</v>
          </cell>
        </row>
        <row r="351">
          <cell r="F351" t="str">
            <v>Proceedings of the National Academy of Sciences of the United States of America</v>
          </cell>
        </row>
        <row r="352">
          <cell r="F352" t="str">
            <v>Cancer</v>
          </cell>
        </row>
        <row r="353">
          <cell r="F353" t="str">
            <v>Journal of neuro-ophthalmology : the official journal of the North American Neuro-Ophthalmology Society</v>
          </cell>
        </row>
        <row r="354">
          <cell r="F354" t="str">
            <v>Ophthalmology. Glaucoma</v>
          </cell>
        </row>
        <row r="355">
          <cell r="F355" t="str">
            <v>The Cleft palate-craniofacial journal : official publication of the American Cleft Palate-Craniofacial Association</v>
          </cell>
        </row>
        <row r="356">
          <cell r="F356" t="str">
            <v>Cureus</v>
          </cell>
        </row>
        <row r="357">
          <cell r="F357" t="str">
            <v>Journal of neurosurgery. Pediatrics</v>
          </cell>
        </row>
        <row r="358">
          <cell r="F358" t="str">
            <v>World neurosurgery</v>
          </cell>
        </row>
        <row r="359">
          <cell r="F359" t="str">
            <v>Journal of neurosurgery. Pediatrics</v>
          </cell>
        </row>
        <row r="360">
          <cell r="F360" t="str">
            <v>General hospital psychiatry</v>
          </cell>
        </row>
        <row r="361">
          <cell r="F361" t="str">
            <v>The Cleft palate-craniofacial journal : official publication of the American Cleft Palate-Craniofacial Association</v>
          </cell>
        </row>
        <row r="362">
          <cell r="F362" t="str">
            <v>Neuro-oncology practice</v>
          </cell>
        </row>
        <row r="363">
          <cell r="F363" t="str">
            <v>Case reports in psychiatry</v>
          </cell>
        </row>
        <row r="364">
          <cell r="F364" t="str">
            <v>The Journal of craniofacial surgery</v>
          </cell>
        </row>
        <row r="365">
          <cell r="F365" t="str">
            <v>The Journal of neuroscience : the official journal of the Society for Neuroscience</v>
          </cell>
        </row>
        <row r="366">
          <cell r="F366" t="str">
            <v>Scientific reports</v>
          </cell>
        </row>
        <row r="367">
          <cell r="F367" t="str">
            <v>Eye (London, England)</v>
          </cell>
        </row>
        <row r="368">
          <cell r="F368" t="str">
            <v>The American journal of gastroenterology</v>
          </cell>
        </row>
        <row r="369">
          <cell r="F369" t="str">
            <v>BMC ophthalmology</v>
          </cell>
        </row>
        <row r="370">
          <cell r="F370" t="str">
            <v>The clinical teacher</v>
          </cell>
        </row>
        <row r="371">
          <cell r="F371" t="str">
            <v>Autophagy</v>
          </cell>
        </row>
        <row r="372">
          <cell r="F372" t="str">
            <v>American journal of ophthalmology case reports</v>
          </cell>
        </row>
        <row r="373">
          <cell r="F373" t="str">
            <v>American journal of ophthalmology case reports</v>
          </cell>
        </row>
        <row r="374">
          <cell r="F374" t="str">
            <v>Developmental cell</v>
          </cell>
        </row>
        <row r="375">
          <cell r="F375" t="str">
            <v>Wiley interdisciplinary reviews. Developmental biology</v>
          </cell>
        </row>
        <row r="376">
          <cell r="F376" t="str">
            <v>Developmental cell</v>
          </cell>
        </row>
        <row r="377">
          <cell r="F377" t="str">
            <v>Developmental cell</v>
          </cell>
        </row>
        <row r="378">
          <cell r="F378" t="str">
            <v>Blood</v>
          </cell>
        </row>
        <row r="379">
          <cell r="F379" t="str">
            <v>Developmental biology</v>
          </cell>
        </row>
        <row r="380">
          <cell r="F380" t="str">
            <v>American journal of human genetics</v>
          </cell>
        </row>
        <row r="381">
          <cell r="F381" t="str">
            <v>Cell</v>
          </cell>
        </row>
        <row r="382">
          <cell r="F382" t="str">
            <v>European journal of ophthalmology</v>
          </cell>
        </row>
        <row r="383">
          <cell r="F383" t="str">
            <v>The British journal of ophthalmology</v>
          </cell>
        </row>
        <row r="384">
          <cell r="F384" t="str">
            <v>American journal of ophthalmology case reports</v>
          </cell>
        </row>
        <row r="385">
          <cell r="F385" t="str">
            <v>Scientific reports</v>
          </cell>
        </row>
        <row r="386">
          <cell r="F386" t="str">
            <v>American journal of ophthalmology</v>
          </cell>
        </row>
        <row r="387">
          <cell r="F387" t="str">
            <v>Ophthalmic plastic and reconstructive surgery</v>
          </cell>
        </row>
        <row r="388">
          <cell r="F388" t="str">
            <v>Ophthalmic plastic and reconstructive surgery</v>
          </cell>
        </row>
        <row r="389">
          <cell r="F389" t="str">
            <v>Pediatrics</v>
          </cell>
        </row>
        <row r="390">
          <cell r="F390" t="str">
            <v>The Journal of thoracic and cardiovascular surgery</v>
          </cell>
        </row>
        <row r="391">
          <cell r="F391" t="str">
            <v>The Journal of thoracic and cardiovascular surgery</v>
          </cell>
        </row>
        <row r="392">
          <cell r="F392" t="str">
            <v>The Annals of thoracic surgery</v>
          </cell>
        </row>
        <row r="393">
          <cell r="F393" t="str">
            <v>Ophthalmic surgery, lasers &amp; imaging retina</v>
          </cell>
        </row>
        <row r="394">
          <cell r="F394" t="str">
            <v>Acta ophthalmologica</v>
          </cell>
        </row>
        <row r="395">
          <cell r="F395" t="str">
            <v>Asian cardiovascular &amp; thoracic annals</v>
          </cell>
        </row>
        <row r="396">
          <cell r="F396" t="str">
            <v>The Annals of thoracic surgery</v>
          </cell>
        </row>
        <row r="397">
          <cell r="F397" t="str">
            <v>Ophthalmology</v>
          </cell>
        </row>
        <row r="398">
          <cell r="F398" t="str">
            <v>American journal of ophthalmology case reports</v>
          </cell>
        </row>
        <row r="399">
          <cell r="F399" t="str">
            <v>Ophthalmology</v>
          </cell>
        </row>
        <row r="400">
          <cell r="F400" t="str">
            <v>American journal of ophthalmology</v>
          </cell>
        </row>
        <row r="401">
          <cell r="F401" t="str">
            <v>Ophthalmic plastic and reconstructive surgery</v>
          </cell>
        </row>
        <row r="402">
          <cell r="F402" t="str">
            <v>International journal of surgery (London, England)</v>
          </cell>
        </row>
        <row r="403">
          <cell r="F403" t="str">
            <v>Ophthalmology. Retina</v>
          </cell>
        </row>
        <row r="404">
          <cell r="F404" t="str">
            <v>Plastic and reconstructive surgery</v>
          </cell>
        </row>
        <row r="405">
          <cell r="F405" t="str">
            <v>Journal of the American Academy of Dermatology</v>
          </cell>
        </row>
        <row r="406">
          <cell r="F406" t="str">
            <v>Eye (London, England)</v>
          </cell>
        </row>
        <row r="407">
          <cell r="F407" t="str">
            <v>Ophthalmology. Glaucoma</v>
          </cell>
        </row>
        <row r="408">
          <cell r="F408" t="str">
            <v>Archives of public health = Archives belges de sante publique</v>
          </cell>
        </row>
        <row r="409">
          <cell r="F409" t="str">
            <v>Ophthalmology. Retina</v>
          </cell>
        </row>
        <row r="410">
          <cell r="F410" t="str">
            <v>The British journal of ophthalmology</v>
          </cell>
        </row>
        <row r="411">
          <cell r="F411" t="str">
            <v>Plastic and reconstructive surgery</v>
          </cell>
        </row>
        <row r="412">
          <cell r="F412" t="str">
            <v>JAMA ophthalmology</v>
          </cell>
        </row>
        <row r="413">
          <cell r="F413" t="str">
            <v>Archives of public health = Archives belges de sante publique</v>
          </cell>
        </row>
        <row r="414">
          <cell r="F414" t="str">
            <v>Ophthalmic plastic and reconstructive surgery</v>
          </cell>
        </row>
        <row r="415">
          <cell r="F415" t="str">
            <v>Plastic and reconstructive surgery</v>
          </cell>
        </row>
        <row r="416">
          <cell r="F416" t="str">
            <v>Annals of plastic surgery</v>
          </cell>
        </row>
        <row r="417">
          <cell r="F417" t="str">
            <v>American journal of ophthalmology</v>
          </cell>
        </row>
        <row r="418">
          <cell r="F418" t="str">
            <v>Neurobiology of disease</v>
          </cell>
        </row>
        <row r="419">
          <cell r="F419" t="str">
            <v>Neurobiology of disease</v>
          </cell>
        </row>
        <row r="420">
          <cell r="F420" t="str">
            <v>Human molecular genetics</v>
          </cell>
        </row>
        <row r="421">
          <cell r="F421" t="str">
            <v>JCO precision oncology</v>
          </cell>
        </row>
        <row r="422">
          <cell r="F422" t="str">
            <v>Clinical cancer research : an official journal of the American Association for Cancer Research</v>
          </cell>
        </row>
        <row r="423">
          <cell r="F423" t="str">
            <v>Development (Cambridge, England)</v>
          </cell>
        </row>
        <row r="424">
          <cell r="F424" t="str">
            <v>Ophthalmology. Retina</v>
          </cell>
        </row>
        <row r="425">
          <cell r="F425" t="str">
            <v>Translational vision science &amp; technology</v>
          </cell>
        </row>
        <row r="426">
          <cell r="F426" t="str">
            <v>Ophthalmology. Retina</v>
          </cell>
        </row>
        <row r="427">
          <cell r="F427" t="str">
            <v>Current opinion in ophthalmology</v>
          </cell>
        </row>
        <row r="428">
          <cell r="F428" t="str">
            <v>Ocular immunology and inflammation</v>
          </cell>
        </row>
        <row r="429">
          <cell r="F429" t="str">
            <v>Eye (London, England)</v>
          </cell>
        </row>
        <row r="430">
          <cell r="F430" t="str">
            <v>Cornea</v>
          </cell>
        </row>
        <row r="431">
          <cell r="F431" t="str">
            <v>American journal of ophthalmology</v>
          </cell>
        </row>
        <row r="432">
          <cell r="F432" t="str">
            <v>Investigative ophthalmology &amp; visual science</v>
          </cell>
        </row>
        <row r="433">
          <cell r="F433" t="str">
            <v>American journal of ophthalmology</v>
          </cell>
        </row>
        <row r="434">
          <cell r="F434" t="str">
            <v>Preventing chronic disease</v>
          </cell>
        </row>
        <row r="435">
          <cell r="F435" t="str">
            <v>Journal of patient safety</v>
          </cell>
        </row>
        <row r="436">
          <cell r="F436" t="str">
            <v>Journal of human nutrition and food science</v>
          </cell>
        </row>
        <row r="437">
          <cell r="F437" t="str">
            <v>PloS one</v>
          </cell>
        </row>
        <row r="438">
          <cell r="F438" t="str">
            <v>Seminars in ophthalmology</v>
          </cell>
        </row>
        <row r="439">
          <cell r="F439" t="str">
            <v>Current opinion in ophthalmology</v>
          </cell>
        </row>
        <row r="440">
          <cell r="F440" t="str">
            <v>Seminars in ophthalmology</v>
          </cell>
        </row>
        <row r="441">
          <cell r="F441" t="str">
            <v>The primary care companion for CNS disorders</v>
          </cell>
        </row>
        <row r="442">
          <cell r="F442" t="str">
            <v>Cell reports</v>
          </cell>
        </row>
        <row r="443">
          <cell r="F443" t="str">
            <v>Proceedings of the National Academy of Sciences of the United States of America</v>
          </cell>
        </row>
        <row r="444">
          <cell r="F444" t="str">
            <v>Cell metabolism</v>
          </cell>
        </row>
        <row r="445">
          <cell r="F445" t="str">
            <v>Oncotarget</v>
          </cell>
        </row>
        <row r="446">
          <cell r="F446" t="str">
            <v>Proceedings of the National Academy of Sciences of the United States of America</v>
          </cell>
        </row>
        <row r="447">
          <cell r="F447" t="str">
            <v>Nature reviews. Cancer</v>
          </cell>
        </row>
        <row r="448">
          <cell r="F448" t="str">
            <v>Blood</v>
          </cell>
        </row>
        <row r="449">
          <cell r="F449" t="str">
            <v>Case reports in ophthalmological medicine</v>
          </cell>
        </row>
        <row r="450">
          <cell r="F450" t="str">
            <v>Gynecologic oncology reports</v>
          </cell>
        </row>
        <row r="451">
          <cell r="F451" t="str">
            <v>Investigative ophthalmology &amp; visual science</v>
          </cell>
        </row>
        <row r="452">
          <cell r="F452" t="str">
            <v>American journal of ophthalmology</v>
          </cell>
        </row>
        <row r="453">
          <cell r="F453" t="str">
            <v>Cornea</v>
          </cell>
        </row>
        <row r="454">
          <cell r="F454" t="str">
            <v>Telemedicine journal and e-health : the official journal of the American Telemedicine Association</v>
          </cell>
        </row>
        <row r="455">
          <cell r="F455" t="str">
            <v>Journal of glaucoma</v>
          </cell>
        </row>
        <row r="456">
          <cell r="F456" t="str">
            <v>Current opinion in ophthalmology</v>
          </cell>
        </row>
        <row r="457">
          <cell r="F457" t="str">
            <v>Cornea</v>
          </cell>
        </row>
        <row r="458">
          <cell r="F458" t="str">
            <v>Cornea</v>
          </cell>
        </row>
        <row r="459">
          <cell r="F459" t="str">
            <v>Neurosurgery</v>
          </cell>
        </row>
        <row r="460">
          <cell r="F460" t="str">
            <v>JAMA ophthalmology</v>
          </cell>
        </row>
        <row r="461">
          <cell r="F461" t="str">
            <v>Ophthalmology</v>
          </cell>
        </row>
        <row r="462">
          <cell r="F462" t="str">
            <v>Cornea</v>
          </cell>
        </row>
        <row r="463">
          <cell r="F463" t="str">
            <v>Journal of the National Medical Association</v>
          </cell>
        </row>
        <row r="464">
          <cell r="F464" t="str">
            <v>Cornea</v>
          </cell>
        </row>
        <row r="465">
          <cell r="F465" t="str">
            <v>Current opinion in ophthalmology</v>
          </cell>
        </row>
        <row r="466">
          <cell r="F466" t="str">
            <v>Journal of surgical education</v>
          </cell>
        </row>
        <row r="467">
          <cell r="F467" t="str">
            <v>Journal of pediatric urology</v>
          </cell>
        </row>
        <row r="468">
          <cell r="F468" t="str">
            <v>Urology</v>
          </cell>
        </row>
        <row r="469">
          <cell r="F469" t="str">
            <v>Journal of pediatric urology</v>
          </cell>
        </row>
        <row r="470">
          <cell r="F470" t="str">
            <v>Journal of pediatric urology</v>
          </cell>
        </row>
        <row r="471">
          <cell r="F471" t="str">
            <v>The Laryngoscope</v>
          </cell>
        </row>
        <row r="472">
          <cell r="F472" t="str">
            <v>Matrix biology : journal of the International Society for Matrix Biology</v>
          </cell>
        </row>
        <row r="473">
          <cell r="F473" t="str">
            <v>Advanced materials (Deerfield Beach, Fla.)</v>
          </cell>
        </row>
        <row r="474">
          <cell r="F474" t="str">
            <v>Advanced materials (Deerfield Beach, Fla.)</v>
          </cell>
        </row>
        <row r="475">
          <cell r="F475" t="str">
            <v>Advanced materials (Deerfield Beach, Fla.)</v>
          </cell>
        </row>
        <row r="476">
          <cell r="F476" t="str">
            <v>Nature materials</v>
          </cell>
        </row>
        <row r="477">
          <cell r="F477" t="str">
            <v>Optometry and vision science : official publication of the American Academy of Optometry</v>
          </cell>
        </row>
        <row r="478">
          <cell r="F478" t="str">
            <v>World journal of clinical oncology</v>
          </cell>
        </row>
        <row r="479">
          <cell r="F479" t="str">
            <v>Journal of neuro-ophthalmology : the official journal of the North American Neuro-Ophthalmology Society</v>
          </cell>
        </row>
        <row r="480">
          <cell r="F480" t="str">
            <v>World neurosurgery</v>
          </cell>
        </row>
        <row r="481">
          <cell r="F481" t="str">
            <v>Clinical ophthalmology (Auckland, N.Z.)</v>
          </cell>
        </row>
        <row r="482">
          <cell r="F482" t="str">
            <v>Ophthalmology. Retina</v>
          </cell>
        </row>
        <row r="483">
          <cell r="F483" t="str">
            <v>International ophthalmology clinics</v>
          </cell>
        </row>
        <row r="484">
          <cell r="F484" t="str">
            <v>Ophthalmology. Retina</v>
          </cell>
        </row>
        <row r="485">
          <cell r="F485" t="str">
            <v>mHealth</v>
          </cell>
        </row>
        <row r="486">
          <cell r="F486" t="str">
            <v>The Laryngoscope</v>
          </cell>
        </row>
        <row r="487">
          <cell r="F487" t="str">
            <v>Ophthalmology</v>
          </cell>
        </row>
        <row r="488">
          <cell r="F488" t="str">
            <v>American journal of ophthalmology case reports</v>
          </cell>
        </row>
        <row r="489">
          <cell r="F489" t="str">
            <v>Clinics in dermatology</v>
          </cell>
        </row>
        <row r="490">
          <cell r="F490" t="str">
            <v>MedEdPORTAL : the journal of teaching and learning resources</v>
          </cell>
        </row>
        <row r="491">
          <cell r="F491" t="str">
            <v>mHealth</v>
          </cell>
        </row>
        <row r="492">
          <cell r="F492" t="str">
            <v>mHealth</v>
          </cell>
        </row>
        <row r="493">
          <cell r="F493" t="str">
            <v>Current opinion in urology</v>
          </cell>
        </row>
        <row r="494">
          <cell r="F494" t="str">
            <v>Survey of ophthalmology</v>
          </cell>
        </row>
        <row r="495">
          <cell r="F495" t="str">
            <v>Orbit (Amsterdam, Netherlands)</v>
          </cell>
        </row>
        <row r="496">
          <cell r="F496" t="str">
            <v>Clinical neurology and neurosurgery</v>
          </cell>
        </row>
        <row r="497">
          <cell r="F497" t="str">
            <v>Medical teacher</v>
          </cell>
        </row>
        <row r="498">
          <cell r="F498" t="str">
            <v>Ophthalmic plastic and reconstructive surgery</v>
          </cell>
        </row>
        <row r="499">
          <cell r="F499" t="str">
            <v>Cureus</v>
          </cell>
        </row>
        <row r="500">
          <cell r="F500" t="str">
            <v>Journal of psychiatry and brain science</v>
          </cell>
        </row>
        <row r="501">
          <cell r="F501" t="str">
            <v>JAMIA open</v>
          </cell>
        </row>
        <row r="502">
          <cell r="F502" t="str">
            <v>JMIR medical informatics</v>
          </cell>
        </row>
        <row r="503">
          <cell r="F503" t="str">
            <v>Journal of substance abuse treatment</v>
          </cell>
        </row>
        <row r="504">
          <cell r="F504" t="str">
            <v>JMIR human factors</v>
          </cell>
        </row>
        <row r="505">
          <cell r="F505" t="str">
            <v>Annual review of virology</v>
          </cell>
        </row>
        <row r="506">
          <cell r="F506" t="str">
            <v>Graefe's archive for clinical and experimental ophthalmology = Albrecht von Graefes Archiv fur klinische und experimentelle Ophthalmologie</v>
          </cell>
        </row>
        <row r="507">
          <cell r="F507" t="str">
            <v>Journal of glaucoma</v>
          </cell>
        </row>
        <row r="508">
          <cell r="F508" t="str">
            <v>Ophthalmology</v>
          </cell>
        </row>
        <row r="509">
          <cell r="F509" t="str">
            <v>PloS one</v>
          </cell>
        </row>
        <row r="510">
          <cell r="F510" t="str">
            <v>The American journal of emergency medicine</v>
          </cell>
        </row>
        <row r="511">
          <cell r="F511" t="str">
            <v>Journal of neuro-ophthalmology : the official journal of the North American Neuro-Ophthalmology Society</v>
          </cell>
        </row>
        <row r="512">
          <cell r="F512" t="str">
            <v>Graefe's archive for clinical and experimental ophthalmology = Albrecht von Graefes Archiv fur klinische und experimentelle Ophthalmologie</v>
          </cell>
        </row>
        <row r="513">
          <cell r="F513" t="str">
            <v>Retinal cases &amp; brief reports</v>
          </cell>
        </row>
        <row r="514">
          <cell r="F514" t="str">
            <v>Ophthalmology. Retina</v>
          </cell>
        </row>
        <row r="515">
          <cell r="F515" t="str">
            <v>Journal of academic ophthalmology (2017)</v>
          </cell>
        </row>
        <row r="516">
          <cell r="F516" t="str">
            <v>International urogynecology journal</v>
          </cell>
        </row>
        <row r="517">
          <cell r="F517" t="str">
            <v>Journal of clinical medicine</v>
          </cell>
        </row>
        <row r="518">
          <cell r="F518" t="str">
            <v>Nature materials</v>
          </cell>
        </row>
        <row r="519">
          <cell r="F519" t="str">
            <v>RSC advances</v>
          </cell>
        </row>
        <row r="520">
          <cell r="F520" t="str">
            <v>JAMA network open</v>
          </cell>
        </row>
        <row r="521">
          <cell r="F521" t="str">
            <v>Ophthalmic plastic and reconstructive surgery</v>
          </cell>
        </row>
        <row r="522">
          <cell r="F522" t="str">
            <v>Ophthalmic plastic and reconstructive surgery</v>
          </cell>
        </row>
        <row r="523">
          <cell r="F523" t="str">
            <v>Ophthalmology and therapy</v>
          </cell>
        </row>
        <row r="524">
          <cell r="F524" t="str">
            <v>Ophthalmic plastic and reconstructive surgery</v>
          </cell>
        </row>
        <row r="525">
          <cell r="F525" t="str">
            <v>International journal of ophthalmic research</v>
          </cell>
        </row>
        <row r="526">
          <cell r="F526" t="str">
            <v>Journal of surgical education</v>
          </cell>
        </row>
        <row r="527">
          <cell r="F527" t="str">
            <v>PloS one</v>
          </cell>
        </row>
        <row r="528">
          <cell r="F528" t="str">
            <v>Academic radiology</v>
          </cell>
        </row>
        <row r="529">
          <cell r="F529" t="str">
            <v>Ophthalmic plastic and reconstructive surgery</v>
          </cell>
        </row>
        <row r="530">
          <cell r="F530" t="str">
            <v>Investigative ophthalmology &amp; visual science</v>
          </cell>
        </row>
        <row r="531">
          <cell r="F531" t="str">
            <v>American journal of ophthalmology</v>
          </cell>
        </row>
        <row r="532">
          <cell r="F532" t="str">
            <v>Ophthalmic plastic and reconstructive surgery</v>
          </cell>
        </row>
        <row r="533">
          <cell r="F533" t="str">
            <v>American journal of ophthalmology case reports</v>
          </cell>
        </row>
        <row r="534">
          <cell r="F534" t="str">
            <v>Psychopharmacology</v>
          </cell>
        </row>
        <row r="535">
          <cell r="F535" t="str">
            <v>Ophthalmic plastic and reconstructive surgery</v>
          </cell>
        </row>
        <row r="536">
          <cell r="F536" t="str">
            <v>Ophthalmic plastic and reconstructive surgery</v>
          </cell>
        </row>
        <row r="537">
          <cell r="F537" t="str">
            <v>Investigative ophthalmology &amp; visual science</v>
          </cell>
        </row>
        <row r="538">
          <cell r="F538" t="str">
            <v>The Yale journal of biology and medicine</v>
          </cell>
        </row>
        <row r="539">
          <cell r="F539" t="str">
            <v>Journal of biomedical materials research. Part A</v>
          </cell>
        </row>
        <row r="540">
          <cell r="F540" t="str">
            <v>American journal of ophthalmology</v>
          </cell>
        </row>
        <row r="541">
          <cell r="F541" t="str">
            <v>Ophthalmology. Retina</v>
          </cell>
        </row>
        <row r="542">
          <cell r="F542" t="str">
            <v>Retina (Philadelphia, Pa.)</v>
          </cell>
        </row>
        <row r="543">
          <cell r="F543" t="str">
            <v>Developmental biology</v>
          </cell>
        </row>
        <row r="544">
          <cell r="F544" t="str">
            <v>Ophthalmology. Retina</v>
          </cell>
        </row>
        <row r="545">
          <cell r="F545" t="str">
            <v>PloS one</v>
          </cell>
        </row>
        <row r="546">
          <cell r="F546" t="str">
            <v>Journal of surgical education</v>
          </cell>
        </row>
        <row r="547">
          <cell r="F547" t="str">
            <v>Investigative ophthalmology &amp; visual science</v>
          </cell>
        </row>
        <row r="548">
          <cell r="F548" t="str">
            <v>American journal of ophthalmology case reports</v>
          </cell>
        </row>
        <row r="549">
          <cell r="F549" t="str">
            <v>Radiation research</v>
          </cell>
        </row>
        <row r="550">
          <cell r="F550" t="str">
            <v>Nature</v>
          </cell>
        </row>
        <row r="551">
          <cell r="F551" t="str">
            <v>Pediatric blood &amp; cancer</v>
          </cell>
        </row>
        <row r="552">
          <cell r="F552" t="str">
            <v>Pediatric blood &amp; cancer</v>
          </cell>
        </row>
        <row r="553">
          <cell r="F553" t="str">
            <v>Cancer discovery</v>
          </cell>
        </row>
        <row r="554">
          <cell r="F554" t="str">
            <v>Journal of lipid research</v>
          </cell>
        </row>
        <row r="555">
          <cell r="F555" t="str">
            <v>The journals of gerontology. Series A, Biological sciences and medical sciences</v>
          </cell>
        </row>
        <row r="556">
          <cell r="F556" t="str">
            <v>Journal of AAPOS : the official publication of the American Association for Pediatric Ophthalmology and Strabismus</v>
          </cell>
        </row>
        <row r="557">
          <cell r="F557" t="str">
            <v>Journal of binocular vision and ocular motility</v>
          </cell>
        </row>
        <row r="558">
          <cell r="F558" t="str">
            <v>Cureus</v>
          </cell>
        </row>
        <row r="559">
          <cell r="F559" t="str">
            <v>Eye (London, England)</v>
          </cell>
        </row>
        <row r="560">
          <cell r="F560" t="str">
            <v>Journal of cataract and refractive surgery</v>
          </cell>
        </row>
        <row r="561">
          <cell r="F561" t="str">
            <v>Progress in retinal and eye research</v>
          </cell>
        </row>
        <row r="562">
          <cell r="F562" t="str">
            <v>Journal of clinical medicine</v>
          </cell>
        </row>
        <row r="563">
          <cell r="F563" t="str">
            <v>Journal of neuro-ophthalmology : the official journal of the North American Neuro-Ophthalmology Society</v>
          </cell>
        </row>
        <row r="564">
          <cell r="F564" t="str">
            <v>Investigative ophthalmology &amp; visual science</v>
          </cell>
        </row>
        <row r="565">
          <cell r="F565" t="str">
            <v>Canadian journal of ophthalmology. Journal canadien d'ophtalmologie</v>
          </cell>
        </row>
        <row r="566">
          <cell r="F566" t="str">
            <v>Eye (London, England)</v>
          </cell>
        </row>
        <row r="567">
          <cell r="F567" t="str">
            <v>Investigative ophthalmology &amp; visual science</v>
          </cell>
        </row>
        <row r="568">
          <cell r="F568" t="str">
            <v>Investigative ophthalmology &amp; visual science</v>
          </cell>
        </row>
        <row r="569">
          <cell r="F569" t="str">
            <v>Canadian journal of ophthalmology. Journal canadien d'ophtalmologie</v>
          </cell>
        </row>
        <row r="570">
          <cell r="F570" t="str">
            <v>Retinal cases &amp; brief reports</v>
          </cell>
        </row>
        <row r="571">
          <cell r="F571" t="str">
            <v>Journal of cataract and refractive surgery</v>
          </cell>
        </row>
        <row r="572">
          <cell r="F572" t="str">
            <v>American journal of otolaryngology</v>
          </cell>
        </row>
        <row r="573">
          <cell r="F573" t="str">
            <v>Digital journal of ophthalmology : DJO</v>
          </cell>
        </row>
        <row r="574">
          <cell r="F574" t="str">
            <v>Journal of AAPOS : the official publication of the American Association for Pediatric Ophthalmology and Strabismus</v>
          </cell>
        </row>
        <row r="575">
          <cell r="F575" t="str">
            <v>Seminars in ophthalmology</v>
          </cell>
        </row>
        <row r="576">
          <cell r="F576" t="str">
            <v>American journal of ophthalmology</v>
          </cell>
        </row>
        <row r="577">
          <cell r="F577" t="str">
            <v>Retina (Philadelphia, Pa.)</v>
          </cell>
        </row>
        <row r="578">
          <cell r="F578" t="str">
            <v>Retina (Philadelphia, Pa.)</v>
          </cell>
        </row>
        <row r="579">
          <cell r="F579" t="str">
            <v>Ophthalmology</v>
          </cell>
        </row>
        <row r="580">
          <cell r="F580" t="str">
            <v>Current opinion in ophthalmology</v>
          </cell>
        </row>
        <row r="581">
          <cell r="F581" t="str">
            <v>American journal of ophthalmology case reports</v>
          </cell>
        </row>
        <row r="582">
          <cell r="F582" t="str">
            <v>Ophthalmology</v>
          </cell>
        </row>
        <row r="583">
          <cell r="F583" t="str">
            <v>Seminars in ophthalmology</v>
          </cell>
        </row>
        <row r="584">
          <cell r="F584" t="str">
            <v>Seminars in ophthalmology</v>
          </cell>
        </row>
        <row r="585">
          <cell r="F585" t="str">
            <v>Seminars in ophthalmology</v>
          </cell>
        </row>
        <row r="586">
          <cell r="F586" t="str">
            <v>Journal of vitreoretinal diseases</v>
          </cell>
        </row>
        <row r="587">
          <cell r="F587" t="str">
            <v>Journal of AAPOS : the official publication of the American Association for Pediatric Ophthalmology and Strabismus</v>
          </cell>
        </row>
        <row r="588">
          <cell r="F588" t="str">
            <v>Cornea</v>
          </cell>
        </row>
        <row r="589">
          <cell r="F589" t="str">
            <v>Retina (Philadelphia, Pa.)</v>
          </cell>
        </row>
        <row r="590">
          <cell r="F590" t="str">
            <v>Seminars in ophthalmology</v>
          </cell>
        </row>
        <row r="591">
          <cell r="F591" t="str">
            <v>International ophthalmology clinics</v>
          </cell>
        </row>
        <row r="592">
          <cell r="F592" t="str">
            <v>Pancreas</v>
          </cell>
        </row>
        <row r="593">
          <cell r="F593" t="str">
            <v>NeuroImage. Clinical</v>
          </cell>
        </row>
        <row r="594">
          <cell r="F594" t="str">
            <v>Canadian journal of ophthalmology. Journal canadien d'ophtalmologie</v>
          </cell>
        </row>
        <row r="595">
          <cell r="F595" t="str">
            <v>Journal of neuro-ophthalmology : the official journal of the North American Neuro-Ophthalmology Society</v>
          </cell>
        </row>
        <row r="596">
          <cell r="F596" t="str">
            <v>Survey of ophthalmology</v>
          </cell>
        </row>
        <row r="597">
          <cell r="F597" t="str">
            <v>American journal of ophthalmology case reports</v>
          </cell>
        </row>
        <row r="598">
          <cell r="F598" t="str">
            <v>Endocrinology, diabetes &amp; metabolism</v>
          </cell>
        </row>
        <row r="599">
          <cell r="F599" t="str">
            <v>Scientific reports</v>
          </cell>
        </row>
        <row r="600">
          <cell r="F600" t="str">
            <v>Journal of academic ophthalmology (2017)</v>
          </cell>
        </row>
        <row r="601">
          <cell r="F601" t="str">
            <v>Retina (Philadelphia, Pa.)</v>
          </cell>
        </row>
        <row r="602">
          <cell r="F602" t="str">
            <v>JAMA oncology</v>
          </cell>
        </row>
        <row r="603">
          <cell r="F603" t="str">
            <v>Ocular oncology and pathology</v>
          </cell>
        </row>
        <row r="604">
          <cell r="F604" t="str">
            <v>Ophthalmic surgery, lasers &amp; imaging retina</v>
          </cell>
        </row>
        <row r="605">
          <cell r="F605" t="str">
            <v>PloS one</v>
          </cell>
        </row>
        <row r="606">
          <cell r="F606" t="str">
            <v>Ophthalmology. Retina</v>
          </cell>
        </row>
        <row r="607">
          <cell r="F607" t="str">
            <v>Endocrinology and metabolism clinics of North America</v>
          </cell>
        </row>
        <row r="608">
          <cell r="F608" t="str">
            <v>JAMA ophthalmology</v>
          </cell>
        </row>
        <row r="609">
          <cell r="F609" t="str">
            <v>Neurology</v>
          </cell>
        </row>
        <row r="610">
          <cell r="F610" t="str">
            <v>Biophysical journal</v>
          </cell>
        </row>
        <row r="611">
          <cell r="F611" t="str">
            <v>FASEB journal : official publication of the Federation of American Societies for Experimental Biology</v>
          </cell>
        </row>
        <row r="612">
          <cell r="F612" t="str">
            <v>Frontiers in cellular neuroscience</v>
          </cell>
        </row>
        <row r="613">
          <cell r="F613" t="str">
            <v>eLife</v>
          </cell>
        </row>
        <row r="614">
          <cell r="F614" t="str">
            <v>The Journal of general physiology</v>
          </cell>
        </row>
        <row r="615">
          <cell r="F615" t="str">
            <v>Frontiers in cellular neuroscience</v>
          </cell>
        </row>
        <row r="616">
          <cell r="F616" t="str">
            <v>Cornea</v>
          </cell>
        </row>
        <row r="617">
          <cell r="F617" t="str">
            <v>Developmental biology</v>
          </cell>
        </row>
        <row r="618">
          <cell r="F618" t="str">
            <v>Ocular immunology and inflammation</v>
          </cell>
        </row>
        <row r="619">
          <cell r="F619" t="str">
            <v>Journal of cataract and refractive surgery</v>
          </cell>
        </row>
        <row r="620">
          <cell r="F620" t="str">
            <v>PloS one</v>
          </cell>
        </row>
        <row r="621">
          <cell r="F621" t="str">
            <v>Head &amp; neck</v>
          </cell>
        </row>
        <row r="622">
          <cell r="F622" t="str">
            <v>Facial plastic surgery &amp; aesthetic medicine</v>
          </cell>
        </row>
        <row r="623">
          <cell r="F623" t="str">
            <v>Heliyon</v>
          </cell>
        </row>
        <row r="624">
          <cell r="F624" t="str">
            <v>Canadian medical education journal</v>
          </cell>
        </row>
        <row r="625">
          <cell r="F625" t="str">
            <v>Transfusion</v>
          </cell>
        </row>
        <row r="626">
          <cell r="F626" t="str">
            <v>Canadian medical education journal</v>
          </cell>
        </row>
        <row r="627">
          <cell r="F627" t="str">
            <v>Clinical ophthalmology (Auckland, N.Z.)</v>
          </cell>
        </row>
        <row r="628">
          <cell r="F628" t="str">
            <v>International medical case reports journal</v>
          </cell>
        </row>
        <row r="629">
          <cell r="F629" t="str">
            <v>Cureus</v>
          </cell>
        </row>
        <row r="630">
          <cell r="F630" t="str">
            <v>Ophthalmology. Retina</v>
          </cell>
        </row>
        <row r="631">
          <cell r="F631" t="str">
            <v>Journal of pediatric ophthalmology and strabismus</v>
          </cell>
        </row>
        <row r="632">
          <cell r="F632" t="str">
            <v>Medical gas research</v>
          </cell>
        </row>
        <row r="633">
          <cell r="F633" t="str">
            <v>Dermatologic therapy</v>
          </cell>
        </row>
        <row r="634">
          <cell r="F634" t="str">
            <v>Skinmed</v>
          </cell>
        </row>
        <row r="635">
          <cell r="F635" t="str">
            <v>The Laryngoscope</v>
          </cell>
        </row>
        <row r="636">
          <cell r="F636" t="str">
            <v>Journal of glaucoma</v>
          </cell>
        </row>
        <row r="637">
          <cell r="F637" t="str">
            <v>BMJ case reports</v>
          </cell>
        </row>
        <row r="638">
          <cell r="F638" t="str">
            <v>Journal of ocular pharmacology and therapeutics : the official journal of the Association for Ocular Pharmacology and Therapeutics</v>
          </cell>
        </row>
        <row r="639">
          <cell r="F639" t="str">
            <v>Global pediatric health</v>
          </cell>
        </row>
        <row r="640">
          <cell r="F640" t="str">
            <v>Cancer research</v>
          </cell>
        </row>
        <row r="641">
          <cell r="F641" t="str">
            <v>American journal of ophthalmology case reports</v>
          </cell>
        </row>
        <row r="642">
          <cell r="F642" t="str">
            <v>Journal of glaucoma</v>
          </cell>
        </row>
        <row r="643">
          <cell r="F643" t="str">
            <v>Neurology</v>
          </cell>
        </row>
        <row r="644">
          <cell r="F644" t="str">
            <v>Drug and alcohol dependence</v>
          </cell>
        </row>
        <row r="645">
          <cell r="F645" t="str">
            <v>NeuroImage</v>
          </cell>
        </row>
        <row r="646">
          <cell r="F646" t="str">
            <v>Neuropsychopharmacology : official publication of the American College of Neuropsychopharmacology</v>
          </cell>
        </row>
        <row r="647">
          <cell r="F647" t="str">
            <v>Proceedings of the National Academy of Sciences of the United States of America</v>
          </cell>
        </row>
        <row r="648">
          <cell r="F648" t="str">
            <v>Frontiers in bioscience (Landmark edition)</v>
          </cell>
        </row>
        <row r="649">
          <cell r="F649" t="str">
            <v>Journal of cerebral blood flow and metabolism : official journal of the International Society of Cerebral Blood Flow and Metabolism</v>
          </cell>
        </row>
        <row r="650">
          <cell r="F650" t="str">
            <v>Journal of neuroimmune pharmacology : the official journal of the Society on NeuroImmune Pharmacology</v>
          </cell>
        </row>
        <row r="651">
          <cell r="F651" t="str">
            <v>Nature methods</v>
          </cell>
        </row>
        <row r="652">
          <cell r="F652" t="str">
            <v>Journal of cataract and refractive surgery</v>
          </cell>
        </row>
        <row r="653">
          <cell r="F653" t="str">
            <v>Cureus</v>
          </cell>
        </row>
        <row r="654">
          <cell r="F654" t="str">
            <v>Graefe's archive for clinical and experimental ophthalmology = Albrecht von Graefes Archiv fur klinische und experimentelle Ophthalmologie</v>
          </cell>
        </row>
        <row r="655">
          <cell r="F655" t="str">
            <v>Journal of neuro-ophthalmology : the official journal of the North American Neuro-Ophthalmology Society</v>
          </cell>
        </row>
        <row r="656">
          <cell r="F656" t="str">
            <v>American journal of ophthalmology</v>
          </cell>
        </row>
        <row r="657">
          <cell r="F657" t="str">
            <v>The British journal of ophthalmology</v>
          </cell>
        </row>
        <row r="658">
          <cell r="F658" t="str">
            <v>Ophthalmology</v>
          </cell>
        </row>
        <row r="659">
          <cell r="F659" t="str">
            <v>Ophthalmology. Retina</v>
          </cell>
        </row>
        <row r="660">
          <cell r="F660" t="str">
            <v>Ophthalmology</v>
          </cell>
        </row>
        <row r="661">
          <cell r="F661" t="str">
            <v>American journal of ophthalmology</v>
          </cell>
        </row>
        <row r="662">
          <cell r="F662" t="str">
            <v>Graefe's archive for clinical and experimental ophthalmology = Albrecht von Graefes Archiv fur klinische und experimentelle Ophthalmologie</v>
          </cell>
        </row>
        <row r="663">
          <cell r="F663" t="str">
            <v>The British journal of ophthalmology</v>
          </cell>
        </row>
        <row r="664">
          <cell r="F664" t="str">
            <v>Ophthalmology. Retina</v>
          </cell>
        </row>
        <row r="665">
          <cell r="F665" t="str">
            <v>Ophthalmology. Retina</v>
          </cell>
        </row>
        <row r="666">
          <cell r="F666" t="str">
            <v>American journal of ophthalmology case reports</v>
          </cell>
        </row>
        <row r="667">
          <cell r="F667" t="str">
            <v>Journal of neuroscience research</v>
          </cell>
        </row>
        <row r="668">
          <cell r="F668" t="str">
            <v>The American journal of medicine</v>
          </cell>
        </row>
        <row r="669">
          <cell r="F669" t="str">
            <v>International journal of cardiology</v>
          </cell>
        </row>
        <row r="670">
          <cell r="F670" t="str">
            <v>Journal of the American College of Cardiology</v>
          </cell>
        </row>
        <row r="671">
          <cell r="F671" t="str">
            <v>Heart rhythm</v>
          </cell>
        </row>
        <row r="672">
          <cell r="F672" t="str">
            <v>Heart rhythm</v>
          </cell>
        </row>
        <row r="673">
          <cell r="F673" t="str">
            <v>Heart rhythm</v>
          </cell>
        </row>
        <row r="674">
          <cell r="F674" t="str">
            <v>American journal of ophthalmology</v>
          </cell>
        </row>
        <row r="675">
          <cell r="F675" t="str">
            <v>American journal of ophthalmology</v>
          </cell>
        </row>
        <row r="676">
          <cell r="F676" t="str">
            <v>JAMA ophthalmology</v>
          </cell>
        </row>
        <row r="677">
          <cell r="F677" t="str">
            <v>Retinal cases &amp; brief reports</v>
          </cell>
        </row>
        <row r="678">
          <cell r="F678" t="str">
            <v>Ophthalmic genetics</v>
          </cell>
        </row>
        <row r="679">
          <cell r="F679" t="str">
            <v>Translational vision science &amp; technology</v>
          </cell>
        </row>
        <row r="680">
          <cell r="F680" t="str">
            <v>Retinal cases &amp; brief reports</v>
          </cell>
        </row>
        <row r="681">
          <cell r="F681" t="str">
            <v>Retina (Philadelphia, Pa.)</v>
          </cell>
        </row>
        <row r="682">
          <cell r="F682" t="str">
            <v>Retina (Philadelphia, Pa.)</v>
          </cell>
        </row>
        <row r="683">
          <cell r="F683" t="str">
            <v>Investigative ophthalmology &amp; visual science</v>
          </cell>
        </row>
        <row r="684">
          <cell r="F684" t="str">
            <v>Cell reports</v>
          </cell>
        </row>
        <row r="685">
          <cell r="F685" t="str">
            <v>Science signaling</v>
          </cell>
        </row>
        <row r="686">
          <cell r="F686" t="str">
            <v>Cell calcium</v>
          </cell>
        </row>
        <row r="687">
          <cell r="F687" t="str">
            <v>Journal of neurophysiology</v>
          </cell>
        </row>
        <row r="688">
          <cell r="F688" t="str">
            <v>Journal of neurophysiology</v>
          </cell>
        </row>
        <row r="689">
          <cell r="F689" t="str">
            <v>Advances in experimental medicine and biology</v>
          </cell>
        </row>
        <row r="690">
          <cell r="F690" t="str">
            <v>Pediatrics international : official journal of the Japan Pediatric Society</v>
          </cell>
        </row>
        <row r="691">
          <cell r="F691" t="str">
            <v>American journal of perinatology</v>
          </cell>
        </row>
        <row r="692">
          <cell r="F692" t="str">
            <v>American journal of ophthalmology</v>
          </cell>
        </row>
        <row r="693">
          <cell r="F693" t="str">
            <v>Journal of clinical medicine</v>
          </cell>
        </row>
        <row r="694">
          <cell r="F694" t="str">
            <v>Cell reports</v>
          </cell>
        </row>
        <row r="695">
          <cell r="F695" t="str">
            <v>Developmental neurobiology</v>
          </cell>
        </row>
        <row r="696">
          <cell r="F696" t="str">
            <v>Analytical chemistry</v>
          </cell>
        </row>
        <row r="697">
          <cell r="F697" t="str">
            <v>Cornea</v>
          </cell>
        </row>
        <row r="698">
          <cell r="F698" t="str">
            <v>Cornea</v>
          </cell>
        </row>
        <row r="699">
          <cell r="F699" t="str">
            <v>American journal of ophthalmology case reports</v>
          </cell>
        </row>
        <row r="700">
          <cell r="F700" t="str">
            <v>Journal of glaucoma</v>
          </cell>
        </row>
        <row r="701">
          <cell r="F701" t="str">
            <v>Clinical ophthalmology (Auckland, N.Z.)</v>
          </cell>
        </row>
        <row r="702">
          <cell r="F702" t="str">
            <v>Journal of glaucoma</v>
          </cell>
        </row>
        <row r="703">
          <cell r="F703" t="str">
            <v>Journal of clinical anesthesia</v>
          </cell>
        </row>
        <row r="704">
          <cell r="F704" t="str">
            <v>Journal of neurosurgery</v>
          </cell>
        </row>
        <row r="705">
          <cell r="F705" t="str">
            <v>Cell</v>
          </cell>
        </row>
        <row r="706">
          <cell r="F706" t="str">
            <v>Cell metabolism</v>
          </cell>
        </row>
        <row r="707">
          <cell r="F707" t="str">
            <v>BMC infectious diseases</v>
          </cell>
        </row>
        <row r="708">
          <cell r="F708" t="str">
            <v>Sexually Transmitted Diseases</v>
          </cell>
        </row>
        <row r="709">
          <cell r="F709" t="str">
            <v>Cornea</v>
          </cell>
        </row>
        <row r="710">
          <cell r="F710" t="str">
            <v>Stem cells international</v>
          </cell>
        </row>
        <row r="711">
          <cell r="F711" t="str">
            <v>Orbit (Amsterdam, Netherlands)</v>
          </cell>
        </row>
        <row r="712">
          <cell r="F712" t="str">
            <v>Cureus</v>
          </cell>
        </row>
        <row r="713">
          <cell r="F713" t="str">
            <v>World neurosurgery</v>
          </cell>
        </row>
        <row r="714">
          <cell r="F714" t="str">
            <v>Cureus</v>
          </cell>
        </row>
        <row r="715">
          <cell r="F715" t="str">
            <v>Brain tumor research and treatment</v>
          </cell>
        </row>
        <row r="716">
          <cell r="F716" t="str">
            <v>Neuro-oncology</v>
          </cell>
        </row>
        <row r="717">
          <cell r="F717" t="str">
            <v>Journal of clinical neuroscience : official journal of the Neurosurgical Society of Australasia</v>
          </cell>
        </row>
        <row r="718">
          <cell r="F718" t="str">
            <v>Operative neurosurgery (Hagerstown, Md.)</v>
          </cell>
        </row>
        <row r="719">
          <cell r="F719" t="str">
            <v>Journal of neurosurgery</v>
          </cell>
        </row>
        <row r="720">
          <cell r="F720" t="str">
            <v>World neurosurgery</v>
          </cell>
        </row>
        <row r="721">
          <cell r="F721" t="str">
            <v>World neurosurgery</v>
          </cell>
        </row>
        <row r="722">
          <cell r="F722" t="str">
            <v>The ocular surface</v>
          </cell>
        </row>
        <row r="723">
          <cell r="F723" t="str">
            <v>Drug delivery and translational research</v>
          </cell>
        </row>
        <row r="724">
          <cell r="F724" t="str">
            <v>Recent patents on inflammation &amp; allergy drug discovery</v>
          </cell>
        </row>
        <row r="725">
          <cell r="F725" t="str">
            <v>Canadian journal of ophthalmology. Journal canadien d'ophtalmologie</v>
          </cell>
        </row>
        <row r="726">
          <cell r="F726" t="str">
            <v>Clinical ophthalmology (Auckland, N.Z.)</v>
          </cell>
        </row>
        <row r="727">
          <cell r="F727" t="str">
            <v>Clinical ophthalmology (Auckland, N.Z.)</v>
          </cell>
        </row>
        <row r="728">
          <cell r="F728" t="str">
            <v>Clinical ophthalmology (Auckland, N.Z.)</v>
          </cell>
        </row>
        <row r="729">
          <cell r="F729" t="str">
            <v>Clinical ophthalmology (Auckland, N.Z.)</v>
          </cell>
        </row>
        <row r="730">
          <cell r="F730" t="str">
            <v>Journal of cataract and refractive surgery</v>
          </cell>
        </row>
        <row r="731">
          <cell r="F731" t="str">
            <v>Ophthalmology. Retina</v>
          </cell>
        </row>
        <row r="732">
          <cell r="F732" t="str">
            <v>JAMA ophthalmology</v>
          </cell>
        </row>
        <row r="733">
          <cell r="F733" t="str">
            <v>Proceedings (Baylor University. Medical Center)</v>
          </cell>
        </row>
        <row r="734">
          <cell r="F734" t="str">
            <v>South Dakota medicine : the journal of the South Dakota State Medical Association</v>
          </cell>
        </row>
        <row r="735">
          <cell r="F735" t="str">
            <v>Cornea</v>
          </cell>
        </row>
        <row r="736">
          <cell r="F736" t="str">
            <v>JAMA ophthalmology</v>
          </cell>
        </row>
        <row r="737">
          <cell r="F737" t="str">
            <v>Cornea</v>
          </cell>
        </row>
        <row r="738">
          <cell r="F738" t="str">
            <v>Journal of biomedical informatics</v>
          </cell>
        </row>
        <row r="739">
          <cell r="F739" t="str">
            <v>AMIA ... Annual Symposium proceedings. AMIA Symposium</v>
          </cell>
        </row>
        <row r="740">
          <cell r="F740" t="str">
            <v>AMIA ... Annual Symposium proceedings. AMIA Symposium</v>
          </cell>
        </row>
        <row r="741">
          <cell r="F741" t="str">
            <v>The Annals of otology, rhinology, and laryngology</v>
          </cell>
        </row>
        <row r="742">
          <cell r="F742" t="str">
            <v>Ophthalmology. Retina</v>
          </cell>
        </row>
        <row r="743">
          <cell r="F743" t="str">
            <v>Translational vision science &amp; technology</v>
          </cell>
        </row>
        <row r="744">
          <cell r="F744" t="str">
            <v>Translational vision science &amp; technology</v>
          </cell>
        </row>
        <row r="745">
          <cell r="F745" t="str">
            <v>Ophthalmology. Retina</v>
          </cell>
        </row>
        <row r="746">
          <cell r="F746" t="str">
            <v>Retina (Philadelphia, Pa.)</v>
          </cell>
        </row>
        <row r="747">
          <cell r="F747" t="str">
            <v>American journal of ophthalmology</v>
          </cell>
        </row>
        <row r="748">
          <cell r="F748" t="str">
            <v>Current opinion in ophthalmology</v>
          </cell>
        </row>
        <row r="749">
          <cell r="F749" t="str">
            <v>Current opinion in ophthalmology</v>
          </cell>
        </row>
        <row r="750">
          <cell r="F750" t="str">
            <v>Current opinion in ophthalmology</v>
          </cell>
        </row>
        <row r="751">
          <cell r="F751" t="str">
            <v>American journal of ophthalmology</v>
          </cell>
        </row>
        <row r="752">
          <cell r="F752" t="str">
            <v>PLoS neglected tropical diseases</v>
          </cell>
        </row>
        <row r="753">
          <cell r="F753" t="str">
            <v>Medical decision making : an international journal of the Society for Medical Decision Making</v>
          </cell>
        </row>
        <row r="754">
          <cell r="F754" t="str">
            <v>PloS one</v>
          </cell>
        </row>
        <row r="755">
          <cell r="F755" t="str">
            <v>Ophthalmology. Glaucoma</v>
          </cell>
        </row>
        <row r="756">
          <cell r="F756" t="str">
            <v>Patient education and counseling</v>
          </cell>
        </row>
        <row r="757">
          <cell r="F757" t="str">
            <v>The journal of sexual medicine</v>
          </cell>
        </row>
        <row r="758">
          <cell r="F758" t="str">
            <v>Academic medicine : journal of the Association of American Medical Colleges</v>
          </cell>
        </row>
        <row r="759">
          <cell r="F759" t="str">
            <v>Am J Prev Med</v>
          </cell>
        </row>
        <row r="760">
          <cell r="F760" t="str">
            <v>Bull World Health Organ</v>
          </cell>
        </row>
        <row r="761">
          <cell r="F761" t="str">
            <v>Asian Pac J Cancer Prev</v>
          </cell>
        </row>
        <row r="762">
          <cell r="F762" t="str">
            <v>Asian Pac J Cancer Prev</v>
          </cell>
        </row>
        <row r="763">
          <cell r="F763" t="str">
            <v>Journal of glaucoma</v>
          </cell>
        </row>
        <row r="764">
          <cell r="F764" t="str">
            <v>Investigative ophthalmology &amp; visual science</v>
          </cell>
        </row>
        <row r="765">
          <cell r="F765" t="str">
            <v>Diabetes</v>
          </cell>
        </row>
        <row r="766">
          <cell r="F766" t="str">
            <v>Investigative ophthalmology &amp; visual science</v>
          </cell>
        </row>
        <row r="767">
          <cell r="F767" t="str">
            <v>Eur J Neurosci</v>
          </cell>
        </row>
        <row r="768">
          <cell r="F768" t="str">
            <v>PloS one</v>
          </cell>
        </row>
        <row r="769">
          <cell r="F769" t="str">
            <v>Digital journal of ophthalmology : DJO</v>
          </cell>
        </row>
        <row r="770">
          <cell r="F770" t="str">
            <v>Ophthalmic plastic and reconstructive surgery</v>
          </cell>
        </row>
        <row r="771">
          <cell r="F771" t="str">
            <v>Ophthalmic plastic and reconstructive surgery</v>
          </cell>
        </row>
        <row r="772">
          <cell r="F772" t="str">
            <v>Headache</v>
          </cell>
        </row>
        <row r="773">
          <cell r="F773" t="str">
            <v>American journal of ophthalmology case reports</v>
          </cell>
        </row>
        <row r="774">
          <cell r="F774" t="str">
            <v>Strabismus</v>
          </cell>
        </row>
        <row r="775">
          <cell r="F775" t="str">
            <v>Journal of cataract and refractive surgery</v>
          </cell>
        </row>
        <row r="776">
          <cell r="F776" t="str">
            <v>Journal of glaucoma</v>
          </cell>
        </row>
        <row r="777">
          <cell r="F777" t="str">
            <v>Journal of binocular vision and ocular motility</v>
          </cell>
        </row>
        <row r="778">
          <cell r="F778" t="str">
            <v>Ophthalmic plastic and reconstructive surgery</v>
          </cell>
        </row>
        <row r="779">
          <cell r="F779" t="str">
            <v>Orbit (Amsterdam, Netherlands)</v>
          </cell>
        </row>
        <row r="780">
          <cell r="F780" t="str">
            <v>Experimental eye research</v>
          </cell>
        </row>
        <row r="781">
          <cell r="F781" t="str">
            <v>Translational vision science &amp; technology</v>
          </cell>
        </row>
        <row r="782">
          <cell r="F782" t="str">
            <v>American journal of ophthalmology case reports</v>
          </cell>
        </row>
        <row r="783">
          <cell r="F783" t="str">
            <v>Cellular and molecular life sciences : CMLS</v>
          </cell>
        </row>
        <row r="784">
          <cell r="F784" t="str">
            <v>Journal of academic ophthalmology (2017)</v>
          </cell>
        </row>
        <row r="785">
          <cell r="F785" t="str">
            <v>Proceedings of the National Academy of Sciences of the United States of America</v>
          </cell>
        </row>
        <row r="786">
          <cell r="F786" t="str">
            <v>Nature medicine</v>
          </cell>
        </row>
        <row r="787">
          <cell r="F787" t="str">
            <v>Cell stem cell</v>
          </cell>
        </row>
        <row r="788">
          <cell r="F788" t="str">
            <v>Cell</v>
          </cell>
        </row>
        <row r="789">
          <cell r="F789" t="str">
            <v>Cell reports</v>
          </cell>
        </row>
        <row r="790">
          <cell r="F790" t="str">
            <v>Nature</v>
          </cell>
        </row>
        <row r="791">
          <cell r="F791" t="str">
            <v>Gastroenterology</v>
          </cell>
        </row>
        <row r="792">
          <cell r="F792" t="str">
            <v>Integrative biology : quantitative biosciences from nano to macro</v>
          </cell>
        </row>
        <row r="793">
          <cell r="F793" t="str">
            <v>Seminars in ophthalmology</v>
          </cell>
        </row>
        <row r="794">
          <cell r="F794" t="str">
            <v>Graefe's archive for clinical and experimental ophthalmology = Albrecht von Graefes Archiv fur klinische und experimentelle Ophthalmologie</v>
          </cell>
        </row>
        <row r="795">
          <cell r="F795" t="str">
            <v>Ophthalmology</v>
          </cell>
        </row>
        <row r="796">
          <cell r="F796" t="str">
            <v>Ophthalmology</v>
          </cell>
        </row>
        <row r="797">
          <cell r="F797" t="str">
            <v>American journal of ophthalmology</v>
          </cell>
        </row>
        <row r="798">
          <cell r="F798" t="str">
            <v>Ophthalmology</v>
          </cell>
        </row>
        <row r="799">
          <cell r="F799" t="str">
            <v>Ophthalmology. Retina</v>
          </cell>
        </row>
        <row r="800">
          <cell r="F800" t="str">
            <v>Ophthalmology. Retina</v>
          </cell>
        </row>
        <row r="801">
          <cell r="F801" t="str">
            <v>American journal of human genetics</v>
          </cell>
        </row>
        <row r="802">
          <cell r="F802" t="str">
            <v>Ophthalmology</v>
          </cell>
        </row>
        <row r="803">
          <cell r="F803" t="str">
            <v>Ophthalmic epidemiology</v>
          </cell>
        </row>
        <row r="804">
          <cell r="F804" t="str">
            <v>Ophthalmology</v>
          </cell>
        </row>
        <row r="805">
          <cell r="F805" t="str">
            <v>Ophthalmology</v>
          </cell>
        </row>
        <row r="806">
          <cell r="F806" t="str">
            <v>European radiology</v>
          </cell>
        </row>
        <row r="807">
          <cell r="F807" t="str">
            <v>Healthcare (Amsterdam, Netherlands)</v>
          </cell>
        </row>
        <row r="808">
          <cell r="F808" t="str">
            <v>Diabetes care</v>
          </cell>
        </row>
        <row r="809">
          <cell r="F809" t="str">
            <v>Ophthalmology. Retina</v>
          </cell>
        </row>
        <row r="810">
          <cell r="F810" t="str">
            <v>Ophthalmology</v>
          </cell>
        </row>
        <row r="811">
          <cell r="F811" t="str">
            <v>Ophthalmology</v>
          </cell>
        </row>
        <row r="812">
          <cell r="F812" t="str">
            <v>Biomaterials</v>
          </cell>
        </row>
        <row r="813">
          <cell r="F813" t="str">
            <v>International journal of retina and vitreous</v>
          </cell>
        </row>
        <row r="814">
          <cell r="F814" t="str">
            <v>Graefe's archive for clinical and experimental ophthalmology = Albrecht von Graefes Archiv fur klinische und experimentelle Ophthalmologie</v>
          </cell>
        </row>
        <row r="815">
          <cell r="F815" t="str">
            <v>Retina (Philadelphia, Pa.)</v>
          </cell>
        </row>
        <row r="816">
          <cell r="F816" t="str">
            <v>Journal of glaucoma</v>
          </cell>
        </row>
        <row r="817">
          <cell r="F817" t="str">
            <v>Ophthalmic epidemiology</v>
          </cell>
        </row>
        <row r="818">
          <cell r="F818" t="str">
            <v>American journal of ophthalmology</v>
          </cell>
        </row>
        <row r="819">
          <cell r="F819" t="str">
            <v>International urology and nephrology</v>
          </cell>
        </row>
        <row r="820">
          <cell r="F820" t="str">
            <v>Journal of neuro-ophthalmology : the official journal of the North American Neuro-Ophthalmology Society</v>
          </cell>
        </row>
        <row r="821">
          <cell r="F821" t="str">
            <v>Journal of neuro-ophthalmology : the official journal of the North American Neuro-Ophthalmology Society</v>
          </cell>
        </row>
        <row r="822">
          <cell r="F822" t="str">
            <v>Journal of neuro-ophthalmology : the official journal of the North American Neuro-Ophthalmology Society</v>
          </cell>
        </row>
        <row r="823">
          <cell r="F823" t="str">
            <v>Ophthalmology. Retina</v>
          </cell>
        </row>
        <row r="824">
          <cell r="F824" t="str">
            <v>Clinical ophthalmology (Auckland, N.Z.)</v>
          </cell>
        </row>
        <row r="825">
          <cell r="F825" t="str">
            <v>Current diabetes reports</v>
          </cell>
        </row>
        <row r="826">
          <cell r="F826" t="str">
            <v>Journal of ophthalmic &amp; vision research</v>
          </cell>
        </row>
        <row r="827">
          <cell r="F827" t="str">
            <v>American journal of ophthalmology</v>
          </cell>
        </row>
        <row r="828">
          <cell r="F828" t="str">
            <v>Eye and vision (London, England)</v>
          </cell>
        </row>
        <row r="829">
          <cell r="F829" t="str">
            <v>Ophthalmic plastic and reconstructive surgery</v>
          </cell>
        </row>
        <row r="830">
          <cell r="F830" t="str">
            <v>Ophthalmic genetics</v>
          </cell>
        </row>
        <row r="831">
          <cell r="F831" t="str">
            <v>Canadian journal of ophthalmology. Journal canadien d'ophtalmologie</v>
          </cell>
        </row>
        <row r="832">
          <cell r="F832" t="str">
            <v>Retina (Philadelphia, Pa.)</v>
          </cell>
        </row>
        <row r="833">
          <cell r="F833" t="str">
            <v>Seminars in ophthalmology</v>
          </cell>
        </row>
        <row r="834">
          <cell r="F834" t="str">
            <v>Ophthalmic epidemiology</v>
          </cell>
        </row>
        <row r="835">
          <cell r="F835" t="str">
            <v>American journal of physiology. Heart and circulatory physiology</v>
          </cell>
        </row>
        <row r="836">
          <cell r="F836" t="str">
            <v>Retinal cases &amp; brief reports</v>
          </cell>
        </row>
        <row r="837">
          <cell r="F837" t="str">
            <v>American journal of ophthalmology case reports</v>
          </cell>
        </row>
        <row r="838">
          <cell r="F838" t="str">
            <v>Placenta</v>
          </cell>
        </row>
        <row r="839">
          <cell r="F839" t="str">
            <v>JAMA ophthalmology</v>
          </cell>
        </row>
        <row r="840">
          <cell r="F840" t="str">
            <v>Clinical ophthalmology (Auckland, N.Z.)</v>
          </cell>
        </row>
        <row r="841">
          <cell r="F841" t="str">
            <v>Retinal cases &amp; brief reports</v>
          </cell>
        </row>
        <row r="842">
          <cell r="F842" t="str">
            <v>Frontiers in endocrinology</v>
          </cell>
        </row>
        <row r="843">
          <cell r="F843" t="str">
            <v>Frontiers in endocrinology</v>
          </cell>
        </row>
        <row r="844">
          <cell r="F844" t="str">
            <v>Frontiers in genetics</v>
          </cell>
        </row>
        <row r="845">
          <cell r="F845" t="str">
            <v>Journal of cellular and molecular medicine</v>
          </cell>
        </row>
        <row r="846">
          <cell r="F846" t="str">
            <v>Frontiers in endocrinology</v>
          </cell>
        </row>
        <row r="847">
          <cell r="F847" t="str">
            <v>Journal of thoracic disease</v>
          </cell>
        </row>
        <row r="848">
          <cell r="F848" t="str">
            <v>Oncotarget</v>
          </cell>
        </row>
        <row r="849">
          <cell r="F849" t="str">
            <v>Medicine</v>
          </cell>
        </row>
        <row r="850">
          <cell r="F850" t="str">
            <v>Annals of family medicine</v>
          </cell>
        </row>
        <row r="851">
          <cell r="F851" t="str">
            <v>Clinical lymphoma, myeloma &amp; leukemia</v>
          </cell>
        </row>
        <row r="852">
          <cell r="F852" t="str">
            <v>Cancer immunology, immunotherapy : CII</v>
          </cell>
        </row>
        <row r="853">
          <cell r="F853" t="str">
            <v>Clinical ophthalmology (Auckland, N.Z.)</v>
          </cell>
        </row>
        <row r="854">
          <cell r="F854" t="str">
            <v>Clinical cancer research : an official journal of the American Association for Cancer Research</v>
          </cell>
        </row>
        <row r="855">
          <cell r="F855" t="str">
            <v>Cancer research</v>
          </cell>
        </row>
        <row r="856">
          <cell r="F856" t="str">
            <v>Thyroid : official journal of the American Thyroid Association</v>
          </cell>
        </row>
        <row r="857">
          <cell r="F857" t="str">
            <v>Clinical cancer research : an official journal of the American Association for Cancer Research</v>
          </cell>
        </row>
        <row r="858">
          <cell r="F858" t="str">
            <v>Orbit (Amsterdam, Netherlands)</v>
          </cell>
        </row>
        <row r="859">
          <cell r="F859" t="str">
            <v>Ophthalmic plastic and reconstructive surgery</v>
          </cell>
        </row>
        <row r="860">
          <cell r="F860" t="str">
            <v>Foot &amp; ankle international</v>
          </cell>
        </row>
        <row r="861">
          <cell r="F861" t="str">
            <v>Urology case reports</v>
          </cell>
        </row>
        <row r="862">
          <cell r="F862" t="str">
            <v>Disease models &amp; mechanisms</v>
          </cell>
        </row>
        <row r="863">
          <cell r="F863" t="str">
            <v>Journal of neuro-ophthalmology : the official journal of the North American Neuro-Ophthalmology Society</v>
          </cell>
        </row>
        <row r="864">
          <cell r="F864" t="str">
            <v>Clinical ophthalmology (Auckland, N.Z.)</v>
          </cell>
        </row>
        <row r="865">
          <cell r="F865" t="str">
            <v>Journal of cataract and refractive surgery</v>
          </cell>
        </row>
        <row r="866">
          <cell r="F866" t="str">
            <v>Ophthalmology and therapy</v>
          </cell>
        </row>
        <row r="867">
          <cell r="F867" t="str">
            <v>Journal of the American Medical Directors Association</v>
          </cell>
        </row>
        <row r="868">
          <cell r="F868" t="str">
            <v>Frontiers in immunology</v>
          </cell>
        </row>
        <row r="869">
          <cell r="F869" t="str">
            <v>Clinical ophthalmology (Auckland, N.Z.)</v>
          </cell>
        </row>
        <row r="870">
          <cell r="F870" t="str">
            <v>Case reports in urology</v>
          </cell>
        </row>
        <row r="871">
          <cell r="F871" t="str">
            <v>Journal of visualized experiments : JoVE</v>
          </cell>
        </row>
        <row r="872">
          <cell r="F872" t="str">
            <v>American journal of rhinology &amp; allergy</v>
          </cell>
        </row>
        <row r="873">
          <cell r="F873" t="str">
            <v>American journal of rhinology &amp; allergy</v>
          </cell>
        </row>
        <row r="874">
          <cell r="F874" t="str">
            <v>Oncotarget</v>
          </cell>
        </row>
        <row r="875">
          <cell r="F875" t="str">
            <v>Oxford medical case reports</v>
          </cell>
        </row>
        <row r="876">
          <cell r="F876" t="str">
            <v>Ophthalmic genetics</v>
          </cell>
        </row>
        <row r="877">
          <cell r="F877" t="str">
            <v>Orbit (Amsterdam, Netherlands)</v>
          </cell>
        </row>
        <row r="878">
          <cell r="F878" t="str">
            <v>American journal of ophthalmology</v>
          </cell>
        </row>
        <row r="879">
          <cell r="F879" t="str">
            <v>Retina (Philadelphia, Pa.)</v>
          </cell>
        </row>
        <row r="880">
          <cell r="F880" t="str">
            <v>American journal of ophthalmology case reports</v>
          </cell>
        </row>
        <row r="881">
          <cell r="F881" t="str">
            <v>South Dakota medicine : the journal of the South Dakota State Medical Association</v>
          </cell>
        </row>
        <row r="882">
          <cell r="F882" t="str">
            <v>Ophthalmology and therapy</v>
          </cell>
        </row>
        <row r="883">
          <cell r="F883" t="str">
            <v>Journal of cataract and refractive surgery</v>
          </cell>
        </row>
        <row r="884">
          <cell r="F884" t="str">
            <v>Clinical ophthalmology (Auckland, N.Z.)</v>
          </cell>
        </row>
        <row r="885">
          <cell r="F885" t="str">
            <v>Clinical ophthalmology (Auckland, N.Z.)</v>
          </cell>
        </row>
        <row r="886">
          <cell r="F886" t="str">
            <v>Eye and vision (London, England)</v>
          </cell>
        </row>
        <row r="887">
          <cell r="F887" t="str">
            <v>South Dakota medicine : the journal of the South Dakota State Medical Association</v>
          </cell>
        </row>
        <row r="888">
          <cell r="F888" t="str">
            <v>Journal of glaucoma</v>
          </cell>
        </row>
        <row r="889">
          <cell r="F889" t="str">
            <v>The Journal of thoracic and cardiovascular surgery</v>
          </cell>
        </row>
        <row r="890">
          <cell r="F890" t="str">
            <v>World neurosurgery</v>
          </cell>
        </row>
        <row r="891">
          <cell r="F891" t="str">
            <v>Scientific reports</v>
          </cell>
        </row>
        <row r="892">
          <cell r="F892" t="str">
            <v>Journal of virology</v>
          </cell>
        </row>
        <row r="893">
          <cell r="F893" t="str">
            <v>The American journal of pathology</v>
          </cell>
        </row>
        <row r="894">
          <cell r="F894" t="str">
            <v>Diabetes</v>
          </cell>
        </row>
        <row r="895">
          <cell r="F895" t="str">
            <v>Nature communications</v>
          </cell>
        </row>
        <row r="896">
          <cell r="F896" t="str">
            <v>The Journal of neuroscience : the official journal of the Society for Neuroscience</v>
          </cell>
        </row>
        <row r="897">
          <cell r="F897" t="str">
            <v>Nature communications</v>
          </cell>
        </row>
        <row r="898">
          <cell r="F898" t="str">
            <v>The Journal of neuroscience : the official journal of the Society for Neuroscience</v>
          </cell>
        </row>
        <row r="899">
          <cell r="F899" t="str">
            <v>Investigative ophthalmology &amp; visual science</v>
          </cell>
        </row>
        <row r="900">
          <cell r="F900" t="str">
            <v>Cornea</v>
          </cell>
        </row>
        <row r="901">
          <cell r="F901" t="str">
            <v>PloS one</v>
          </cell>
        </row>
        <row r="902">
          <cell r="F902" t="str">
            <v>Methods in molecular biology (Clifton, N.J.)</v>
          </cell>
        </row>
        <row r="903">
          <cell r="F903" t="str">
            <v>Cell reports</v>
          </cell>
        </row>
        <row r="904">
          <cell r="F904" t="str">
            <v>Cornea</v>
          </cell>
        </row>
        <row r="905">
          <cell r="F905" t="str">
            <v>Journal of molecular biology</v>
          </cell>
        </row>
        <row r="906">
          <cell r="F906" t="str">
            <v>Journal of clinical ultrasound : JCU</v>
          </cell>
        </row>
        <row r="907">
          <cell r="F907" t="str">
            <v>Annals of plastic surgery</v>
          </cell>
        </row>
        <row r="908">
          <cell r="F908" t="str">
            <v>MedEdPORTAL : the journal of teaching and learning resources</v>
          </cell>
        </row>
        <row r="909">
          <cell r="F909" t="str">
            <v>Therapeutic advances in ophthalmology</v>
          </cell>
        </row>
        <row r="910">
          <cell r="F910" t="str">
            <v>Journal of the National Medical Association</v>
          </cell>
        </row>
        <row r="911">
          <cell r="F911" t="str">
            <v>Therapeutic advances in ophthalmology</v>
          </cell>
        </row>
        <row r="912">
          <cell r="F912" t="str">
            <v>Indian journal of ophthalmology</v>
          </cell>
        </row>
        <row r="913">
          <cell r="F913" t="str">
            <v>Vision (Basel, Switzerland)</v>
          </cell>
        </row>
        <row r="914">
          <cell r="F914" t="str">
            <v>American journal of ophthalmology case reports</v>
          </cell>
        </row>
        <row r="915">
          <cell r="F915" t="str">
            <v>Hand (New York, N.Y.)</v>
          </cell>
        </row>
        <row r="916">
          <cell r="F916" t="str">
            <v>Retina (Philadelphia, Pa.)</v>
          </cell>
        </row>
        <row r="917">
          <cell r="F917" t="str">
            <v>European journal of ophthalmology</v>
          </cell>
        </row>
        <row r="918">
          <cell r="F918" t="str">
            <v>Journal of glaucoma</v>
          </cell>
        </row>
        <row r="919">
          <cell r="F919" t="str">
            <v>Canadian journal of ophthalmology. Journal canadien d'ophtalmologie</v>
          </cell>
        </row>
        <row r="920">
          <cell r="F920" t="str">
            <v>American health &amp; drug benefits</v>
          </cell>
        </row>
        <row r="921">
          <cell r="F921" t="str">
            <v>Canadian journal of ophthalmology. Journal canadien d'ophtalmologie</v>
          </cell>
        </row>
        <row r="922">
          <cell r="F922" t="str">
            <v>Journal of AAPOS : the official publication of the American Association for Pediatric Ophthalmology and Strabismus</v>
          </cell>
        </row>
        <row r="923">
          <cell r="F923" t="str">
            <v>Canadian journal of ophthalmology. Journal canadien d'ophtalmologie</v>
          </cell>
        </row>
        <row r="924">
          <cell r="F924" t="str">
            <v>Eye (London, England)</v>
          </cell>
        </row>
        <row r="925">
          <cell r="F925" t="str">
            <v>Saudi journal of ophthalmology : official journal of the Saudi Ophthalmological Society</v>
          </cell>
        </row>
        <row r="926">
          <cell r="F926" t="str">
            <v>Journal of AAPOS : the official publication of the American Association for Pediatric Ophthalmology and Strabismus</v>
          </cell>
        </row>
        <row r="927">
          <cell r="F927" t="str">
            <v>Oman journal of ophthalmology</v>
          </cell>
        </row>
        <row r="928">
          <cell r="F928" t="str">
            <v>Middle East African journal of ophthalmology</v>
          </cell>
        </row>
        <row r="929">
          <cell r="F929" t="str">
            <v>Applied health economics and health policy</v>
          </cell>
        </row>
        <row r="930">
          <cell r="F930" t="str">
            <v>BMJ open diabetes research &amp; care</v>
          </cell>
        </row>
        <row r="931">
          <cell r="F931" t="str">
            <v>Current eye research</v>
          </cell>
        </row>
        <row r="932">
          <cell r="F932" t="str">
            <v>American journal of medical quality : the official journal of the American College of Medical Quality</v>
          </cell>
        </row>
        <row r="933">
          <cell r="F933" t="str">
            <v>Journal of AAPOS : the official publication of the American Association for Pediatric Ophthalmology and Strabismus</v>
          </cell>
        </row>
        <row r="934">
          <cell r="F934" t="str">
            <v>American journal of ophthalmology</v>
          </cell>
        </row>
        <row r="935">
          <cell r="F935" t="str">
            <v>The Journal of bone and joint surgery. American volume</v>
          </cell>
        </row>
        <row r="936">
          <cell r="F936" t="str">
            <v>Journal of bone and mineral research : the official journal of the American Society for Bone and Mineral Research</v>
          </cell>
        </row>
        <row r="937">
          <cell r="F937" t="str">
            <v>The Journal of biological chemistry</v>
          </cell>
        </row>
        <row r="938">
          <cell r="F938" t="str">
            <v>Biomolecules</v>
          </cell>
        </row>
        <row r="939">
          <cell r="F939" t="str">
            <v>Neurophotonics</v>
          </cell>
        </row>
        <row r="940">
          <cell r="F940" t="str">
            <v>Cureus</v>
          </cell>
        </row>
        <row r="941">
          <cell r="F941" t="str">
            <v>Cureus</v>
          </cell>
        </row>
        <row r="942">
          <cell r="F942" t="str">
            <v>The Journal of physiology</v>
          </cell>
        </row>
        <row r="943">
          <cell r="F943" t="str">
            <v>Cureus</v>
          </cell>
        </row>
        <row r="944">
          <cell r="F944" t="str">
            <v>Journal of neurosciences in rural practice</v>
          </cell>
        </row>
        <row r="945">
          <cell r="F945" t="str">
            <v>Journal of neurosciences in rural practice</v>
          </cell>
        </row>
        <row r="946">
          <cell r="F946" t="str">
            <v>American journal of surgery</v>
          </cell>
        </row>
        <row r="947">
          <cell r="F947" t="str">
            <v>Cureus</v>
          </cell>
        </row>
        <row r="948">
          <cell r="F948" t="str">
            <v>Ophthalmic genetics</v>
          </cell>
        </row>
        <row r="949">
          <cell r="F949" t="str">
            <v>Genes</v>
          </cell>
        </row>
        <row r="950">
          <cell r="F950" t="str">
            <v>Pediatric blood &amp; cancer</v>
          </cell>
        </row>
        <row r="951">
          <cell r="F951" t="str">
            <v>Cancers</v>
          </cell>
        </row>
        <row r="952">
          <cell r="F952" t="str">
            <v>Cancers</v>
          </cell>
        </row>
        <row r="953">
          <cell r="F953" t="str">
            <v>Genes, chromosomes &amp; cancer</v>
          </cell>
        </row>
        <row r="954">
          <cell r="F954" t="str">
            <v>Translational vision science &amp; technology</v>
          </cell>
        </row>
        <row r="955">
          <cell r="F955" t="str">
            <v>Molecular cancer research : MCR</v>
          </cell>
        </row>
        <row r="956">
          <cell r="F956" t="str">
            <v>Ophthalmology</v>
          </cell>
        </row>
        <row r="957">
          <cell r="F957" t="str">
            <v>Genes</v>
          </cell>
        </row>
        <row r="958">
          <cell r="F958" t="str">
            <v>Clinical &amp; experimental ophthalmology</v>
          </cell>
        </row>
        <row r="959">
          <cell r="F959" t="str">
            <v>Ophthalmology and therapy</v>
          </cell>
        </row>
        <row r="960">
          <cell r="F960" t="str">
            <v>Ophthalmology and therapy</v>
          </cell>
        </row>
        <row r="961">
          <cell r="F961" t="str">
            <v>Clinical ophthalmology (Auckland, N.Z.)</v>
          </cell>
        </row>
        <row r="962">
          <cell r="F962" t="str">
            <v>Medical hypothesis, discovery &amp; innovation ophthalmology journal</v>
          </cell>
        </row>
        <row r="963">
          <cell r="F963" t="str">
            <v>Clinical ophthalmology (Auckland, N.Z.)</v>
          </cell>
        </row>
        <row r="964">
          <cell r="F964" t="str">
            <v>Ophthalmology and therapy</v>
          </cell>
        </row>
        <row r="965">
          <cell r="F965" t="str">
            <v>International journal of ophthalmology</v>
          </cell>
        </row>
        <row r="966">
          <cell r="F966" t="str">
            <v>Case reports in women's health</v>
          </cell>
        </row>
        <row r="967">
          <cell r="F967" t="str">
            <v>Frontiers in neuroscience</v>
          </cell>
        </row>
        <row r="968">
          <cell r="F968" t="str">
            <v>Retinal cases &amp; brief reports</v>
          </cell>
        </row>
        <row r="969">
          <cell r="F969" t="str">
            <v>Journal of visualized experiments : JoVE</v>
          </cell>
        </row>
        <row r="970">
          <cell r="F970" t="str">
            <v>BMC ophthalmology</v>
          </cell>
        </row>
        <row r="971">
          <cell r="F971" t="str">
            <v>American journal of ophthalmology</v>
          </cell>
        </row>
        <row r="972">
          <cell r="F972" t="str">
            <v>JAMA ophthalmology</v>
          </cell>
        </row>
        <row r="973">
          <cell r="F973" t="str">
            <v>Journal of exposure science &amp; environmental epidemiology</v>
          </cell>
        </row>
        <row r="974">
          <cell r="F974" t="str">
            <v>Ophthalmic plastic and reconstructive surgery</v>
          </cell>
        </row>
        <row r="975">
          <cell r="F975" t="str">
            <v>The Journal of allergy and clinical immunology</v>
          </cell>
        </row>
        <row r="976">
          <cell r="F976" t="str">
            <v>Journal of binocular vision and ocular motility</v>
          </cell>
        </row>
        <row r="977">
          <cell r="F977" t="str">
            <v>Liver transplantation : official publication of the American Association for the Study of Liver Diseases and the International Liver Transplantation Society</v>
          </cell>
        </row>
        <row r="978">
          <cell r="F978" t="str">
            <v>Liver transplantation : official publication of the American Association for the Study of Liver Diseases and the International Liver Transplantation Society</v>
          </cell>
        </row>
        <row r="979">
          <cell r="F979" t="str">
            <v>Canadian journal of ophthalmology. Journal canadien d'ophtalmologie</v>
          </cell>
        </row>
        <row r="980">
          <cell r="F980" t="str">
            <v>Neurotoxicology and teratology</v>
          </cell>
        </row>
        <row r="981">
          <cell r="F981" t="str">
            <v>Scientific reports</v>
          </cell>
        </row>
        <row r="982">
          <cell r="F982" t="str">
            <v>Biology of sex differences</v>
          </cell>
        </row>
        <row r="983">
          <cell r="F983" t="str">
            <v>Alcoholism, clinical and experimental research</v>
          </cell>
        </row>
        <row r="984">
          <cell r="F984" t="str">
            <v>Life science alliance</v>
          </cell>
        </row>
        <row r="985">
          <cell r="F985" t="str">
            <v>Biochemical pharmacology</v>
          </cell>
        </row>
        <row r="986">
          <cell r="F986" t="str">
            <v>Progress in molecular biology and translational science</v>
          </cell>
        </row>
        <row r="987">
          <cell r="F987" t="str">
            <v>PloS one</v>
          </cell>
        </row>
        <row r="988">
          <cell r="F988" t="str">
            <v>Alcohol (Fayetteville, N.Y.)</v>
          </cell>
        </row>
        <row r="989">
          <cell r="F989" t="str">
            <v>Scientific reports</v>
          </cell>
        </row>
        <row r="990">
          <cell r="F990" t="str">
            <v>Molecular ecology</v>
          </cell>
        </row>
        <row r="991">
          <cell r="F991" t="str">
            <v>Biogerontology</v>
          </cell>
        </row>
        <row r="992">
          <cell r="F992" t="str">
            <v>BMC genomics</v>
          </cell>
        </row>
        <row r="993">
          <cell r="F993" t="str">
            <v>Molecular biology and evolution</v>
          </cell>
        </row>
        <row r="994">
          <cell r="F994" t="str">
            <v>Medical physics</v>
          </cell>
        </row>
        <row r="995">
          <cell r="F995" t="str">
            <v>Scientific reports</v>
          </cell>
        </row>
        <row r="996">
          <cell r="F996" t="str">
            <v>Evolution; international journal of organic evolution</v>
          </cell>
        </row>
        <row r="997">
          <cell r="F997" t="str">
            <v>Biogerontology</v>
          </cell>
        </row>
        <row r="998">
          <cell r="F998" t="str">
            <v>Current aging science</v>
          </cell>
        </row>
        <row r="999">
          <cell r="F999" t="str">
            <v>Applied optics</v>
          </cell>
        </row>
        <row r="1000">
          <cell r="F1000" t="str">
            <v>The Enzymes</v>
          </cell>
        </row>
        <row r="1001">
          <cell r="F1001" t="str">
            <v>American journal of ophthalmology case reports</v>
          </cell>
        </row>
        <row r="1002">
          <cell r="F1002" t="str">
            <v>Clinical &amp; experimental ophthalmology</v>
          </cell>
        </row>
        <row r="1003">
          <cell r="F1003" t="str">
            <v>The British journal of ophthalmology</v>
          </cell>
        </row>
        <row r="1004">
          <cell r="F1004" t="str">
            <v>Experimental eye research</v>
          </cell>
        </row>
        <row r="1005">
          <cell r="F1005" t="str">
            <v>Cornea</v>
          </cell>
        </row>
        <row r="1006">
          <cell r="F1006" t="str">
            <v>Cornea</v>
          </cell>
        </row>
        <row r="1007">
          <cell r="F1007" t="str">
            <v>The British journal of ophthalmology</v>
          </cell>
        </row>
        <row r="1008">
          <cell r="F1008" t="str">
            <v>BMJ open</v>
          </cell>
        </row>
        <row r="1009">
          <cell r="F1009" t="str">
            <v>Journal of the American Academy of Dermatology</v>
          </cell>
        </row>
        <row r="1010">
          <cell r="F1010" t="str">
            <v>Ophthalmic plastic and reconstructive surgery</v>
          </cell>
        </row>
        <row r="1011">
          <cell r="F1011" t="str">
            <v>The British journal of ophthalmology</v>
          </cell>
        </row>
        <row r="1012">
          <cell r="F1012" t="str">
            <v>Surgery for obesity and related diseases : official journal of the American Society for Bariatric Surgery</v>
          </cell>
        </row>
        <row r="1013">
          <cell r="F1013" t="str">
            <v>PloS one</v>
          </cell>
        </row>
        <row r="1014">
          <cell r="F1014" t="str">
            <v>BMJ (Clinical research ed.)</v>
          </cell>
        </row>
        <row r="1015">
          <cell r="F1015" t="str">
            <v>World journal of urology</v>
          </cell>
        </row>
        <row r="1016">
          <cell r="F1016" t="str">
            <v>American journal of ophthalmology case reports</v>
          </cell>
        </row>
        <row r="1017">
          <cell r="F1017" t="str">
            <v>Translational vision science &amp; technology</v>
          </cell>
        </row>
        <row r="1018">
          <cell r="F1018" t="str">
            <v>Clinical ophthalmology (Auckland, N.Z.)</v>
          </cell>
        </row>
        <row r="1019">
          <cell r="F1019" t="str">
            <v>Current eye research</v>
          </cell>
        </row>
        <row r="1020">
          <cell r="F1020" t="str">
            <v>Investigative ophthalmology &amp; visual science</v>
          </cell>
        </row>
        <row r="1021">
          <cell r="F1021" t="str">
            <v>Journal of diabetes</v>
          </cell>
        </row>
        <row r="1022">
          <cell r="F1022" t="str">
            <v>Medical research archives</v>
          </cell>
        </row>
        <row r="1023">
          <cell r="F1023" t="str">
            <v>Oxford medical case reports</v>
          </cell>
        </row>
        <row r="1024">
          <cell r="F1024" t="str">
            <v>Diabetes care</v>
          </cell>
        </row>
        <row r="1025">
          <cell r="F1025" t="str">
            <v>Journal of diabetes and its complications</v>
          </cell>
        </row>
        <row r="1026">
          <cell r="F1026" t="str">
            <v>Case reports in emergency medicine</v>
          </cell>
        </row>
        <row r="1027">
          <cell r="F1027" t="str">
            <v>Cornea</v>
          </cell>
        </row>
        <row r="1028">
          <cell r="F1028" t="str">
            <v>Regional anesthesia and pain medicine</v>
          </cell>
        </row>
        <row r="1029">
          <cell r="F1029" t="str">
            <v>Retina (Philadelphia, Pa.)</v>
          </cell>
        </row>
        <row r="1030">
          <cell r="F1030" t="str">
            <v>Plastic and reconstructive surgery</v>
          </cell>
        </row>
        <row r="1031">
          <cell r="F1031" t="str">
            <v>Proceedings (Baylor University. Medical Center)</v>
          </cell>
        </row>
        <row r="1032">
          <cell r="F1032" t="str">
            <v>Obesity surgery</v>
          </cell>
        </row>
        <row r="1033">
          <cell r="F1033" t="str">
            <v>Aesthetic plastic surgery</v>
          </cell>
        </row>
        <row r="1034">
          <cell r="F1034" t="str">
            <v>Patient preference and adherence</v>
          </cell>
        </row>
        <row r="1035">
          <cell r="F1035" t="str">
            <v>Aesthetic plastic surgery</v>
          </cell>
        </row>
        <row r="1036">
          <cell r="F1036" t="str">
            <v>Journal of clinical anesthesia</v>
          </cell>
        </row>
        <row r="1037">
          <cell r="F1037" t="str">
            <v>The ocular surface</v>
          </cell>
        </row>
        <row r="1038">
          <cell r="F1038" t="str">
            <v>Microbiology resource announcements</v>
          </cell>
        </row>
        <row r="1039">
          <cell r="F1039" t="str">
            <v>Microbiology resource announcements</v>
          </cell>
        </row>
        <row r="1040">
          <cell r="F1040" t="str">
            <v>Clinical ophthalmology (Auckland, N.Z.)</v>
          </cell>
        </row>
        <row r="1041">
          <cell r="F1041" t="str">
            <v>Graefe's archive for clinical and experimental ophthalmology = Albrecht von Graefes Archiv fur klinische und experimentelle Ophthalmologie</v>
          </cell>
        </row>
        <row r="1042">
          <cell r="F1042" t="str">
            <v>Case reports in ophthalmology</v>
          </cell>
        </row>
        <row r="1043">
          <cell r="F1043" t="str">
            <v>Canadian journal of ophthalmology. Journal canadien d'ophtalmologie</v>
          </cell>
        </row>
        <row r="1044">
          <cell r="F1044" t="str">
            <v>Cardiovascular endocrinology &amp; metabolism</v>
          </cell>
        </row>
        <row r="1045">
          <cell r="F1045" t="str">
            <v>American journal of health behavior</v>
          </cell>
        </row>
        <row r="1046">
          <cell r="F1046" t="str">
            <v>Journal of AAPOS : the official publication of the American Association for Pediatric Ophthalmology and Strabismus</v>
          </cell>
        </row>
        <row r="1047">
          <cell r="F1047" t="str">
            <v>Photodiagnosis and photodynamic therapy</v>
          </cell>
        </row>
        <row r="1048">
          <cell r="F1048" t="str">
            <v>Journal of cerebral blood flow and metabolism : official journal of the International Society of Cerebral Blood Flow and Metabolism</v>
          </cell>
        </row>
        <row r="1049">
          <cell r="F1049" t="str">
            <v>Ophthalmology. Retina</v>
          </cell>
        </row>
        <row r="1050">
          <cell r="F1050" t="str">
            <v>Medical science educator</v>
          </cell>
        </row>
        <row r="1051">
          <cell r="F1051" t="str">
            <v>American journal of ophthalmology</v>
          </cell>
        </row>
        <row r="1052">
          <cell r="F1052" t="str">
            <v>JAMA ophthalmology</v>
          </cell>
        </row>
        <row r="1053">
          <cell r="F1053" t="str">
            <v>Ophthalmology</v>
          </cell>
        </row>
        <row r="1054">
          <cell r="F1054" t="str">
            <v>Ophthalmology. Retina</v>
          </cell>
        </row>
        <row r="1055">
          <cell r="F1055" t="str">
            <v>JAMA ophthalmology</v>
          </cell>
        </row>
        <row r="1056">
          <cell r="F1056" t="str">
            <v>Journal of medical systems</v>
          </cell>
        </row>
        <row r="1057">
          <cell r="F1057" t="str">
            <v>American journal of ophthalmology case reports</v>
          </cell>
        </row>
        <row r="1058">
          <cell r="F1058" t="str">
            <v>Current eye research</v>
          </cell>
        </row>
        <row r="1059">
          <cell r="F1059" t="str">
            <v>Clinical pediatrics</v>
          </cell>
        </row>
        <row r="1060">
          <cell r="F1060" t="str">
            <v>The ocular surface</v>
          </cell>
        </row>
        <row r="1061">
          <cell r="F1061" t="str">
            <v>Journal of neurophysiology</v>
          </cell>
        </row>
        <row r="1062">
          <cell r="F1062" t="str">
            <v>Diabetes</v>
          </cell>
        </row>
        <row r="1063">
          <cell r="F1063" t="str">
            <v>Ophthalmology</v>
          </cell>
        </row>
        <row r="1064">
          <cell r="F1064" t="str">
            <v>Scientific reports</v>
          </cell>
        </row>
        <row r="1065">
          <cell r="F1065" t="str">
            <v>Transplant international : official journal of the European Society for Organ Transplantation</v>
          </cell>
        </row>
        <row r="1066">
          <cell r="F1066" t="str">
            <v>Journal of visualized experiments : JoVE</v>
          </cell>
        </row>
        <row r="1067">
          <cell r="F1067" t="str">
            <v>Journal of AAPOS : the official publication of the American Association for Pediatric Ophthalmology and Strabismus</v>
          </cell>
        </row>
        <row r="1068">
          <cell r="F1068" t="str">
            <v>American journal of ophthalmology</v>
          </cell>
        </row>
        <row r="1069">
          <cell r="F1069" t="str">
            <v>Ophthalmology</v>
          </cell>
        </row>
        <row r="1070">
          <cell r="F1070" t="str">
            <v>Biochimie</v>
          </cell>
        </row>
        <row r="1071">
          <cell r="F1071" t="str">
            <v>American journal of ophthalmology</v>
          </cell>
        </row>
        <row r="1072">
          <cell r="F1072" t="str">
            <v>Cell</v>
          </cell>
        </row>
        <row r="1073">
          <cell r="F1073" t="str">
            <v>Photochemistry and photobiology</v>
          </cell>
        </row>
        <row r="1074">
          <cell r="F1074" t="str">
            <v>Investigative ophthalmology &amp; visual science</v>
          </cell>
        </row>
        <row r="1075">
          <cell r="F1075" t="str">
            <v>International journal of radiation oncology, biology, physics</v>
          </cell>
        </row>
        <row r="1076">
          <cell r="F1076" t="str">
            <v>Leukemia research</v>
          </cell>
        </row>
        <row r="1077">
          <cell r="F1077" t="str">
            <v>Pediatrics and neonatology</v>
          </cell>
        </row>
        <row r="1078">
          <cell r="F1078" t="str">
            <v>Ophthalmic epidemiology</v>
          </cell>
        </row>
        <row r="1079">
          <cell r="F1079" t="str">
            <v>Ophthalmology. Retina</v>
          </cell>
        </row>
        <row r="1080">
          <cell r="F1080" t="str">
            <v>Burns : journal of the International Society for Burn Injuries</v>
          </cell>
        </row>
        <row r="1081">
          <cell r="F1081" t="str">
            <v>Ophthalmic epidemiology</v>
          </cell>
        </row>
        <row r="1082">
          <cell r="F1082" t="str">
            <v>Journal of visualized experiments : JoVE</v>
          </cell>
        </row>
        <row r="1083">
          <cell r="F1083" t="str">
            <v>Frontiers in cellular neuroscience</v>
          </cell>
        </row>
        <row r="1084">
          <cell r="F1084" t="str">
            <v>American journal of physiology. Cell physiology</v>
          </cell>
        </row>
        <row r="1085">
          <cell r="F1085" t="str">
            <v>Investigative ophthalmology &amp; visual science</v>
          </cell>
        </row>
        <row r="1086">
          <cell r="F1086" t="str">
            <v>Retinal cases &amp; brief reports</v>
          </cell>
        </row>
        <row r="1087">
          <cell r="F1087" t="str">
            <v>Journal of telemedicine and telecare</v>
          </cell>
        </row>
        <row r="1088">
          <cell r="F1088" t="str">
            <v>Molecular oncology</v>
          </cell>
        </row>
        <row r="1089">
          <cell r="F1089" t="str">
            <v>The American journal of emergency medicine</v>
          </cell>
        </row>
        <row r="1090">
          <cell r="F1090" t="str">
            <v>Ophthalmology. Retina</v>
          </cell>
        </row>
        <row r="1091">
          <cell r="F1091" t="str">
            <v>American journal of physiology. Cell physiology</v>
          </cell>
        </row>
        <row r="1092">
          <cell r="F1092" t="str">
            <v>Clinical lymphoma, myeloma &amp; leukemia</v>
          </cell>
        </row>
        <row r="1093">
          <cell r="F1093" t="str">
            <v>Ophthalmic epidemiology</v>
          </cell>
        </row>
        <row r="1094">
          <cell r="F1094" t="str">
            <v>PloS one</v>
          </cell>
        </row>
        <row r="1095">
          <cell r="F1095" t="str">
            <v>PloS one</v>
          </cell>
        </row>
        <row r="1096">
          <cell r="F1096" t="str">
            <v>The Annals of otology, rhinology, and laryngology</v>
          </cell>
        </row>
        <row r="1097">
          <cell r="F1097" t="str">
            <v>Frontiers in oncology</v>
          </cell>
        </row>
        <row r="1098">
          <cell r="F1098" t="str">
            <v>Cureus</v>
          </cell>
        </row>
        <row r="1099">
          <cell r="F1099" t="str">
            <v>The Journal of hand surgery</v>
          </cell>
        </row>
        <row r="1100">
          <cell r="F1100" t="str">
            <v>JAMA ophthalmology</v>
          </cell>
        </row>
        <row r="1101">
          <cell r="F1101" t="str">
            <v>Graefe's archive for clinical and experimental ophthalmology = Albrecht von Graefes Archiv fur klinische und experimentelle Ophthalmologie</v>
          </cell>
        </row>
        <row r="1102">
          <cell r="F1102" t="str">
            <v>Journal of cataract and refractive surgery</v>
          </cell>
        </row>
        <row r="1103">
          <cell r="F1103" t="str">
            <v>Neuro-ophthalmology (Aeolus Press)</v>
          </cell>
        </row>
        <row r="1104">
          <cell r="F1104" t="str">
            <v>Clinical ophthalmology (Auckland, N.Z.)</v>
          </cell>
        </row>
        <row r="1105">
          <cell r="F1105" t="str">
            <v>Canadian journal of ophthalmology. Journal canadien d'ophtalmologie</v>
          </cell>
        </row>
        <row r="1106">
          <cell r="F1106" t="str">
            <v>Cornea</v>
          </cell>
        </row>
        <row r="1107">
          <cell r="F1107" t="str">
            <v>Journal of the American Heart Association</v>
          </cell>
        </row>
        <row r="1108">
          <cell r="F1108" t="str">
            <v>Journal of surgical education</v>
          </cell>
        </row>
        <row r="1109">
          <cell r="F1109" t="str">
            <v>American journal of ophthalmology</v>
          </cell>
        </row>
        <row r="1110">
          <cell r="F1110" t="str">
            <v>Journal of AAPOS : the official publication of the American Association for Pediatric Ophthalmology and Strabismus</v>
          </cell>
        </row>
        <row r="1111">
          <cell r="F1111" t="str">
            <v>Seminars in ophthalmology</v>
          </cell>
        </row>
        <row r="1112">
          <cell r="F1112" t="str">
            <v>Retina (Philadelphia, Pa.)</v>
          </cell>
        </row>
        <row r="1113">
          <cell r="F1113" t="str">
            <v>Retina (Philadelphia, Pa.)</v>
          </cell>
        </row>
        <row r="1114">
          <cell r="F1114" t="str">
            <v>Ophthalmology</v>
          </cell>
        </row>
        <row r="1115">
          <cell r="F1115" t="str">
            <v>Ophthalmology</v>
          </cell>
        </row>
        <row r="1116">
          <cell r="F1116" t="str">
            <v>Seminars in ophthalmology</v>
          </cell>
        </row>
        <row r="1117">
          <cell r="F1117" t="str">
            <v>Seminars in ophthalmology</v>
          </cell>
        </row>
        <row r="1118">
          <cell r="F1118" t="str">
            <v>American journal of ophthalmology</v>
          </cell>
        </row>
        <row r="1119">
          <cell r="F1119" t="str">
            <v>Journal of AAPOS : the official publication of the American Association for Pediatric Ophthalmology and Strabismus</v>
          </cell>
        </row>
        <row r="1120">
          <cell r="F1120" t="str">
            <v>Journal of ophthalmic inflammation and infection</v>
          </cell>
        </row>
        <row r="1121">
          <cell r="F1121" t="str">
            <v>Microbial cell factories</v>
          </cell>
        </row>
        <row r="1122">
          <cell r="F1122" t="str">
            <v>Ophthalmic surgery, lasers &amp; imaging retina</v>
          </cell>
        </row>
        <row r="1123">
          <cell r="F1123" t="str">
            <v>Journal of the National Cancer Institute</v>
          </cell>
        </row>
        <row r="1124">
          <cell r="F1124" t="str">
            <v>Environmental science and pollution research international</v>
          </cell>
        </row>
        <row r="1125">
          <cell r="F1125" t="str">
            <v>Experimental lung research</v>
          </cell>
        </row>
        <row r="1126">
          <cell r="F1126" t="str">
            <v>International journal of environmental research and public health</v>
          </cell>
        </row>
        <row r="1127">
          <cell r="F1127" t="str">
            <v>The Journal of physiology</v>
          </cell>
        </row>
        <row r="1128">
          <cell r="F1128" t="str">
            <v>Ophthalmic surgery, lasers &amp; imaging retina</v>
          </cell>
        </row>
        <row r="1129">
          <cell r="F1129" t="str">
            <v>American journal of ophthalmology case reports</v>
          </cell>
        </row>
        <row r="1130">
          <cell r="F1130" t="str">
            <v>Ophthalmic surgery, lasers &amp; imaging retina</v>
          </cell>
        </row>
        <row r="1131">
          <cell r="F1131" t="str">
            <v>Medical science educator</v>
          </cell>
        </row>
        <row r="1132">
          <cell r="F1132" t="str">
            <v>MedEdPORTAL : the journal of teaching and learning resources</v>
          </cell>
        </row>
        <row r="1133">
          <cell r="F1133" t="str">
            <v>Translational vision science &amp; technology</v>
          </cell>
        </row>
        <row r="1134">
          <cell r="F1134" t="str">
            <v>IEEE transactions on medical imaging</v>
          </cell>
        </row>
        <row r="1135">
          <cell r="F1135" t="str">
            <v>Journal of cataract and refractive surgery</v>
          </cell>
        </row>
        <row r="1136">
          <cell r="F1136" t="str">
            <v>Seminars in ophthalmology</v>
          </cell>
        </row>
        <row r="1137">
          <cell r="F1137" t="str">
            <v>BMC genomics</v>
          </cell>
        </row>
        <row r="1138">
          <cell r="F1138" t="str">
            <v>Ophthalmology</v>
          </cell>
        </row>
        <row r="1139">
          <cell r="F1139" t="str">
            <v>Ophthalmic surgery, lasers &amp; imaging retina</v>
          </cell>
        </row>
        <row r="1140">
          <cell r="F1140" t="str">
            <v>American journal of ophthalmology</v>
          </cell>
        </row>
        <row r="1141">
          <cell r="F1141" t="str">
            <v>Israel journal of chemistry</v>
          </cell>
        </row>
        <row r="1142">
          <cell r="F1142" t="str">
            <v>Frontiers in cellular neuroscience</v>
          </cell>
        </row>
        <row r="1143">
          <cell r="F1143" t="str">
            <v>Neuroscience letters</v>
          </cell>
        </row>
        <row r="1144">
          <cell r="F1144" t="str">
            <v>JAMA neurology</v>
          </cell>
        </row>
        <row r="1145">
          <cell r="F1145" t="str">
            <v>Frontiers in neuroscience</v>
          </cell>
        </row>
        <row r="1146">
          <cell r="F1146" t="str">
            <v>PloS one</v>
          </cell>
        </row>
        <row r="1147">
          <cell r="F1147" t="str">
            <v>Aging cell</v>
          </cell>
        </row>
        <row r="1148">
          <cell r="F1148" t="str">
            <v>American journal of preventive medicine</v>
          </cell>
        </row>
        <row r="1149">
          <cell r="F1149" t="str">
            <v>Dermatology online journal</v>
          </cell>
        </row>
        <row r="1150">
          <cell r="F1150" t="str">
            <v>Journal of refractive surgery (Thorofare, N.J. : 1995)</v>
          </cell>
        </row>
        <row r="1151">
          <cell r="F1151" t="str">
            <v>Ophthalmic surgery, lasers &amp; imaging retina</v>
          </cell>
        </row>
        <row r="1152">
          <cell r="F1152" t="str">
            <v>The American journal of emergency medicine</v>
          </cell>
        </row>
        <row r="1153">
          <cell r="F1153" t="str">
            <v>The ocular surface</v>
          </cell>
        </row>
        <row r="1154">
          <cell r="F1154" t="str">
            <v>Seminars in ophthalmology</v>
          </cell>
        </row>
        <row r="1155">
          <cell r="F1155" t="str">
            <v>American journal of ophthalmology case reports</v>
          </cell>
        </row>
        <row r="1156">
          <cell r="F1156" t="str">
            <v>Human molecular genetics</v>
          </cell>
        </row>
        <row r="1157">
          <cell r="F1157" t="str">
            <v>Ophthalmology</v>
          </cell>
        </row>
        <row r="1158">
          <cell r="F1158" t="str">
            <v>Ophthalmology</v>
          </cell>
        </row>
        <row r="1159">
          <cell r="F1159" t="str">
            <v>Diabetes care</v>
          </cell>
        </row>
        <row r="1160">
          <cell r="F1160" t="str">
            <v>Translational vision science &amp; technology</v>
          </cell>
        </row>
        <row r="1161">
          <cell r="F1161" t="str">
            <v>Eye (London, England)</v>
          </cell>
        </row>
        <row r="1162">
          <cell r="F1162" t="str">
            <v>Ophthalmology. Glaucoma</v>
          </cell>
        </row>
        <row r="1163">
          <cell r="F1163" t="str">
            <v>Journal of Alzheimer's disease : JAD</v>
          </cell>
        </row>
        <row r="1164">
          <cell r="F1164" t="str">
            <v>Diabetes care</v>
          </cell>
        </row>
        <row r="1165">
          <cell r="F1165" t="str">
            <v>IEEE journal of biomedical and health informatics</v>
          </cell>
        </row>
        <row r="1166">
          <cell r="F1166" t="str">
            <v>Clinical ophthalmology (Auckland, N.Z.)</v>
          </cell>
        </row>
        <row r="1167">
          <cell r="F1167" t="str">
            <v>Clinical ophthalmology (Auckland, N.Z.)</v>
          </cell>
        </row>
        <row r="1168">
          <cell r="F1168" t="str">
            <v>Journal of cataract and refractive surgery</v>
          </cell>
        </row>
        <row r="1169">
          <cell r="F1169" t="str">
            <v>Ophthalmology and therapy</v>
          </cell>
        </row>
        <row r="1170">
          <cell r="F1170" t="str">
            <v>Clinical ophthalmology (Auckland, N.Z.)</v>
          </cell>
        </row>
        <row r="1171">
          <cell r="F1171" t="str">
            <v>Cornea</v>
          </cell>
        </row>
        <row r="1172">
          <cell r="F1172" t="str">
            <v>The British journal of ophthalmology</v>
          </cell>
        </row>
        <row r="1173">
          <cell r="F1173" t="str">
            <v>Health education &amp; behavior : the official publication of the Society for Public Health Education</v>
          </cell>
        </row>
        <row r="1174">
          <cell r="F1174" t="str">
            <v>Patient preference and adherence</v>
          </cell>
        </row>
        <row r="1175">
          <cell r="F1175" t="str">
            <v>Indian journal of ophthalmology</v>
          </cell>
        </row>
        <row r="1176">
          <cell r="F1176" t="str">
            <v>Middle East African journal of ophthalmology</v>
          </cell>
        </row>
        <row r="1177">
          <cell r="F1177" t="str">
            <v>Diagnostics (Basel, Switzerland)</v>
          </cell>
        </row>
        <row r="1178">
          <cell r="F1178" t="str">
            <v>European journal of ophthalmology</v>
          </cell>
        </row>
        <row r="1179">
          <cell r="F1179" t="str">
            <v>Cell</v>
          </cell>
        </row>
        <row r="1180">
          <cell r="F1180" t="str">
            <v>Nature cell biology</v>
          </cell>
        </row>
        <row r="1181">
          <cell r="F1181" t="str">
            <v>Investigative ophthalmology &amp; visual science</v>
          </cell>
        </row>
        <row r="1182">
          <cell r="F1182" t="str">
            <v>The Biochemical journal</v>
          </cell>
        </row>
        <row r="1183">
          <cell r="F1183" t="str">
            <v>Proceedings of the National Academy of Sciences of the United States of America</v>
          </cell>
        </row>
        <row r="1184">
          <cell r="F1184" t="str">
            <v>Clinical ophthalmology (Auckland, N.Z.)</v>
          </cell>
        </row>
        <row r="1185">
          <cell r="F1185" t="str">
            <v>Orbit (Amsterdam, Netherlands)</v>
          </cell>
        </row>
        <row r="1186">
          <cell r="F1186" t="str">
            <v>Ophthalmic genetics</v>
          </cell>
        </row>
        <row r="1187">
          <cell r="F1187" t="str">
            <v>Cornea</v>
          </cell>
        </row>
        <row r="1188">
          <cell r="F1188" t="str">
            <v>Ophthalmic genetics</v>
          </cell>
        </row>
        <row r="1189">
          <cell r="F1189" t="str">
            <v>Asia-Pacific journal of ophthalmology (Philadelphia, Pa.)</v>
          </cell>
        </row>
        <row r="1190">
          <cell r="F1190" t="str">
            <v>Annals of surgical oncology</v>
          </cell>
        </row>
        <row r="1191">
          <cell r="F1191" t="str">
            <v>Thyroid : official journal of the American Thyroid Association</v>
          </cell>
        </row>
        <row r="1192">
          <cell r="F1192" t="str">
            <v>Retina (Philadelphia, Pa.)</v>
          </cell>
        </row>
        <row r="1193">
          <cell r="F1193" t="str">
            <v>eLife</v>
          </cell>
        </row>
        <row r="1194">
          <cell r="F1194" t="str">
            <v>Head &amp; neck</v>
          </cell>
        </row>
        <row r="1195">
          <cell r="F1195" t="str">
            <v>Investigative ophthalmology &amp; visual science</v>
          </cell>
        </row>
        <row r="1196">
          <cell r="F1196" t="str">
            <v>American journal of ophthalmology case reports</v>
          </cell>
        </row>
        <row r="1197">
          <cell r="F1197" t="str">
            <v>Translational vision science &amp; technology</v>
          </cell>
        </row>
        <row r="1198">
          <cell r="F1198" t="str">
            <v>The ocular surface</v>
          </cell>
        </row>
        <row r="1199">
          <cell r="F1199" t="str">
            <v>Stem cell reports</v>
          </cell>
        </row>
        <row r="1200">
          <cell r="F1200" t="str">
            <v>Pharmacological research</v>
          </cell>
        </row>
        <row r="1201">
          <cell r="F1201" t="str">
            <v>Cell stem cell</v>
          </cell>
        </row>
        <row r="1202">
          <cell r="F1202" t="str">
            <v>Cell stem cell</v>
          </cell>
        </row>
        <row r="1203">
          <cell r="F1203" t="str">
            <v>Development (Cambridge, England)</v>
          </cell>
        </row>
        <row r="1204">
          <cell r="F1204" t="str">
            <v>American Indian and Alaska native mental health research (Online)</v>
          </cell>
        </row>
        <row r="1205">
          <cell r="F1205" t="str">
            <v>Pharmaceutics</v>
          </cell>
        </row>
        <row r="1206">
          <cell r="F1206" t="str">
            <v>Nanomedicine (London, England)</v>
          </cell>
        </row>
        <row r="1207">
          <cell r="F1207" t="str">
            <v>ACS nano</v>
          </cell>
        </row>
        <row r="1208">
          <cell r="F1208" t="str">
            <v>Molecular cancer therapeutics</v>
          </cell>
        </row>
        <row r="1209">
          <cell r="F1209" t="str">
            <v>Transplantation</v>
          </cell>
        </row>
        <row r="1210">
          <cell r="F1210" t="str">
            <v>Current opinion in ophthalmology</v>
          </cell>
        </row>
        <row r="1211">
          <cell r="F1211" t="str">
            <v>Cell reports</v>
          </cell>
        </row>
        <row r="1212">
          <cell r="F1212" t="str">
            <v>Ophthalmology. Retina</v>
          </cell>
        </row>
        <row r="1213">
          <cell r="F1213" t="str">
            <v>Journal of pediatric ophthalmology and strabismus</v>
          </cell>
        </row>
        <row r="1214">
          <cell r="F1214" t="str">
            <v>Environmental toxicology and chemistry</v>
          </cell>
        </row>
        <row r="1215">
          <cell r="F1215" t="str">
            <v>Environmental toxicology and chemistry</v>
          </cell>
        </row>
        <row r="1216">
          <cell r="F1216" t="str">
            <v>Journal of refractive surgery (Thorofare, N.J. : 1995)</v>
          </cell>
        </row>
        <row r="1217">
          <cell r="F1217" t="str">
            <v>Journal of materials chemistry. B</v>
          </cell>
        </row>
        <row r="1218">
          <cell r="F1218" t="str">
            <v>Proceedings of the National Academy of Sciences of the United States of America</v>
          </cell>
        </row>
        <row r="1219">
          <cell r="F1219" t="str">
            <v>Ophthalmology. Glaucoma</v>
          </cell>
        </row>
        <row r="1220">
          <cell r="F1220" t="str">
            <v>Disease markers</v>
          </cell>
        </row>
        <row r="1221">
          <cell r="F1221" t="str">
            <v>Cornea</v>
          </cell>
        </row>
        <row r="1222">
          <cell r="F1222" t="str">
            <v>Ophthalmology</v>
          </cell>
        </row>
        <row r="1223">
          <cell r="F1223" t="str">
            <v>Journal of ophthalmology</v>
          </cell>
        </row>
        <row r="1224">
          <cell r="F1224" t="str">
            <v>Journal of ophthalmology</v>
          </cell>
        </row>
        <row r="1225">
          <cell r="F1225" t="str">
            <v>Optometry and vision science : official publication of the American Academy of Optometry</v>
          </cell>
        </row>
        <row r="1226">
          <cell r="F1226" t="str">
            <v>Aesthetic surgery journal</v>
          </cell>
        </row>
        <row r="1227">
          <cell r="F1227" t="str">
            <v>Eye &amp; contact lens</v>
          </cell>
        </row>
        <row r="1228">
          <cell r="F1228" t="str">
            <v>Cureus</v>
          </cell>
        </row>
        <row r="1229">
          <cell r="F1229" t="str">
            <v>Ophthalmic epidemiology</v>
          </cell>
        </row>
        <row r="1230">
          <cell r="F1230" t="str">
            <v>Asia-Pacific journal of ophthalmology (Philadelphia, Pa.)</v>
          </cell>
        </row>
        <row r="1231">
          <cell r="F1231" t="str">
            <v>American journal of ophthalmology</v>
          </cell>
        </row>
        <row r="1232">
          <cell r="F1232" t="str">
            <v>Experimental neurology</v>
          </cell>
        </row>
        <row r="1233">
          <cell r="F1233" t="str">
            <v>Case reports in ophthalmology</v>
          </cell>
        </row>
        <row r="1234">
          <cell r="F1234" t="str">
            <v>Survey of ophthalmology</v>
          </cell>
        </row>
        <row r="1235">
          <cell r="F1235" t="str">
            <v>Oncotarget</v>
          </cell>
        </row>
        <row r="1236">
          <cell r="F1236" t="str">
            <v>Ophthalmic surgery, lasers &amp; imaging retina</v>
          </cell>
        </row>
        <row r="1237">
          <cell r="F1237" t="str">
            <v>International ophthalmology clinics</v>
          </cell>
        </row>
        <row r="1238">
          <cell r="F1238" t="str">
            <v>Ocular immunology and inflammation</v>
          </cell>
        </row>
        <row r="1239">
          <cell r="F1239" t="str">
            <v>American journal of ophthalmology case reports</v>
          </cell>
        </row>
        <row r="1240">
          <cell r="F1240" t="str">
            <v>Translational vision science &amp; technology</v>
          </cell>
        </row>
        <row r="1241">
          <cell r="F1241" t="str">
            <v>Cornea</v>
          </cell>
        </row>
        <row r="1242">
          <cell r="F1242" t="str">
            <v>Journal of glaucoma</v>
          </cell>
        </row>
        <row r="1243">
          <cell r="F1243" t="str">
            <v>Ocular immunology and inflammation</v>
          </cell>
        </row>
        <row r="1244">
          <cell r="F1244" t="str">
            <v>European urology oncology</v>
          </cell>
        </row>
        <row r="1245">
          <cell r="F1245" t="str">
            <v>The EMBO journal</v>
          </cell>
        </row>
        <row r="1246">
          <cell r="F1246" t="str">
            <v>Brain Pathol</v>
          </cell>
        </row>
        <row r="1247">
          <cell r="F1247" t="str">
            <v>Developmental neurobiology</v>
          </cell>
        </row>
        <row r="1248">
          <cell r="F1248" t="str">
            <v>J Biol Chem</v>
          </cell>
        </row>
        <row r="1249">
          <cell r="F1249" t="str">
            <v>Stem Cell Reports</v>
          </cell>
        </row>
        <row r="1250">
          <cell r="F1250" t="str">
            <v>American journal of ophthalmology</v>
          </cell>
        </row>
        <row r="1251">
          <cell r="F1251" t="str">
            <v>International journal of retina and vitreous</v>
          </cell>
        </row>
        <row r="1252">
          <cell r="F1252" t="str">
            <v>American journal of ophthalmology case reports</v>
          </cell>
        </row>
        <row r="1253">
          <cell r="F1253" t="str">
            <v>Ophthalmic Genetics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4"/>
  <sheetViews>
    <sheetView tabSelected="1" workbookViewId="0">
      <selection activeCell="L4" sqref="L4"/>
    </sheetView>
  </sheetViews>
  <sheetFormatPr defaultRowHeight="15" x14ac:dyDescent="0.25"/>
  <cols>
    <col min="1" max="1" width="24.140625" bestFit="1" customWidth="1"/>
  </cols>
  <sheetData>
    <row r="1" spans="1:18" s="6" customFormat="1" ht="60" x14ac:dyDescent="0.25">
      <c r="A1" s="6" t="s">
        <v>0</v>
      </c>
      <c r="B1" s="6" t="s">
        <v>716</v>
      </c>
      <c r="C1" s="6" t="s">
        <v>141</v>
      </c>
      <c r="D1" s="6" t="s">
        <v>142</v>
      </c>
      <c r="E1" s="6" t="s">
        <v>146</v>
      </c>
      <c r="F1" s="6" t="s">
        <v>149</v>
      </c>
      <c r="G1" s="6" t="s">
        <v>147</v>
      </c>
      <c r="H1" s="6" t="s">
        <v>148</v>
      </c>
      <c r="I1" s="6" t="s">
        <v>143</v>
      </c>
      <c r="J1" s="6" t="s">
        <v>144</v>
      </c>
      <c r="K1" s="6" t="s">
        <v>2</v>
      </c>
      <c r="L1" s="6" t="s">
        <v>150</v>
      </c>
      <c r="M1" s="6" t="s">
        <v>145</v>
      </c>
      <c r="N1" s="6" t="s">
        <v>712</v>
      </c>
      <c r="O1" s="6" t="s">
        <v>711</v>
      </c>
      <c r="P1" s="6" t="s">
        <v>713</v>
      </c>
      <c r="Q1" s="6" t="s">
        <v>714</v>
      </c>
      <c r="R1" s="6" t="s">
        <v>715</v>
      </c>
    </row>
    <row r="2" spans="1:18" x14ac:dyDescent="0.25">
      <c r="A2" t="s">
        <v>3</v>
      </c>
      <c r="B2">
        <v>0</v>
      </c>
      <c r="C2">
        <v>0</v>
      </c>
      <c r="D2">
        <v>0</v>
      </c>
      <c r="E2">
        <v>0</v>
      </c>
      <c r="F2">
        <v>0</v>
      </c>
      <c r="G2">
        <v>0</v>
      </c>
      <c r="H2">
        <v>0</v>
      </c>
      <c r="I2">
        <v>0</v>
      </c>
      <c r="J2">
        <v>0</v>
      </c>
      <c r="K2" t="s">
        <v>312</v>
      </c>
      <c r="L2">
        <v>0</v>
      </c>
      <c r="M2">
        <v>0</v>
      </c>
      <c r="N2">
        <v>0</v>
      </c>
      <c r="O2">
        <v>0</v>
      </c>
      <c r="P2">
        <v>0</v>
      </c>
      <c r="Q2">
        <v>0</v>
      </c>
      <c r="R2">
        <v>0</v>
      </c>
    </row>
    <row r="3" spans="1:18" x14ac:dyDescent="0.25">
      <c r="A3" t="s">
        <v>4</v>
      </c>
      <c r="B3">
        <v>0</v>
      </c>
      <c r="C3">
        <v>0</v>
      </c>
      <c r="D3">
        <v>0</v>
      </c>
      <c r="E3">
        <v>0</v>
      </c>
      <c r="F3">
        <v>0</v>
      </c>
      <c r="G3">
        <v>0</v>
      </c>
      <c r="H3">
        <v>0</v>
      </c>
      <c r="I3">
        <v>0</v>
      </c>
      <c r="J3">
        <v>0</v>
      </c>
      <c r="K3" t="s">
        <v>312</v>
      </c>
      <c r="L3">
        <v>0</v>
      </c>
      <c r="M3">
        <v>0</v>
      </c>
      <c r="N3">
        <v>0</v>
      </c>
      <c r="O3">
        <v>0</v>
      </c>
      <c r="P3">
        <v>0</v>
      </c>
      <c r="Q3">
        <v>0</v>
      </c>
      <c r="R3">
        <v>0</v>
      </c>
    </row>
    <row r="4" spans="1:18" x14ac:dyDescent="0.25">
      <c r="A4" t="s">
        <v>5</v>
      </c>
      <c r="B4">
        <v>0</v>
      </c>
      <c r="C4">
        <v>0</v>
      </c>
      <c r="D4">
        <v>0</v>
      </c>
      <c r="E4">
        <v>0</v>
      </c>
      <c r="F4">
        <v>0</v>
      </c>
      <c r="G4">
        <v>0</v>
      </c>
      <c r="H4">
        <v>0</v>
      </c>
      <c r="I4">
        <v>0</v>
      </c>
      <c r="J4">
        <v>0</v>
      </c>
      <c r="K4" t="s">
        <v>315</v>
      </c>
      <c r="L4">
        <v>0</v>
      </c>
      <c r="M4">
        <v>0</v>
      </c>
      <c r="N4">
        <v>0</v>
      </c>
      <c r="O4">
        <v>0</v>
      </c>
      <c r="P4">
        <v>0</v>
      </c>
      <c r="Q4">
        <v>0</v>
      </c>
      <c r="R4">
        <v>0</v>
      </c>
    </row>
    <row r="5" spans="1:18" x14ac:dyDescent="0.25">
      <c r="A5" t="s">
        <v>6</v>
      </c>
      <c r="B5">
        <v>2</v>
      </c>
      <c r="C5">
        <v>4</v>
      </c>
      <c r="D5">
        <v>1</v>
      </c>
      <c r="E5">
        <v>1</v>
      </c>
      <c r="F5">
        <v>1</v>
      </c>
      <c r="G5">
        <v>0</v>
      </c>
      <c r="H5">
        <v>0</v>
      </c>
      <c r="I5">
        <v>2.9689999999999999</v>
      </c>
      <c r="J5">
        <v>2.1084999999999998</v>
      </c>
      <c r="K5" t="s">
        <v>312</v>
      </c>
      <c r="L5">
        <v>0</v>
      </c>
      <c r="M5">
        <v>1</v>
      </c>
      <c r="N5">
        <v>1</v>
      </c>
      <c r="O5">
        <v>1</v>
      </c>
      <c r="P5">
        <v>1</v>
      </c>
      <c r="Q5">
        <v>2.9689999999999999</v>
      </c>
      <c r="R5">
        <v>1.919</v>
      </c>
    </row>
    <row r="6" spans="1:18" x14ac:dyDescent="0.25">
      <c r="A6" t="s">
        <v>7</v>
      </c>
      <c r="B6">
        <v>0</v>
      </c>
      <c r="C6">
        <v>0</v>
      </c>
      <c r="D6">
        <v>0</v>
      </c>
      <c r="E6">
        <v>0</v>
      </c>
      <c r="F6">
        <v>0</v>
      </c>
      <c r="G6">
        <v>0</v>
      </c>
      <c r="H6">
        <v>0</v>
      </c>
      <c r="I6">
        <v>0</v>
      </c>
      <c r="J6">
        <v>0</v>
      </c>
      <c r="K6" t="s">
        <v>315</v>
      </c>
      <c r="L6">
        <v>1</v>
      </c>
      <c r="M6">
        <v>1</v>
      </c>
      <c r="N6">
        <v>0</v>
      </c>
      <c r="O6">
        <v>0</v>
      </c>
      <c r="P6">
        <v>0</v>
      </c>
      <c r="Q6">
        <v>0</v>
      </c>
      <c r="R6">
        <v>0</v>
      </c>
    </row>
    <row r="7" spans="1:18" x14ac:dyDescent="0.25">
      <c r="A7" t="s">
        <v>8</v>
      </c>
      <c r="B7">
        <v>2</v>
      </c>
      <c r="C7">
        <v>2</v>
      </c>
      <c r="D7">
        <v>0</v>
      </c>
      <c r="E7">
        <v>0</v>
      </c>
      <c r="F7">
        <v>0</v>
      </c>
      <c r="G7">
        <v>0</v>
      </c>
      <c r="H7">
        <v>0</v>
      </c>
      <c r="I7">
        <v>5.8970000000000002</v>
      </c>
      <c r="J7">
        <v>5.8970000000000002</v>
      </c>
      <c r="K7" t="s">
        <v>312</v>
      </c>
      <c r="L7">
        <v>0</v>
      </c>
      <c r="M7">
        <v>1</v>
      </c>
      <c r="N7">
        <v>0</v>
      </c>
      <c r="O7">
        <v>0</v>
      </c>
      <c r="P7">
        <v>0</v>
      </c>
      <c r="Q7">
        <v>5.8970000000000002</v>
      </c>
      <c r="R7">
        <v>5.8970000000000002</v>
      </c>
    </row>
    <row r="8" spans="1:18" x14ac:dyDescent="0.25">
      <c r="A8" t="s">
        <v>9</v>
      </c>
      <c r="B8">
        <v>0</v>
      </c>
      <c r="C8">
        <v>0</v>
      </c>
      <c r="D8">
        <v>0</v>
      </c>
      <c r="E8">
        <v>0</v>
      </c>
      <c r="F8">
        <v>0</v>
      </c>
      <c r="G8">
        <v>0</v>
      </c>
      <c r="H8">
        <v>0</v>
      </c>
      <c r="I8">
        <v>0</v>
      </c>
      <c r="J8">
        <v>0</v>
      </c>
      <c r="K8" t="s">
        <v>315</v>
      </c>
      <c r="L8" t="s">
        <v>151</v>
      </c>
      <c r="M8">
        <v>0</v>
      </c>
      <c r="N8">
        <v>0</v>
      </c>
      <c r="O8">
        <v>0</v>
      </c>
      <c r="P8">
        <v>0</v>
      </c>
      <c r="Q8">
        <v>0</v>
      </c>
      <c r="R8">
        <v>0</v>
      </c>
    </row>
    <row r="9" spans="1:18" x14ac:dyDescent="0.25">
      <c r="A9" t="s">
        <v>10</v>
      </c>
      <c r="B9">
        <v>0</v>
      </c>
      <c r="C9">
        <v>0</v>
      </c>
      <c r="D9">
        <v>0</v>
      </c>
      <c r="E9">
        <v>0</v>
      </c>
      <c r="F9">
        <v>0</v>
      </c>
      <c r="G9">
        <v>0</v>
      </c>
      <c r="H9">
        <v>0</v>
      </c>
      <c r="I9">
        <v>0</v>
      </c>
      <c r="J9">
        <v>0</v>
      </c>
      <c r="K9" t="s">
        <v>312</v>
      </c>
      <c r="L9">
        <v>0</v>
      </c>
      <c r="M9">
        <v>0</v>
      </c>
      <c r="N9">
        <v>0</v>
      </c>
      <c r="O9">
        <v>0</v>
      </c>
      <c r="P9">
        <v>0</v>
      </c>
      <c r="Q9">
        <v>0</v>
      </c>
      <c r="R9">
        <v>0</v>
      </c>
    </row>
    <row r="10" spans="1:18" x14ac:dyDescent="0.25">
      <c r="A10" t="s">
        <v>11</v>
      </c>
      <c r="B10">
        <v>5</v>
      </c>
      <c r="C10">
        <v>5</v>
      </c>
      <c r="D10">
        <v>5</v>
      </c>
      <c r="E10">
        <v>0</v>
      </c>
      <c r="F10">
        <v>0</v>
      </c>
      <c r="G10">
        <v>0</v>
      </c>
      <c r="H10">
        <v>0</v>
      </c>
      <c r="I10">
        <v>5.2009999999999996</v>
      </c>
      <c r="J10">
        <v>3.4241999999999999</v>
      </c>
      <c r="K10" t="s">
        <v>312</v>
      </c>
      <c r="L10">
        <v>0</v>
      </c>
      <c r="M10">
        <v>0</v>
      </c>
      <c r="N10">
        <v>5</v>
      </c>
      <c r="O10">
        <v>0</v>
      </c>
      <c r="P10">
        <v>0</v>
      </c>
      <c r="Q10">
        <v>5.2009999999999996</v>
      </c>
      <c r="R10">
        <v>3.4241999999999999</v>
      </c>
    </row>
    <row r="11" spans="1:18" x14ac:dyDescent="0.25">
      <c r="A11" t="s">
        <v>12</v>
      </c>
      <c r="B11">
        <v>0</v>
      </c>
      <c r="C11">
        <v>0</v>
      </c>
      <c r="D11">
        <v>0</v>
      </c>
      <c r="E11">
        <v>0</v>
      </c>
      <c r="F11">
        <v>0</v>
      </c>
      <c r="G11">
        <v>0</v>
      </c>
      <c r="H11">
        <v>0</v>
      </c>
      <c r="I11">
        <v>0</v>
      </c>
      <c r="J11">
        <v>0</v>
      </c>
      <c r="K11" t="s">
        <v>315</v>
      </c>
      <c r="L11">
        <v>0</v>
      </c>
      <c r="M11">
        <v>0</v>
      </c>
      <c r="N11">
        <v>0</v>
      </c>
      <c r="O11">
        <v>0</v>
      </c>
      <c r="P11">
        <v>0</v>
      </c>
      <c r="Q11">
        <v>0</v>
      </c>
      <c r="R11">
        <v>0</v>
      </c>
    </row>
    <row r="12" spans="1:18" x14ac:dyDescent="0.25">
      <c r="A12" t="s">
        <v>13</v>
      </c>
      <c r="B12">
        <v>1</v>
      </c>
      <c r="C12">
        <v>5</v>
      </c>
      <c r="D12">
        <v>3</v>
      </c>
      <c r="E12">
        <v>2</v>
      </c>
      <c r="F12">
        <v>2</v>
      </c>
      <c r="G12">
        <v>0</v>
      </c>
      <c r="H12">
        <v>0</v>
      </c>
      <c r="I12">
        <v>4.0129999999999999</v>
      </c>
      <c r="J12">
        <v>2.6044</v>
      </c>
      <c r="K12" t="s">
        <v>315</v>
      </c>
      <c r="L12">
        <v>1</v>
      </c>
      <c r="M12">
        <v>0</v>
      </c>
      <c r="N12">
        <v>1</v>
      </c>
      <c r="O12">
        <v>1</v>
      </c>
      <c r="P12">
        <v>1</v>
      </c>
      <c r="Q12">
        <v>4.0129999999999999</v>
      </c>
      <c r="R12">
        <v>4.0129999999999999</v>
      </c>
    </row>
    <row r="13" spans="1:18" x14ac:dyDescent="0.25">
      <c r="A13" t="s">
        <v>14</v>
      </c>
      <c r="B13">
        <v>6</v>
      </c>
      <c r="C13">
        <v>9</v>
      </c>
      <c r="D13">
        <v>1</v>
      </c>
      <c r="E13">
        <v>1</v>
      </c>
      <c r="F13">
        <v>1</v>
      </c>
      <c r="G13">
        <v>0</v>
      </c>
      <c r="H13">
        <v>0</v>
      </c>
      <c r="I13">
        <v>4.2089999999999996</v>
      </c>
      <c r="J13">
        <v>2.0882222222222229</v>
      </c>
      <c r="K13" t="s">
        <v>315</v>
      </c>
      <c r="L13" t="s">
        <v>151</v>
      </c>
      <c r="M13">
        <v>1</v>
      </c>
      <c r="N13">
        <v>0</v>
      </c>
      <c r="O13">
        <v>0</v>
      </c>
      <c r="P13">
        <v>0</v>
      </c>
      <c r="Q13">
        <v>2.39</v>
      </c>
      <c r="R13">
        <v>1.7080000000000002</v>
      </c>
    </row>
    <row r="14" spans="1:18" x14ac:dyDescent="0.25">
      <c r="A14" t="s">
        <v>15</v>
      </c>
      <c r="B14">
        <v>15</v>
      </c>
      <c r="C14">
        <v>17</v>
      </c>
      <c r="D14">
        <v>13</v>
      </c>
      <c r="E14">
        <v>10</v>
      </c>
      <c r="F14">
        <v>9</v>
      </c>
      <c r="G14">
        <v>0</v>
      </c>
      <c r="H14">
        <v>0</v>
      </c>
      <c r="I14">
        <v>6.1980000000000004</v>
      </c>
      <c r="J14">
        <v>3.1225882352941174</v>
      </c>
      <c r="K14" t="s">
        <v>315</v>
      </c>
      <c r="L14">
        <v>0</v>
      </c>
      <c r="M14">
        <v>0</v>
      </c>
      <c r="N14">
        <v>11</v>
      </c>
      <c r="O14">
        <v>9</v>
      </c>
      <c r="P14">
        <v>8</v>
      </c>
      <c r="Q14">
        <v>6.1980000000000004</v>
      </c>
      <c r="R14">
        <v>2.8951999999999996</v>
      </c>
    </row>
    <row r="15" spans="1:18" x14ac:dyDescent="0.25">
      <c r="A15" t="s">
        <v>16</v>
      </c>
      <c r="B15">
        <v>0</v>
      </c>
      <c r="C15">
        <v>0</v>
      </c>
      <c r="D15">
        <v>0</v>
      </c>
      <c r="E15">
        <v>0</v>
      </c>
      <c r="F15">
        <v>0</v>
      </c>
      <c r="G15">
        <v>0</v>
      </c>
      <c r="H15">
        <v>0</v>
      </c>
      <c r="I15">
        <v>0</v>
      </c>
      <c r="J15">
        <v>0</v>
      </c>
      <c r="K15" t="s">
        <v>315</v>
      </c>
      <c r="L15">
        <v>0</v>
      </c>
      <c r="M15">
        <v>0</v>
      </c>
      <c r="N15">
        <v>0</v>
      </c>
      <c r="O15">
        <v>0</v>
      </c>
      <c r="P15">
        <v>0</v>
      </c>
      <c r="Q15">
        <v>0</v>
      </c>
      <c r="R15">
        <v>0</v>
      </c>
    </row>
    <row r="16" spans="1:18" x14ac:dyDescent="0.25">
      <c r="A16" t="s">
        <v>17</v>
      </c>
      <c r="B16">
        <v>0</v>
      </c>
      <c r="C16">
        <v>0</v>
      </c>
      <c r="D16">
        <v>0</v>
      </c>
      <c r="E16">
        <v>0</v>
      </c>
      <c r="F16">
        <v>0</v>
      </c>
      <c r="G16">
        <v>0</v>
      </c>
      <c r="H16">
        <v>0</v>
      </c>
      <c r="I16">
        <v>0</v>
      </c>
      <c r="J16">
        <v>0</v>
      </c>
      <c r="K16" t="s">
        <v>312</v>
      </c>
      <c r="L16">
        <v>0</v>
      </c>
      <c r="M16">
        <v>0</v>
      </c>
      <c r="N16">
        <v>0</v>
      </c>
      <c r="O16">
        <v>0</v>
      </c>
      <c r="P16">
        <v>0</v>
      </c>
      <c r="Q16">
        <v>0</v>
      </c>
      <c r="R16">
        <v>0</v>
      </c>
    </row>
    <row r="17" spans="1:18" x14ac:dyDescent="0.25">
      <c r="A17" t="s">
        <v>18</v>
      </c>
      <c r="B17">
        <v>0</v>
      </c>
      <c r="C17">
        <v>0</v>
      </c>
      <c r="D17">
        <v>0</v>
      </c>
      <c r="E17">
        <v>0</v>
      </c>
      <c r="F17">
        <v>0</v>
      </c>
      <c r="G17">
        <v>0</v>
      </c>
      <c r="H17">
        <v>0</v>
      </c>
      <c r="I17">
        <v>0</v>
      </c>
      <c r="J17">
        <v>0</v>
      </c>
      <c r="K17" t="s">
        <v>312</v>
      </c>
      <c r="L17">
        <v>0</v>
      </c>
      <c r="M17">
        <v>0</v>
      </c>
      <c r="N17">
        <v>0</v>
      </c>
      <c r="O17">
        <v>0</v>
      </c>
      <c r="P17">
        <v>0</v>
      </c>
      <c r="Q17">
        <v>0</v>
      </c>
      <c r="R17">
        <v>0</v>
      </c>
    </row>
    <row r="18" spans="1:18" x14ac:dyDescent="0.25">
      <c r="A18" t="s">
        <v>19</v>
      </c>
      <c r="B18">
        <v>0</v>
      </c>
      <c r="C18">
        <v>0</v>
      </c>
      <c r="D18">
        <v>0</v>
      </c>
      <c r="E18">
        <v>0</v>
      </c>
      <c r="F18">
        <v>0</v>
      </c>
      <c r="G18">
        <v>0</v>
      </c>
      <c r="H18">
        <v>0</v>
      </c>
      <c r="I18">
        <v>0</v>
      </c>
      <c r="J18">
        <v>0</v>
      </c>
      <c r="K18" t="s">
        <v>312</v>
      </c>
      <c r="L18">
        <v>1</v>
      </c>
      <c r="M18">
        <v>0</v>
      </c>
      <c r="N18">
        <v>0</v>
      </c>
      <c r="O18">
        <v>0</v>
      </c>
      <c r="P18">
        <v>0</v>
      </c>
      <c r="Q18">
        <v>0</v>
      </c>
      <c r="R18">
        <v>0</v>
      </c>
    </row>
    <row r="19" spans="1:18" x14ac:dyDescent="0.25">
      <c r="A19" t="s">
        <v>20</v>
      </c>
      <c r="B19">
        <v>0</v>
      </c>
      <c r="C19">
        <v>0</v>
      </c>
      <c r="D19">
        <v>0</v>
      </c>
      <c r="E19">
        <v>0</v>
      </c>
      <c r="F19">
        <v>0</v>
      </c>
      <c r="G19">
        <v>0</v>
      </c>
      <c r="H19">
        <v>0</v>
      </c>
      <c r="I19">
        <v>0</v>
      </c>
      <c r="J19">
        <v>0</v>
      </c>
      <c r="K19" t="s">
        <v>315</v>
      </c>
      <c r="L19">
        <v>1</v>
      </c>
      <c r="M19">
        <v>0</v>
      </c>
      <c r="N19">
        <v>0</v>
      </c>
      <c r="O19">
        <v>0</v>
      </c>
      <c r="P19">
        <v>0</v>
      </c>
      <c r="Q19">
        <v>0</v>
      </c>
      <c r="R19">
        <v>0</v>
      </c>
    </row>
    <row r="20" spans="1:18" x14ac:dyDescent="0.25">
      <c r="A20" t="s">
        <v>21</v>
      </c>
      <c r="B20">
        <v>0</v>
      </c>
      <c r="C20">
        <v>0</v>
      </c>
      <c r="D20">
        <v>0</v>
      </c>
      <c r="E20">
        <v>0</v>
      </c>
      <c r="F20">
        <v>0</v>
      </c>
      <c r="G20">
        <v>0</v>
      </c>
      <c r="H20">
        <v>0</v>
      </c>
      <c r="I20">
        <v>0</v>
      </c>
      <c r="J20">
        <v>0</v>
      </c>
      <c r="K20" t="s">
        <v>315</v>
      </c>
      <c r="L20">
        <v>0</v>
      </c>
      <c r="M20">
        <v>0</v>
      </c>
      <c r="N20">
        <v>0</v>
      </c>
      <c r="O20">
        <v>0</v>
      </c>
      <c r="P20">
        <v>0</v>
      </c>
      <c r="Q20">
        <v>0</v>
      </c>
      <c r="R20">
        <v>0</v>
      </c>
    </row>
    <row r="21" spans="1:18" x14ac:dyDescent="0.25">
      <c r="A21" t="s">
        <v>22</v>
      </c>
      <c r="B21">
        <v>0</v>
      </c>
      <c r="C21">
        <v>0</v>
      </c>
      <c r="D21">
        <v>0</v>
      </c>
      <c r="E21">
        <v>0</v>
      </c>
      <c r="F21">
        <v>0</v>
      </c>
      <c r="G21">
        <v>0</v>
      </c>
      <c r="H21">
        <v>0</v>
      </c>
      <c r="I21">
        <v>0</v>
      </c>
      <c r="J21">
        <v>0</v>
      </c>
      <c r="K21" t="s">
        <v>315</v>
      </c>
      <c r="L21">
        <v>0</v>
      </c>
      <c r="M21">
        <v>1</v>
      </c>
      <c r="N21">
        <v>0</v>
      </c>
      <c r="O21">
        <v>0</v>
      </c>
      <c r="P21">
        <v>0</v>
      </c>
      <c r="Q21">
        <v>0</v>
      </c>
      <c r="R21">
        <v>0</v>
      </c>
    </row>
    <row r="22" spans="1:18" x14ac:dyDescent="0.25">
      <c r="A22" t="s">
        <v>23</v>
      </c>
      <c r="B22">
        <v>0</v>
      </c>
      <c r="C22">
        <v>0</v>
      </c>
      <c r="D22">
        <v>0</v>
      </c>
      <c r="E22">
        <v>0</v>
      </c>
      <c r="F22">
        <v>0</v>
      </c>
      <c r="G22">
        <v>0</v>
      </c>
      <c r="H22">
        <v>0</v>
      </c>
      <c r="I22">
        <v>0</v>
      </c>
      <c r="J22">
        <v>0</v>
      </c>
      <c r="K22" t="s">
        <v>315</v>
      </c>
      <c r="L22">
        <v>0</v>
      </c>
      <c r="M22">
        <v>1</v>
      </c>
      <c r="N22">
        <v>0</v>
      </c>
      <c r="O22">
        <v>0</v>
      </c>
      <c r="P22">
        <v>0</v>
      </c>
      <c r="Q22">
        <v>0</v>
      </c>
      <c r="R22">
        <v>0</v>
      </c>
    </row>
    <row r="23" spans="1:18" x14ac:dyDescent="0.25">
      <c r="A23" t="s">
        <v>24</v>
      </c>
      <c r="B23">
        <v>0</v>
      </c>
      <c r="C23">
        <v>0</v>
      </c>
      <c r="D23">
        <v>0</v>
      </c>
      <c r="E23">
        <v>0</v>
      </c>
      <c r="F23">
        <v>0</v>
      </c>
      <c r="G23">
        <v>0</v>
      </c>
      <c r="H23">
        <v>0</v>
      </c>
      <c r="I23">
        <v>0</v>
      </c>
      <c r="J23">
        <v>0</v>
      </c>
      <c r="K23" t="s">
        <v>312</v>
      </c>
      <c r="L23">
        <v>1</v>
      </c>
      <c r="M23">
        <v>0</v>
      </c>
      <c r="N23">
        <v>0</v>
      </c>
      <c r="O23">
        <v>0</v>
      </c>
      <c r="P23">
        <v>0</v>
      </c>
      <c r="Q23">
        <v>0</v>
      </c>
      <c r="R23">
        <v>0</v>
      </c>
    </row>
    <row r="24" spans="1:18" x14ac:dyDescent="0.25">
      <c r="A24" t="s">
        <v>25</v>
      </c>
      <c r="B24">
        <v>0</v>
      </c>
      <c r="C24">
        <v>0</v>
      </c>
      <c r="D24">
        <v>0</v>
      </c>
      <c r="E24">
        <v>0</v>
      </c>
      <c r="F24">
        <v>0</v>
      </c>
      <c r="G24">
        <v>0</v>
      </c>
      <c r="H24">
        <v>0</v>
      </c>
      <c r="I24">
        <v>0</v>
      </c>
      <c r="J24">
        <v>0</v>
      </c>
      <c r="K24" t="s">
        <v>315</v>
      </c>
      <c r="L24">
        <v>0</v>
      </c>
      <c r="M24">
        <v>0</v>
      </c>
      <c r="N24">
        <v>0</v>
      </c>
      <c r="O24">
        <v>0</v>
      </c>
      <c r="P24">
        <v>0</v>
      </c>
      <c r="Q24">
        <v>0</v>
      </c>
      <c r="R24">
        <v>0</v>
      </c>
    </row>
    <row r="25" spans="1:18" x14ac:dyDescent="0.25">
      <c r="A25" t="s">
        <v>26</v>
      </c>
      <c r="B25">
        <v>1</v>
      </c>
      <c r="C25">
        <v>2</v>
      </c>
      <c r="D25">
        <v>1</v>
      </c>
      <c r="E25">
        <v>2</v>
      </c>
      <c r="F25">
        <v>1</v>
      </c>
      <c r="G25">
        <v>0</v>
      </c>
      <c r="H25">
        <v>0</v>
      </c>
      <c r="I25">
        <v>1.413</v>
      </c>
      <c r="J25">
        <v>0.70650000000000002</v>
      </c>
      <c r="K25" t="s">
        <v>315</v>
      </c>
      <c r="L25">
        <v>0</v>
      </c>
      <c r="M25">
        <v>0</v>
      </c>
      <c r="N25">
        <v>0</v>
      </c>
      <c r="O25">
        <v>1</v>
      </c>
      <c r="P25">
        <v>0</v>
      </c>
      <c r="Q25">
        <v>0</v>
      </c>
      <c r="R25">
        <v>0</v>
      </c>
    </row>
    <row r="26" spans="1:18" x14ac:dyDescent="0.25">
      <c r="A26" t="s">
        <v>27</v>
      </c>
      <c r="B26">
        <v>0</v>
      </c>
      <c r="C26">
        <v>0</v>
      </c>
      <c r="D26">
        <v>0</v>
      </c>
      <c r="E26">
        <v>0</v>
      </c>
      <c r="F26">
        <v>0</v>
      </c>
      <c r="G26">
        <v>0</v>
      </c>
      <c r="H26">
        <v>0</v>
      </c>
      <c r="I26">
        <v>0</v>
      </c>
      <c r="J26">
        <v>0</v>
      </c>
      <c r="K26" t="s">
        <v>312</v>
      </c>
      <c r="L26">
        <v>0</v>
      </c>
      <c r="M26">
        <v>0</v>
      </c>
      <c r="N26">
        <v>0</v>
      </c>
      <c r="O26">
        <v>0</v>
      </c>
      <c r="P26">
        <v>0</v>
      </c>
      <c r="Q26">
        <v>0</v>
      </c>
      <c r="R26">
        <v>0</v>
      </c>
    </row>
    <row r="27" spans="1:18" x14ac:dyDescent="0.25">
      <c r="A27" t="s">
        <v>28</v>
      </c>
      <c r="B27">
        <v>0</v>
      </c>
      <c r="C27">
        <v>0</v>
      </c>
      <c r="D27">
        <v>0</v>
      </c>
      <c r="E27">
        <v>0</v>
      </c>
      <c r="F27">
        <v>0</v>
      </c>
      <c r="G27">
        <v>0</v>
      </c>
      <c r="H27">
        <v>0</v>
      </c>
      <c r="I27">
        <v>0</v>
      </c>
      <c r="J27">
        <v>0</v>
      </c>
      <c r="K27" t="s">
        <v>315</v>
      </c>
      <c r="L27">
        <v>0</v>
      </c>
      <c r="M27">
        <v>0</v>
      </c>
      <c r="N27">
        <v>0</v>
      </c>
      <c r="O27">
        <v>0</v>
      </c>
      <c r="P27">
        <v>0</v>
      </c>
      <c r="Q27">
        <v>0</v>
      </c>
      <c r="R27">
        <v>0</v>
      </c>
    </row>
    <row r="28" spans="1:18" x14ac:dyDescent="0.25">
      <c r="A28" t="s">
        <v>29</v>
      </c>
      <c r="B28">
        <v>0</v>
      </c>
      <c r="C28">
        <v>1</v>
      </c>
      <c r="D28">
        <v>1</v>
      </c>
      <c r="E28">
        <v>0</v>
      </c>
      <c r="F28">
        <v>0</v>
      </c>
      <c r="G28">
        <v>0</v>
      </c>
      <c r="H28">
        <v>0</v>
      </c>
      <c r="I28">
        <v>1.3580000000000001</v>
      </c>
      <c r="J28">
        <v>1.3580000000000001</v>
      </c>
      <c r="K28" t="s">
        <v>312</v>
      </c>
      <c r="L28">
        <v>0</v>
      </c>
      <c r="M28">
        <v>0</v>
      </c>
      <c r="N28">
        <v>0</v>
      </c>
      <c r="O28">
        <v>0</v>
      </c>
      <c r="P28">
        <v>0</v>
      </c>
      <c r="Q28">
        <v>0</v>
      </c>
      <c r="R28">
        <v>0</v>
      </c>
    </row>
    <row r="29" spans="1:18" x14ac:dyDescent="0.25">
      <c r="A29" t="s">
        <v>30</v>
      </c>
      <c r="B29">
        <v>4</v>
      </c>
      <c r="C29">
        <v>4</v>
      </c>
      <c r="D29">
        <v>1</v>
      </c>
      <c r="E29">
        <v>1</v>
      </c>
      <c r="F29">
        <v>1</v>
      </c>
      <c r="G29">
        <v>1</v>
      </c>
      <c r="H29">
        <v>0</v>
      </c>
      <c r="I29">
        <v>4.5</v>
      </c>
      <c r="J29">
        <v>2.3087499999999999</v>
      </c>
      <c r="K29" t="s">
        <v>315</v>
      </c>
      <c r="L29">
        <v>1</v>
      </c>
      <c r="M29">
        <v>0</v>
      </c>
      <c r="N29">
        <v>1</v>
      </c>
      <c r="O29">
        <v>1</v>
      </c>
      <c r="P29">
        <v>1</v>
      </c>
      <c r="Q29">
        <v>4.5</v>
      </c>
      <c r="R29">
        <v>2.3087499999999999</v>
      </c>
    </row>
    <row r="30" spans="1:18" x14ac:dyDescent="0.25">
      <c r="A30" t="s">
        <v>31</v>
      </c>
      <c r="B30">
        <v>0</v>
      </c>
      <c r="C30">
        <v>0</v>
      </c>
      <c r="D30">
        <v>0</v>
      </c>
      <c r="E30">
        <v>0</v>
      </c>
      <c r="F30">
        <v>0</v>
      </c>
      <c r="G30">
        <v>0</v>
      </c>
      <c r="H30">
        <v>0</v>
      </c>
      <c r="I30">
        <v>0</v>
      </c>
      <c r="J30">
        <v>0</v>
      </c>
      <c r="K30" t="s">
        <v>315</v>
      </c>
      <c r="L30">
        <v>1</v>
      </c>
      <c r="M30">
        <v>0</v>
      </c>
      <c r="N30">
        <v>0</v>
      </c>
      <c r="O30">
        <v>0</v>
      </c>
      <c r="P30">
        <v>0</v>
      </c>
      <c r="Q30">
        <v>0</v>
      </c>
      <c r="R30">
        <v>0</v>
      </c>
    </row>
    <row r="31" spans="1:18" x14ac:dyDescent="0.25">
      <c r="A31" t="s">
        <v>32</v>
      </c>
      <c r="B31">
        <v>0</v>
      </c>
      <c r="C31">
        <v>0</v>
      </c>
      <c r="D31">
        <v>0</v>
      </c>
      <c r="E31">
        <v>0</v>
      </c>
      <c r="F31">
        <v>0</v>
      </c>
      <c r="G31">
        <v>0</v>
      </c>
      <c r="H31">
        <v>0</v>
      </c>
      <c r="I31">
        <v>0</v>
      </c>
      <c r="J31">
        <v>0</v>
      </c>
      <c r="K31" t="s">
        <v>315</v>
      </c>
      <c r="L31">
        <v>1</v>
      </c>
      <c r="M31">
        <v>0</v>
      </c>
      <c r="N31">
        <v>0</v>
      </c>
      <c r="O31">
        <v>0</v>
      </c>
      <c r="P31">
        <v>0</v>
      </c>
      <c r="Q31">
        <v>0</v>
      </c>
      <c r="R31">
        <v>0</v>
      </c>
    </row>
    <row r="32" spans="1:18" x14ac:dyDescent="0.25">
      <c r="A32" t="s">
        <v>33</v>
      </c>
      <c r="B32">
        <v>2</v>
      </c>
      <c r="C32">
        <v>4</v>
      </c>
      <c r="D32">
        <v>2</v>
      </c>
      <c r="E32">
        <v>2</v>
      </c>
      <c r="F32">
        <v>2</v>
      </c>
      <c r="G32">
        <v>0</v>
      </c>
      <c r="H32">
        <v>0</v>
      </c>
      <c r="I32">
        <v>5.524</v>
      </c>
      <c r="J32">
        <v>2.3875000000000002</v>
      </c>
      <c r="K32" t="s">
        <v>312</v>
      </c>
      <c r="L32">
        <v>1</v>
      </c>
      <c r="M32">
        <v>0</v>
      </c>
      <c r="N32">
        <v>0</v>
      </c>
      <c r="O32">
        <v>0</v>
      </c>
      <c r="P32">
        <v>0</v>
      </c>
      <c r="Q32">
        <v>5.524</v>
      </c>
      <c r="R32">
        <v>3.4234999999999998</v>
      </c>
    </row>
    <row r="33" spans="1:18" x14ac:dyDescent="0.25">
      <c r="A33" t="s">
        <v>34</v>
      </c>
      <c r="B33">
        <v>1</v>
      </c>
      <c r="C33">
        <v>1</v>
      </c>
      <c r="D33">
        <v>0</v>
      </c>
      <c r="E33">
        <v>0</v>
      </c>
      <c r="F33">
        <v>0</v>
      </c>
      <c r="G33">
        <v>0</v>
      </c>
      <c r="H33">
        <v>0</v>
      </c>
      <c r="I33">
        <v>9.4120000000000008</v>
      </c>
      <c r="J33">
        <v>9.4120000000000008</v>
      </c>
      <c r="K33" t="s">
        <v>312</v>
      </c>
      <c r="L33">
        <v>0</v>
      </c>
      <c r="M33">
        <v>0</v>
      </c>
      <c r="N33">
        <v>0</v>
      </c>
      <c r="O33">
        <v>0</v>
      </c>
      <c r="P33">
        <v>0</v>
      </c>
      <c r="Q33">
        <v>9.4120000000000008</v>
      </c>
      <c r="R33">
        <v>9.4120000000000008</v>
      </c>
    </row>
    <row r="34" spans="1:18" x14ac:dyDescent="0.25">
      <c r="A34" t="s">
        <v>35</v>
      </c>
      <c r="B34">
        <v>4</v>
      </c>
      <c r="C34">
        <v>9</v>
      </c>
      <c r="D34">
        <v>7</v>
      </c>
      <c r="E34">
        <v>3</v>
      </c>
      <c r="F34">
        <v>3</v>
      </c>
      <c r="G34">
        <v>0</v>
      </c>
      <c r="H34">
        <v>0</v>
      </c>
      <c r="I34">
        <v>4.0129999999999999</v>
      </c>
      <c r="J34">
        <v>3.0924444444444452</v>
      </c>
      <c r="K34" t="s">
        <v>312</v>
      </c>
      <c r="L34">
        <v>0</v>
      </c>
      <c r="M34">
        <v>0</v>
      </c>
      <c r="N34">
        <v>3</v>
      </c>
      <c r="O34">
        <v>1</v>
      </c>
      <c r="P34">
        <v>1</v>
      </c>
      <c r="Q34">
        <v>3.6110000000000002</v>
      </c>
      <c r="R34">
        <v>2.6085000000000003</v>
      </c>
    </row>
    <row r="35" spans="1:18" x14ac:dyDescent="0.25">
      <c r="A35" t="s">
        <v>36</v>
      </c>
      <c r="B35">
        <v>3</v>
      </c>
      <c r="C35">
        <v>3</v>
      </c>
      <c r="D35">
        <v>3</v>
      </c>
      <c r="E35">
        <v>3</v>
      </c>
      <c r="F35">
        <v>3</v>
      </c>
      <c r="G35">
        <v>0</v>
      </c>
      <c r="H35">
        <v>0</v>
      </c>
      <c r="I35">
        <v>6.1980000000000004</v>
      </c>
      <c r="J35">
        <v>3.4326666666666665</v>
      </c>
      <c r="K35" t="s">
        <v>315</v>
      </c>
      <c r="L35">
        <v>0</v>
      </c>
      <c r="M35">
        <v>0</v>
      </c>
      <c r="N35">
        <v>3</v>
      </c>
      <c r="O35">
        <v>3</v>
      </c>
      <c r="P35">
        <v>3</v>
      </c>
      <c r="Q35">
        <v>6.1980000000000004</v>
      </c>
      <c r="R35">
        <v>3.4326666666666665</v>
      </c>
    </row>
    <row r="36" spans="1:18" x14ac:dyDescent="0.25">
      <c r="A36" t="s">
        <v>37</v>
      </c>
      <c r="B36">
        <v>1</v>
      </c>
      <c r="C36">
        <v>3</v>
      </c>
      <c r="D36">
        <v>3</v>
      </c>
      <c r="E36">
        <v>2</v>
      </c>
      <c r="F36">
        <v>2</v>
      </c>
      <c r="G36">
        <v>0</v>
      </c>
      <c r="H36">
        <v>0</v>
      </c>
      <c r="I36">
        <v>6.1980000000000004</v>
      </c>
      <c r="J36">
        <v>3.8453333333333339</v>
      </c>
      <c r="K36" t="s">
        <v>312</v>
      </c>
      <c r="L36">
        <v>0</v>
      </c>
      <c r="M36">
        <v>0</v>
      </c>
      <c r="N36">
        <v>1</v>
      </c>
      <c r="O36">
        <v>0</v>
      </c>
      <c r="P36">
        <v>0</v>
      </c>
      <c r="Q36">
        <v>1.6890000000000001</v>
      </c>
      <c r="R36">
        <v>1.6890000000000001</v>
      </c>
    </row>
    <row r="37" spans="1:18" x14ac:dyDescent="0.25">
      <c r="A37" t="s">
        <v>38</v>
      </c>
      <c r="B37">
        <v>0</v>
      </c>
      <c r="C37">
        <v>0</v>
      </c>
      <c r="D37">
        <v>0</v>
      </c>
      <c r="E37">
        <v>0</v>
      </c>
      <c r="F37">
        <v>0</v>
      </c>
      <c r="G37">
        <v>0</v>
      </c>
      <c r="H37">
        <v>0</v>
      </c>
      <c r="I37">
        <v>0</v>
      </c>
      <c r="J37">
        <v>0</v>
      </c>
      <c r="K37" t="s">
        <v>315</v>
      </c>
      <c r="L37">
        <v>0</v>
      </c>
      <c r="M37">
        <v>0</v>
      </c>
      <c r="N37">
        <v>0</v>
      </c>
      <c r="O37">
        <v>0</v>
      </c>
      <c r="P37">
        <v>0</v>
      </c>
      <c r="Q37">
        <v>0</v>
      </c>
      <c r="R37">
        <v>0</v>
      </c>
    </row>
    <row r="38" spans="1:18" x14ac:dyDescent="0.25">
      <c r="A38" t="s">
        <v>39</v>
      </c>
      <c r="B38">
        <v>0</v>
      </c>
      <c r="C38">
        <v>0</v>
      </c>
      <c r="D38">
        <v>0</v>
      </c>
      <c r="E38">
        <v>0</v>
      </c>
      <c r="F38">
        <v>0</v>
      </c>
      <c r="G38">
        <v>0</v>
      </c>
      <c r="H38">
        <v>0</v>
      </c>
      <c r="I38">
        <v>0</v>
      </c>
      <c r="J38">
        <v>0</v>
      </c>
      <c r="K38" t="s">
        <v>315</v>
      </c>
      <c r="L38">
        <v>0</v>
      </c>
      <c r="M38">
        <v>0</v>
      </c>
      <c r="N38">
        <v>0</v>
      </c>
      <c r="O38">
        <v>0</v>
      </c>
      <c r="P38">
        <v>0</v>
      </c>
      <c r="Q38">
        <v>0</v>
      </c>
      <c r="R38">
        <v>0</v>
      </c>
    </row>
    <row r="39" spans="1:18" x14ac:dyDescent="0.25">
      <c r="A39" t="s">
        <v>40</v>
      </c>
      <c r="B39">
        <v>0</v>
      </c>
      <c r="C39">
        <v>0</v>
      </c>
      <c r="D39">
        <v>0</v>
      </c>
      <c r="E39">
        <v>0</v>
      </c>
      <c r="F39">
        <v>0</v>
      </c>
      <c r="G39">
        <v>0</v>
      </c>
      <c r="H39">
        <v>0</v>
      </c>
      <c r="I39">
        <v>0</v>
      </c>
      <c r="J39">
        <v>0</v>
      </c>
      <c r="K39" t="s">
        <v>315</v>
      </c>
      <c r="L39">
        <v>0</v>
      </c>
      <c r="M39">
        <v>0</v>
      </c>
      <c r="N39">
        <v>0</v>
      </c>
      <c r="O39">
        <v>0</v>
      </c>
      <c r="P39">
        <v>0</v>
      </c>
      <c r="Q39">
        <v>0</v>
      </c>
      <c r="R39">
        <v>0</v>
      </c>
    </row>
    <row r="40" spans="1:18" x14ac:dyDescent="0.25">
      <c r="A40" t="s">
        <v>41</v>
      </c>
      <c r="B40">
        <v>0</v>
      </c>
      <c r="C40">
        <v>0</v>
      </c>
      <c r="D40">
        <v>0</v>
      </c>
      <c r="E40">
        <v>0</v>
      </c>
      <c r="F40">
        <v>0</v>
      </c>
      <c r="G40">
        <v>0</v>
      </c>
      <c r="H40">
        <v>0</v>
      </c>
      <c r="I40">
        <v>0</v>
      </c>
      <c r="J40">
        <v>0</v>
      </c>
      <c r="K40" t="s">
        <v>315</v>
      </c>
      <c r="L40">
        <v>0</v>
      </c>
      <c r="M40">
        <v>0</v>
      </c>
      <c r="N40">
        <v>0</v>
      </c>
      <c r="O40">
        <v>0</v>
      </c>
      <c r="P40">
        <v>0</v>
      </c>
      <c r="Q40">
        <v>0</v>
      </c>
      <c r="R40">
        <v>0</v>
      </c>
    </row>
    <row r="41" spans="1:18" x14ac:dyDescent="0.25">
      <c r="A41" t="s">
        <v>42</v>
      </c>
      <c r="B41">
        <v>4</v>
      </c>
      <c r="C41">
        <v>16</v>
      </c>
      <c r="D41">
        <v>8</v>
      </c>
      <c r="E41">
        <v>7</v>
      </c>
      <c r="F41">
        <v>5</v>
      </c>
      <c r="G41">
        <v>1</v>
      </c>
      <c r="H41">
        <v>0</v>
      </c>
      <c r="I41">
        <v>6.1980000000000004</v>
      </c>
      <c r="J41">
        <v>3.4419375000000008</v>
      </c>
      <c r="K41" t="s">
        <v>312</v>
      </c>
      <c r="L41">
        <v>0</v>
      </c>
      <c r="M41">
        <v>0</v>
      </c>
      <c r="N41">
        <v>1</v>
      </c>
      <c r="O41">
        <v>2</v>
      </c>
      <c r="P41">
        <v>1</v>
      </c>
      <c r="Q41">
        <v>3.34</v>
      </c>
      <c r="R41">
        <v>2.0175000000000001</v>
      </c>
    </row>
    <row r="42" spans="1:18" x14ac:dyDescent="0.25">
      <c r="A42" t="s">
        <v>43</v>
      </c>
      <c r="B42">
        <v>0</v>
      </c>
      <c r="C42">
        <v>0</v>
      </c>
      <c r="D42">
        <v>0</v>
      </c>
      <c r="E42">
        <v>0</v>
      </c>
      <c r="F42">
        <v>0</v>
      </c>
      <c r="G42">
        <v>0</v>
      </c>
      <c r="H42">
        <v>0</v>
      </c>
      <c r="I42">
        <v>0</v>
      </c>
      <c r="J42">
        <v>0</v>
      </c>
      <c r="K42" t="s">
        <v>312</v>
      </c>
      <c r="L42">
        <v>0</v>
      </c>
      <c r="M42">
        <v>0</v>
      </c>
      <c r="N42">
        <v>0</v>
      </c>
      <c r="O42">
        <v>0</v>
      </c>
      <c r="P42">
        <v>0</v>
      </c>
      <c r="Q42">
        <v>0</v>
      </c>
      <c r="R42">
        <v>0</v>
      </c>
    </row>
    <row r="43" spans="1:18" x14ac:dyDescent="0.25">
      <c r="A43" t="s">
        <v>44</v>
      </c>
      <c r="B43">
        <v>0</v>
      </c>
      <c r="C43">
        <v>0</v>
      </c>
      <c r="D43">
        <v>0</v>
      </c>
      <c r="E43">
        <v>0</v>
      </c>
      <c r="F43">
        <v>0</v>
      </c>
      <c r="G43">
        <v>0</v>
      </c>
      <c r="H43">
        <v>0</v>
      </c>
      <c r="I43">
        <v>0</v>
      </c>
      <c r="J43">
        <v>0</v>
      </c>
      <c r="K43" t="s">
        <v>312</v>
      </c>
      <c r="L43">
        <v>0</v>
      </c>
      <c r="M43">
        <v>0</v>
      </c>
      <c r="N43">
        <v>0</v>
      </c>
      <c r="O43">
        <v>0</v>
      </c>
      <c r="P43">
        <v>0</v>
      </c>
      <c r="Q43">
        <v>0</v>
      </c>
      <c r="R43">
        <v>0</v>
      </c>
    </row>
    <row r="44" spans="1:18" x14ac:dyDescent="0.25">
      <c r="A44" t="s">
        <v>45</v>
      </c>
      <c r="B44">
        <v>0</v>
      </c>
      <c r="C44">
        <v>0</v>
      </c>
      <c r="D44">
        <v>0</v>
      </c>
      <c r="E44">
        <v>0</v>
      </c>
      <c r="F44">
        <v>0</v>
      </c>
      <c r="G44">
        <v>0</v>
      </c>
      <c r="H44">
        <v>0</v>
      </c>
      <c r="I44">
        <v>0</v>
      </c>
      <c r="J44">
        <v>0</v>
      </c>
      <c r="K44" t="s">
        <v>312</v>
      </c>
      <c r="L44">
        <v>1</v>
      </c>
      <c r="M44">
        <v>0</v>
      </c>
      <c r="N44">
        <v>0</v>
      </c>
      <c r="O44">
        <v>0</v>
      </c>
      <c r="P44">
        <v>0</v>
      </c>
      <c r="Q44">
        <v>0</v>
      </c>
      <c r="R44">
        <v>0</v>
      </c>
    </row>
    <row r="45" spans="1:18" x14ac:dyDescent="0.25">
      <c r="A45" t="s">
        <v>46</v>
      </c>
      <c r="B45">
        <v>3</v>
      </c>
      <c r="C45">
        <v>8</v>
      </c>
      <c r="D45">
        <v>4</v>
      </c>
      <c r="E45">
        <v>5</v>
      </c>
      <c r="F45">
        <v>3</v>
      </c>
      <c r="G45">
        <v>1</v>
      </c>
      <c r="H45">
        <v>0</v>
      </c>
      <c r="I45">
        <v>4.5289999999999999</v>
      </c>
      <c r="J45">
        <v>2.3263749999999996</v>
      </c>
      <c r="K45" t="s">
        <v>312</v>
      </c>
      <c r="L45">
        <v>1</v>
      </c>
      <c r="M45">
        <v>1</v>
      </c>
      <c r="N45">
        <v>1</v>
      </c>
      <c r="O45">
        <v>2</v>
      </c>
      <c r="P45">
        <v>1</v>
      </c>
      <c r="Q45">
        <v>4.5289999999999999</v>
      </c>
      <c r="R45">
        <v>2.766</v>
      </c>
    </row>
    <row r="46" spans="1:18" x14ac:dyDescent="0.25">
      <c r="A46" t="s">
        <v>47</v>
      </c>
      <c r="B46">
        <v>0</v>
      </c>
      <c r="C46">
        <v>0</v>
      </c>
      <c r="D46">
        <v>0</v>
      </c>
      <c r="E46">
        <v>0</v>
      </c>
      <c r="F46">
        <v>0</v>
      </c>
      <c r="G46">
        <v>0</v>
      </c>
      <c r="H46">
        <v>0</v>
      </c>
      <c r="I46">
        <v>0</v>
      </c>
      <c r="J46">
        <v>0</v>
      </c>
      <c r="K46" t="s">
        <v>315</v>
      </c>
      <c r="L46">
        <v>0</v>
      </c>
      <c r="M46">
        <v>0</v>
      </c>
      <c r="N46">
        <v>0</v>
      </c>
      <c r="O46">
        <v>0</v>
      </c>
      <c r="P46">
        <v>0</v>
      </c>
      <c r="Q46">
        <v>0</v>
      </c>
      <c r="R46">
        <v>0</v>
      </c>
    </row>
    <row r="47" spans="1:18" x14ac:dyDescent="0.25">
      <c r="A47" t="s">
        <v>48</v>
      </c>
      <c r="B47">
        <v>0</v>
      </c>
      <c r="C47">
        <v>0</v>
      </c>
      <c r="D47">
        <v>0</v>
      </c>
      <c r="E47">
        <v>0</v>
      </c>
      <c r="F47">
        <v>0</v>
      </c>
      <c r="G47">
        <v>0</v>
      </c>
      <c r="H47">
        <v>0</v>
      </c>
      <c r="I47">
        <v>0</v>
      </c>
      <c r="J47">
        <v>0</v>
      </c>
      <c r="K47" t="s">
        <v>312</v>
      </c>
      <c r="L47">
        <v>1</v>
      </c>
      <c r="M47">
        <v>0</v>
      </c>
      <c r="N47">
        <v>0</v>
      </c>
      <c r="O47">
        <v>0</v>
      </c>
      <c r="P47">
        <v>0</v>
      </c>
      <c r="Q47">
        <v>0</v>
      </c>
      <c r="R47">
        <v>0</v>
      </c>
    </row>
    <row r="48" spans="1:18" x14ac:dyDescent="0.25">
      <c r="A48" t="s">
        <v>49</v>
      </c>
      <c r="B48">
        <v>1</v>
      </c>
      <c r="C48">
        <v>2</v>
      </c>
      <c r="D48">
        <v>1</v>
      </c>
      <c r="E48">
        <v>1</v>
      </c>
      <c r="F48">
        <v>1</v>
      </c>
      <c r="G48">
        <v>0</v>
      </c>
      <c r="H48">
        <v>0</v>
      </c>
      <c r="I48">
        <v>36.130000000000003</v>
      </c>
      <c r="J48">
        <v>18.499500000000001</v>
      </c>
      <c r="K48" t="s">
        <v>312</v>
      </c>
      <c r="L48">
        <v>0</v>
      </c>
      <c r="M48">
        <v>0</v>
      </c>
      <c r="N48">
        <v>0</v>
      </c>
      <c r="O48">
        <v>0</v>
      </c>
      <c r="P48">
        <v>0</v>
      </c>
      <c r="Q48">
        <v>36.130000000000003</v>
      </c>
      <c r="R48">
        <v>36.130000000000003</v>
      </c>
    </row>
    <row r="49" spans="1:18" x14ac:dyDescent="0.25">
      <c r="A49" t="s">
        <v>50</v>
      </c>
      <c r="B49">
        <v>1</v>
      </c>
      <c r="C49">
        <v>2</v>
      </c>
      <c r="D49">
        <v>2</v>
      </c>
      <c r="E49">
        <v>2</v>
      </c>
      <c r="F49">
        <v>2</v>
      </c>
      <c r="G49">
        <v>0</v>
      </c>
      <c r="H49">
        <v>0</v>
      </c>
      <c r="I49">
        <v>1.6890000000000001</v>
      </c>
      <c r="J49">
        <v>1.6655</v>
      </c>
      <c r="K49" t="s">
        <v>312</v>
      </c>
      <c r="L49">
        <v>1</v>
      </c>
      <c r="M49">
        <v>1</v>
      </c>
      <c r="N49">
        <v>1</v>
      </c>
      <c r="O49">
        <v>1</v>
      </c>
      <c r="P49">
        <v>1</v>
      </c>
      <c r="Q49">
        <v>1.6890000000000001</v>
      </c>
      <c r="R49">
        <v>1.6890000000000001</v>
      </c>
    </row>
    <row r="50" spans="1:18" x14ac:dyDescent="0.25">
      <c r="A50" t="s">
        <v>51</v>
      </c>
      <c r="B50">
        <v>2</v>
      </c>
      <c r="C50">
        <v>3</v>
      </c>
      <c r="D50">
        <v>2</v>
      </c>
      <c r="E50">
        <v>3</v>
      </c>
      <c r="F50">
        <v>2</v>
      </c>
      <c r="G50">
        <v>0</v>
      </c>
      <c r="H50">
        <v>0</v>
      </c>
      <c r="I50">
        <v>9.6010000000000009</v>
      </c>
      <c r="J50">
        <v>4.0493333333333332</v>
      </c>
      <c r="K50" t="s">
        <v>312</v>
      </c>
      <c r="L50">
        <v>0</v>
      </c>
      <c r="M50">
        <v>0</v>
      </c>
      <c r="N50">
        <v>2</v>
      </c>
      <c r="O50">
        <v>2</v>
      </c>
      <c r="P50">
        <v>2</v>
      </c>
      <c r="Q50">
        <v>9.6010000000000009</v>
      </c>
      <c r="R50">
        <v>5.2350000000000003</v>
      </c>
    </row>
    <row r="51" spans="1:18" x14ac:dyDescent="0.25">
      <c r="A51" t="s">
        <v>52</v>
      </c>
      <c r="B51">
        <v>0</v>
      </c>
      <c r="C51">
        <v>0</v>
      </c>
      <c r="D51">
        <v>0</v>
      </c>
      <c r="E51">
        <v>0</v>
      </c>
      <c r="F51">
        <v>0</v>
      </c>
      <c r="G51">
        <v>0</v>
      </c>
      <c r="H51">
        <v>0</v>
      </c>
      <c r="I51">
        <v>0</v>
      </c>
      <c r="J51">
        <v>0</v>
      </c>
      <c r="K51" t="s">
        <v>315</v>
      </c>
      <c r="L51">
        <v>0</v>
      </c>
      <c r="M51">
        <v>0</v>
      </c>
      <c r="N51">
        <v>0</v>
      </c>
      <c r="O51">
        <v>0</v>
      </c>
      <c r="P51">
        <v>0</v>
      </c>
      <c r="Q51">
        <v>0</v>
      </c>
      <c r="R51">
        <v>0</v>
      </c>
    </row>
    <row r="52" spans="1:18" x14ac:dyDescent="0.25">
      <c r="A52" t="s">
        <v>53</v>
      </c>
      <c r="B52">
        <v>2</v>
      </c>
      <c r="C52">
        <v>2</v>
      </c>
      <c r="D52">
        <v>2</v>
      </c>
      <c r="E52">
        <v>0</v>
      </c>
      <c r="F52">
        <v>0</v>
      </c>
      <c r="G52">
        <v>0</v>
      </c>
      <c r="H52">
        <v>0</v>
      </c>
      <c r="I52">
        <v>4.8310000000000004</v>
      </c>
      <c r="J52">
        <v>3.1390000000000002</v>
      </c>
      <c r="K52" t="s">
        <v>315</v>
      </c>
      <c r="L52" t="s">
        <v>151</v>
      </c>
      <c r="M52">
        <v>0</v>
      </c>
      <c r="N52">
        <v>2</v>
      </c>
      <c r="O52">
        <v>0</v>
      </c>
      <c r="P52">
        <v>0</v>
      </c>
      <c r="Q52">
        <v>4.8310000000000004</v>
      </c>
      <c r="R52">
        <v>3.1390000000000002</v>
      </c>
    </row>
    <row r="53" spans="1:18" x14ac:dyDescent="0.25">
      <c r="A53" t="s">
        <v>54</v>
      </c>
      <c r="B53">
        <v>4</v>
      </c>
      <c r="C53">
        <v>4</v>
      </c>
      <c r="D53">
        <v>3</v>
      </c>
      <c r="E53">
        <v>0</v>
      </c>
      <c r="F53">
        <v>0</v>
      </c>
      <c r="G53">
        <v>0</v>
      </c>
      <c r="H53">
        <v>0</v>
      </c>
      <c r="I53">
        <v>8.4700000000000006</v>
      </c>
      <c r="J53">
        <v>3.9504999999999999</v>
      </c>
      <c r="K53" t="s">
        <v>312</v>
      </c>
      <c r="L53" t="s">
        <v>151</v>
      </c>
      <c r="M53">
        <v>0</v>
      </c>
      <c r="N53">
        <v>3</v>
      </c>
      <c r="O53">
        <v>0</v>
      </c>
      <c r="P53">
        <v>0</v>
      </c>
      <c r="Q53">
        <v>8.4700000000000006</v>
      </c>
      <c r="R53">
        <v>3.9504999999999999</v>
      </c>
    </row>
    <row r="54" spans="1:18" x14ac:dyDescent="0.25">
      <c r="A54" t="s">
        <v>55</v>
      </c>
      <c r="B54">
        <v>0</v>
      </c>
      <c r="C54">
        <v>0</v>
      </c>
      <c r="D54">
        <v>0</v>
      </c>
      <c r="E54">
        <v>0</v>
      </c>
      <c r="F54">
        <v>0</v>
      </c>
      <c r="G54">
        <v>0</v>
      </c>
      <c r="H54">
        <v>0</v>
      </c>
      <c r="I54">
        <v>0</v>
      </c>
      <c r="J54">
        <v>0</v>
      </c>
      <c r="K54" t="s">
        <v>315</v>
      </c>
      <c r="L54">
        <v>0</v>
      </c>
      <c r="M54">
        <v>0</v>
      </c>
      <c r="N54">
        <v>0</v>
      </c>
      <c r="O54">
        <v>0</v>
      </c>
      <c r="P54">
        <v>0</v>
      </c>
      <c r="Q54">
        <v>0</v>
      </c>
      <c r="R54">
        <v>0</v>
      </c>
    </row>
    <row r="55" spans="1:18" x14ac:dyDescent="0.25">
      <c r="A55" t="s">
        <v>56</v>
      </c>
      <c r="B55">
        <v>0</v>
      </c>
      <c r="C55">
        <v>0</v>
      </c>
      <c r="D55">
        <v>0</v>
      </c>
      <c r="E55">
        <v>0</v>
      </c>
      <c r="F55">
        <v>0</v>
      </c>
      <c r="G55">
        <v>0</v>
      </c>
      <c r="H55">
        <v>0</v>
      </c>
      <c r="I55">
        <v>0</v>
      </c>
      <c r="J55">
        <v>0</v>
      </c>
      <c r="K55" t="s">
        <v>315</v>
      </c>
      <c r="L55">
        <v>0</v>
      </c>
      <c r="M55">
        <v>0</v>
      </c>
      <c r="N55">
        <v>0</v>
      </c>
      <c r="O55">
        <v>0</v>
      </c>
      <c r="P55">
        <v>0</v>
      </c>
      <c r="Q55">
        <v>0</v>
      </c>
      <c r="R55">
        <v>0</v>
      </c>
    </row>
    <row r="56" spans="1:18" x14ac:dyDescent="0.25">
      <c r="A56" t="s">
        <v>57</v>
      </c>
      <c r="B56">
        <v>1</v>
      </c>
      <c r="C56">
        <v>2</v>
      </c>
      <c r="D56">
        <v>1</v>
      </c>
      <c r="E56">
        <v>1</v>
      </c>
      <c r="F56">
        <v>0</v>
      </c>
      <c r="G56">
        <v>0</v>
      </c>
      <c r="H56">
        <v>0</v>
      </c>
      <c r="I56">
        <v>2.7970000000000002</v>
      </c>
      <c r="J56">
        <v>2.0640000000000001</v>
      </c>
      <c r="K56" t="s">
        <v>315</v>
      </c>
      <c r="L56">
        <v>1</v>
      </c>
      <c r="M56">
        <v>1</v>
      </c>
      <c r="N56">
        <v>0</v>
      </c>
      <c r="O56">
        <v>1</v>
      </c>
      <c r="P56">
        <v>0</v>
      </c>
      <c r="Q56">
        <v>2.7970000000000002</v>
      </c>
      <c r="R56">
        <v>2.7970000000000002</v>
      </c>
    </row>
    <row r="57" spans="1:18" x14ac:dyDescent="0.25">
      <c r="A57" t="s">
        <v>58</v>
      </c>
      <c r="B57">
        <v>0</v>
      </c>
      <c r="C57">
        <v>4</v>
      </c>
      <c r="D57">
        <v>4</v>
      </c>
      <c r="E57">
        <v>2</v>
      </c>
      <c r="F57">
        <v>2</v>
      </c>
      <c r="G57">
        <v>0</v>
      </c>
      <c r="H57">
        <v>0</v>
      </c>
      <c r="I57">
        <v>1.25</v>
      </c>
      <c r="J57">
        <v>1.03975</v>
      </c>
      <c r="K57" t="s">
        <v>315</v>
      </c>
      <c r="L57">
        <v>0</v>
      </c>
      <c r="M57">
        <v>1</v>
      </c>
      <c r="N57">
        <v>0</v>
      </c>
      <c r="O57">
        <v>0</v>
      </c>
      <c r="P57">
        <v>0</v>
      </c>
      <c r="Q57">
        <v>0</v>
      </c>
      <c r="R57">
        <v>0</v>
      </c>
    </row>
    <row r="58" spans="1:18" x14ac:dyDescent="0.25">
      <c r="A58" t="s">
        <v>59</v>
      </c>
      <c r="B58">
        <v>0</v>
      </c>
      <c r="C58">
        <v>0</v>
      </c>
      <c r="D58">
        <v>0</v>
      </c>
      <c r="E58">
        <v>0</v>
      </c>
      <c r="F58">
        <v>0</v>
      </c>
      <c r="G58">
        <v>0</v>
      </c>
      <c r="H58">
        <v>0</v>
      </c>
      <c r="I58">
        <v>0</v>
      </c>
      <c r="J58">
        <v>0</v>
      </c>
      <c r="K58" t="s">
        <v>315</v>
      </c>
      <c r="L58">
        <v>0</v>
      </c>
      <c r="M58">
        <v>1</v>
      </c>
      <c r="N58">
        <v>0</v>
      </c>
      <c r="O58">
        <v>0</v>
      </c>
      <c r="P58">
        <v>0</v>
      </c>
      <c r="Q58">
        <v>0</v>
      </c>
      <c r="R58">
        <v>0</v>
      </c>
    </row>
    <row r="59" spans="1:18" x14ac:dyDescent="0.25">
      <c r="A59" t="s">
        <v>60</v>
      </c>
      <c r="B59">
        <v>0</v>
      </c>
      <c r="C59">
        <v>0</v>
      </c>
      <c r="D59">
        <v>0</v>
      </c>
      <c r="E59">
        <v>0</v>
      </c>
      <c r="F59">
        <v>0</v>
      </c>
      <c r="G59">
        <v>0</v>
      </c>
      <c r="H59">
        <v>0</v>
      </c>
      <c r="I59">
        <v>0</v>
      </c>
      <c r="J59">
        <v>0</v>
      </c>
      <c r="K59" t="s">
        <v>315</v>
      </c>
      <c r="L59">
        <v>1</v>
      </c>
      <c r="M59">
        <v>1</v>
      </c>
      <c r="N59">
        <v>0</v>
      </c>
      <c r="O59">
        <v>0</v>
      </c>
      <c r="P59">
        <v>0</v>
      </c>
      <c r="Q59">
        <v>0</v>
      </c>
      <c r="R59">
        <v>0</v>
      </c>
    </row>
    <row r="60" spans="1:18" x14ac:dyDescent="0.25">
      <c r="A60" t="s">
        <v>61</v>
      </c>
      <c r="B60">
        <v>0</v>
      </c>
      <c r="C60">
        <v>2</v>
      </c>
      <c r="D60">
        <v>2</v>
      </c>
      <c r="E60">
        <v>2</v>
      </c>
      <c r="F60">
        <v>2</v>
      </c>
      <c r="G60">
        <v>0</v>
      </c>
      <c r="H60">
        <v>0</v>
      </c>
      <c r="I60">
        <v>1.992</v>
      </c>
      <c r="J60">
        <v>1.992</v>
      </c>
      <c r="K60" t="s">
        <v>315</v>
      </c>
      <c r="L60">
        <v>1</v>
      </c>
      <c r="M60">
        <v>1</v>
      </c>
      <c r="N60">
        <v>0</v>
      </c>
      <c r="O60">
        <v>0</v>
      </c>
      <c r="P60">
        <v>0</v>
      </c>
      <c r="Q60">
        <v>0</v>
      </c>
      <c r="R60">
        <v>0</v>
      </c>
    </row>
    <row r="61" spans="1:18" x14ac:dyDescent="0.25">
      <c r="A61" t="s">
        <v>62</v>
      </c>
      <c r="B61">
        <v>0</v>
      </c>
      <c r="C61">
        <v>0</v>
      </c>
      <c r="D61">
        <v>0</v>
      </c>
      <c r="E61">
        <v>0</v>
      </c>
      <c r="F61">
        <v>0</v>
      </c>
      <c r="G61">
        <v>0</v>
      </c>
      <c r="H61">
        <v>0</v>
      </c>
      <c r="I61">
        <v>0</v>
      </c>
      <c r="J61">
        <v>0</v>
      </c>
      <c r="K61" t="s">
        <v>312</v>
      </c>
      <c r="L61">
        <v>1</v>
      </c>
      <c r="M61">
        <v>0</v>
      </c>
      <c r="N61">
        <v>0</v>
      </c>
      <c r="O61">
        <v>0</v>
      </c>
      <c r="P61">
        <v>0</v>
      </c>
      <c r="Q61">
        <v>0</v>
      </c>
      <c r="R61">
        <v>0</v>
      </c>
    </row>
    <row r="62" spans="1:18" x14ac:dyDescent="0.25">
      <c r="A62" t="s">
        <v>63</v>
      </c>
      <c r="B62">
        <v>0</v>
      </c>
      <c r="C62">
        <v>0</v>
      </c>
      <c r="D62">
        <v>0</v>
      </c>
      <c r="E62">
        <v>0</v>
      </c>
      <c r="F62">
        <v>0</v>
      </c>
      <c r="G62">
        <v>0</v>
      </c>
      <c r="H62">
        <v>0</v>
      </c>
      <c r="I62">
        <v>0</v>
      </c>
      <c r="J62">
        <v>0</v>
      </c>
      <c r="K62" t="s">
        <v>315</v>
      </c>
      <c r="L62">
        <v>0</v>
      </c>
      <c r="M62">
        <v>0</v>
      </c>
      <c r="N62">
        <v>0</v>
      </c>
      <c r="O62">
        <v>0</v>
      </c>
      <c r="P62">
        <v>0</v>
      </c>
      <c r="Q62">
        <v>0</v>
      </c>
      <c r="R62">
        <v>0</v>
      </c>
    </row>
    <row r="63" spans="1:18" x14ac:dyDescent="0.25">
      <c r="A63" t="s">
        <v>64</v>
      </c>
      <c r="B63">
        <v>0</v>
      </c>
      <c r="C63">
        <v>2</v>
      </c>
      <c r="D63">
        <v>2</v>
      </c>
      <c r="E63">
        <v>2</v>
      </c>
      <c r="F63">
        <v>2</v>
      </c>
      <c r="G63">
        <v>0</v>
      </c>
      <c r="H63">
        <v>0</v>
      </c>
      <c r="I63">
        <v>8.4700000000000006</v>
      </c>
      <c r="J63">
        <v>5.3140000000000001</v>
      </c>
      <c r="K63" t="s">
        <v>312</v>
      </c>
      <c r="L63">
        <v>0</v>
      </c>
      <c r="M63">
        <v>0</v>
      </c>
      <c r="N63">
        <v>0</v>
      </c>
      <c r="O63">
        <v>0</v>
      </c>
      <c r="P63">
        <v>0</v>
      </c>
      <c r="Q63">
        <v>0</v>
      </c>
      <c r="R63">
        <v>0</v>
      </c>
    </row>
    <row r="64" spans="1:18" x14ac:dyDescent="0.25">
      <c r="A64" t="s">
        <v>65</v>
      </c>
      <c r="B64">
        <v>1</v>
      </c>
      <c r="C64">
        <v>1</v>
      </c>
      <c r="D64">
        <v>1</v>
      </c>
      <c r="E64">
        <v>1</v>
      </c>
      <c r="F64">
        <v>1</v>
      </c>
      <c r="G64">
        <v>0</v>
      </c>
      <c r="H64">
        <v>0</v>
      </c>
      <c r="I64">
        <v>0.86899999999999999</v>
      </c>
      <c r="J64">
        <v>0.86899999999999999</v>
      </c>
      <c r="K64" t="s">
        <v>312</v>
      </c>
      <c r="L64">
        <v>1</v>
      </c>
      <c r="M64">
        <v>0</v>
      </c>
      <c r="N64">
        <v>1</v>
      </c>
      <c r="O64">
        <v>1</v>
      </c>
      <c r="P64">
        <v>1</v>
      </c>
      <c r="Q64">
        <v>0.86899999999999999</v>
      </c>
      <c r="R64">
        <v>0.86899999999999999</v>
      </c>
    </row>
    <row r="65" spans="1:18" x14ac:dyDescent="0.25">
      <c r="A65" t="s">
        <v>66</v>
      </c>
      <c r="B65">
        <v>2</v>
      </c>
      <c r="C65">
        <v>4</v>
      </c>
      <c r="D65">
        <v>3</v>
      </c>
      <c r="E65">
        <v>1</v>
      </c>
      <c r="F65">
        <v>0</v>
      </c>
      <c r="G65">
        <v>0</v>
      </c>
      <c r="H65">
        <v>0</v>
      </c>
      <c r="I65">
        <v>6.0350000000000001</v>
      </c>
      <c r="J65">
        <v>3.9707499999999998</v>
      </c>
      <c r="K65" t="s">
        <v>315</v>
      </c>
      <c r="L65">
        <v>1</v>
      </c>
      <c r="M65">
        <v>0</v>
      </c>
      <c r="N65">
        <v>2</v>
      </c>
      <c r="O65">
        <v>0</v>
      </c>
      <c r="P65">
        <v>0</v>
      </c>
      <c r="Q65">
        <v>3.9980000000000002</v>
      </c>
      <c r="R65">
        <v>3.6120000000000001</v>
      </c>
    </row>
    <row r="66" spans="1:18" x14ac:dyDescent="0.25">
      <c r="A66" t="s">
        <v>67</v>
      </c>
      <c r="B66">
        <v>0</v>
      </c>
      <c r="C66">
        <v>0</v>
      </c>
      <c r="D66">
        <v>0</v>
      </c>
      <c r="E66">
        <v>0</v>
      </c>
      <c r="F66">
        <v>0</v>
      </c>
      <c r="G66">
        <v>0</v>
      </c>
      <c r="H66">
        <v>0</v>
      </c>
      <c r="I66">
        <v>0</v>
      </c>
      <c r="J66">
        <v>0</v>
      </c>
      <c r="K66" t="s">
        <v>315</v>
      </c>
      <c r="L66">
        <v>0</v>
      </c>
      <c r="M66">
        <v>0</v>
      </c>
      <c r="N66">
        <v>0</v>
      </c>
      <c r="O66">
        <v>0</v>
      </c>
      <c r="P66">
        <v>0</v>
      </c>
      <c r="Q66">
        <v>0</v>
      </c>
      <c r="R66">
        <v>0</v>
      </c>
    </row>
    <row r="67" spans="1:18" x14ac:dyDescent="0.25">
      <c r="A67" t="s">
        <v>68</v>
      </c>
      <c r="B67">
        <v>4</v>
      </c>
      <c r="C67">
        <v>6</v>
      </c>
      <c r="D67">
        <v>6</v>
      </c>
      <c r="E67">
        <v>3</v>
      </c>
      <c r="F67">
        <v>3</v>
      </c>
      <c r="G67">
        <v>0</v>
      </c>
      <c r="H67">
        <v>0</v>
      </c>
      <c r="I67">
        <v>4.0129999999999999</v>
      </c>
      <c r="J67">
        <v>2.6961666666666666</v>
      </c>
      <c r="K67" t="s">
        <v>315</v>
      </c>
      <c r="L67">
        <v>0</v>
      </c>
      <c r="M67">
        <v>0</v>
      </c>
      <c r="N67">
        <v>4</v>
      </c>
      <c r="O67">
        <v>2</v>
      </c>
      <c r="P67">
        <v>2</v>
      </c>
      <c r="Q67">
        <v>3.4580000000000002</v>
      </c>
      <c r="R67">
        <v>2.03775</v>
      </c>
    </row>
    <row r="68" spans="1:18" x14ac:dyDescent="0.25">
      <c r="A68" t="s">
        <v>69</v>
      </c>
      <c r="B68">
        <v>1</v>
      </c>
      <c r="C68">
        <v>1</v>
      </c>
      <c r="D68">
        <v>1</v>
      </c>
      <c r="E68">
        <v>0</v>
      </c>
      <c r="F68">
        <v>0</v>
      </c>
      <c r="G68">
        <v>1</v>
      </c>
      <c r="H68">
        <v>1</v>
      </c>
      <c r="I68">
        <v>2.9809999999999999</v>
      </c>
      <c r="J68">
        <v>2.9809999999999999</v>
      </c>
      <c r="K68" t="s">
        <v>315</v>
      </c>
      <c r="L68">
        <v>0</v>
      </c>
      <c r="M68">
        <v>0</v>
      </c>
      <c r="N68">
        <v>1</v>
      </c>
      <c r="O68">
        <v>0</v>
      </c>
      <c r="P68">
        <v>0</v>
      </c>
      <c r="Q68">
        <v>2.9809999999999999</v>
      </c>
      <c r="R68">
        <v>2.9809999999999999</v>
      </c>
    </row>
    <row r="69" spans="1:18" x14ac:dyDescent="0.25">
      <c r="A69" t="s">
        <v>70</v>
      </c>
      <c r="B69">
        <v>0</v>
      </c>
      <c r="C69">
        <v>1</v>
      </c>
      <c r="D69">
        <v>1</v>
      </c>
      <c r="E69">
        <v>1</v>
      </c>
      <c r="F69">
        <v>1</v>
      </c>
      <c r="G69">
        <v>0</v>
      </c>
      <c r="H69">
        <v>0</v>
      </c>
      <c r="I69">
        <v>2.5129999999999999</v>
      </c>
      <c r="J69">
        <v>2.5129999999999999</v>
      </c>
      <c r="K69" t="s">
        <v>315</v>
      </c>
      <c r="L69">
        <v>0</v>
      </c>
      <c r="M69">
        <v>1</v>
      </c>
      <c r="N69">
        <v>0</v>
      </c>
      <c r="O69">
        <v>0</v>
      </c>
      <c r="P69">
        <v>0</v>
      </c>
      <c r="Q69">
        <v>0</v>
      </c>
      <c r="R69">
        <v>0</v>
      </c>
    </row>
    <row r="70" spans="1:18" x14ac:dyDescent="0.25">
      <c r="A70" t="s">
        <v>71</v>
      </c>
      <c r="B70">
        <v>0</v>
      </c>
      <c r="C70">
        <v>1</v>
      </c>
      <c r="D70">
        <v>1</v>
      </c>
      <c r="E70">
        <v>0</v>
      </c>
      <c r="F70">
        <v>0</v>
      </c>
      <c r="G70">
        <v>0</v>
      </c>
      <c r="H70">
        <v>0</v>
      </c>
      <c r="I70">
        <v>3.6110000000000002</v>
      </c>
      <c r="J70">
        <v>3.6110000000000002</v>
      </c>
      <c r="K70" t="s">
        <v>312</v>
      </c>
      <c r="L70">
        <v>0</v>
      </c>
      <c r="M70">
        <v>0</v>
      </c>
      <c r="N70">
        <v>0</v>
      </c>
      <c r="O70">
        <v>0</v>
      </c>
      <c r="P70">
        <v>0</v>
      </c>
      <c r="Q70">
        <v>0</v>
      </c>
      <c r="R70">
        <v>0</v>
      </c>
    </row>
    <row r="71" spans="1:18" x14ac:dyDescent="0.25">
      <c r="A71" t="s">
        <v>72</v>
      </c>
      <c r="B71">
        <v>0</v>
      </c>
      <c r="C71">
        <v>0</v>
      </c>
      <c r="D71">
        <v>0</v>
      </c>
      <c r="E71">
        <v>0</v>
      </c>
      <c r="F71">
        <v>0</v>
      </c>
      <c r="G71">
        <v>0</v>
      </c>
      <c r="H71">
        <v>0</v>
      </c>
      <c r="I71">
        <v>0</v>
      </c>
      <c r="J71">
        <v>0</v>
      </c>
      <c r="K71" t="s">
        <v>312</v>
      </c>
      <c r="L71">
        <v>0</v>
      </c>
      <c r="M71">
        <v>0</v>
      </c>
      <c r="N71">
        <v>0</v>
      </c>
      <c r="O71">
        <v>0</v>
      </c>
      <c r="P71">
        <v>0</v>
      </c>
      <c r="Q71">
        <v>0</v>
      </c>
      <c r="R71">
        <v>0</v>
      </c>
    </row>
    <row r="72" spans="1:18" x14ac:dyDescent="0.25">
      <c r="A72" t="s">
        <v>73</v>
      </c>
      <c r="B72">
        <v>0</v>
      </c>
      <c r="C72">
        <v>0</v>
      </c>
      <c r="D72">
        <v>0</v>
      </c>
      <c r="E72">
        <v>0</v>
      </c>
      <c r="F72">
        <v>0</v>
      </c>
      <c r="G72">
        <v>0</v>
      </c>
      <c r="H72">
        <v>0</v>
      </c>
      <c r="I72">
        <v>0</v>
      </c>
      <c r="J72">
        <v>0</v>
      </c>
      <c r="K72" t="s">
        <v>312</v>
      </c>
      <c r="L72">
        <v>0</v>
      </c>
      <c r="M72">
        <v>0</v>
      </c>
      <c r="N72">
        <v>0</v>
      </c>
      <c r="O72">
        <v>0</v>
      </c>
      <c r="P72">
        <v>0</v>
      </c>
      <c r="Q72">
        <v>0</v>
      </c>
      <c r="R72">
        <v>0</v>
      </c>
    </row>
    <row r="73" spans="1:18" x14ac:dyDescent="0.25">
      <c r="A73" t="s">
        <v>74</v>
      </c>
      <c r="B73">
        <v>1</v>
      </c>
      <c r="C73">
        <v>1</v>
      </c>
      <c r="D73">
        <v>0</v>
      </c>
      <c r="E73">
        <v>0</v>
      </c>
      <c r="F73">
        <v>0</v>
      </c>
      <c r="G73">
        <v>0</v>
      </c>
      <c r="H73">
        <v>0</v>
      </c>
      <c r="I73">
        <v>4.5010000000000003</v>
      </c>
      <c r="J73">
        <v>4.5010000000000003</v>
      </c>
      <c r="K73" t="s">
        <v>315</v>
      </c>
      <c r="L73">
        <v>0</v>
      </c>
      <c r="M73">
        <v>0</v>
      </c>
      <c r="N73">
        <v>0</v>
      </c>
      <c r="O73">
        <v>0</v>
      </c>
      <c r="P73">
        <v>0</v>
      </c>
      <c r="Q73">
        <v>4.5010000000000003</v>
      </c>
      <c r="R73">
        <v>4.5010000000000003</v>
      </c>
    </row>
    <row r="74" spans="1:18" x14ac:dyDescent="0.25">
      <c r="A74" t="s">
        <v>75</v>
      </c>
      <c r="B74">
        <v>0</v>
      </c>
      <c r="C74">
        <v>0</v>
      </c>
      <c r="D74">
        <v>0</v>
      </c>
      <c r="E74">
        <v>0</v>
      </c>
      <c r="F74">
        <v>0</v>
      </c>
      <c r="G74">
        <v>0</v>
      </c>
      <c r="H74">
        <v>0</v>
      </c>
      <c r="I74">
        <v>0</v>
      </c>
      <c r="J74">
        <v>0</v>
      </c>
      <c r="K74" t="s">
        <v>315</v>
      </c>
      <c r="L74">
        <v>0</v>
      </c>
      <c r="M74">
        <v>0</v>
      </c>
      <c r="N74">
        <v>0</v>
      </c>
      <c r="O74">
        <v>0</v>
      </c>
      <c r="P74">
        <v>0</v>
      </c>
      <c r="Q74">
        <v>0</v>
      </c>
      <c r="R74">
        <v>0</v>
      </c>
    </row>
    <row r="75" spans="1:18" x14ac:dyDescent="0.25">
      <c r="A75" t="s">
        <v>76</v>
      </c>
      <c r="B75">
        <v>1</v>
      </c>
      <c r="C75">
        <v>2</v>
      </c>
      <c r="D75">
        <v>0</v>
      </c>
      <c r="E75">
        <v>0</v>
      </c>
      <c r="F75">
        <v>0</v>
      </c>
      <c r="G75">
        <v>1</v>
      </c>
      <c r="H75">
        <v>0</v>
      </c>
      <c r="I75">
        <v>11.864000000000001</v>
      </c>
      <c r="J75">
        <v>6.8875000000000002</v>
      </c>
      <c r="K75" t="s">
        <v>315</v>
      </c>
      <c r="L75">
        <v>0</v>
      </c>
      <c r="M75">
        <v>0</v>
      </c>
      <c r="N75">
        <v>0</v>
      </c>
      <c r="O75">
        <v>0</v>
      </c>
      <c r="P75">
        <v>0</v>
      </c>
      <c r="Q75">
        <v>1.911</v>
      </c>
      <c r="R75">
        <v>1.911</v>
      </c>
    </row>
    <row r="76" spans="1:18" x14ac:dyDescent="0.25">
      <c r="A76" t="s">
        <v>77</v>
      </c>
      <c r="B76">
        <v>3</v>
      </c>
      <c r="C76">
        <v>3</v>
      </c>
      <c r="D76">
        <v>0</v>
      </c>
      <c r="E76">
        <v>1</v>
      </c>
      <c r="F76">
        <v>0</v>
      </c>
      <c r="G76">
        <v>1</v>
      </c>
      <c r="H76">
        <v>0</v>
      </c>
      <c r="I76">
        <v>4.2679999999999998</v>
      </c>
      <c r="J76">
        <v>3.4313333333333333</v>
      </c>
      <c r="K76" t="s">
        <v>315</v>
      </c>
      <c r="L76">
        <v>1</v>
      </c>
      <c r="M76">
        <v>0</v>
      </c>
      <c r="N76">
        <v>0</v>
      </c>
      <c r="O76">
        <v>1</v>
      </c>
      <c r="P76">
        <v>0</v>
      </c>
      <c r="Q76">
        <v>4.2679999999999998</v>
      </c>
      <c r="R76">
        <v>3.4313333333333333</v>
      </c>
    </row>
    <row r="77" spans="1:18" x14ac:dyDescent="0.25">
      <c r="A77" t="s">
        <v>78</v>
      </c>
      <c r="B77">
        <v>1</v>
      </c>
      <c r="C77">
        <v>2</v>
      </c>
      <c r="D77">
        <v>1</v>
      </c>
      <c r="E77">
        <v>1</v>
      </c>
      <c r="F77">
        <v>0</v>
      </c>
      <c r="G77">
        <v>0</v>
      </c>
      <c r="H77">
        <v>0</v>
      </c>
      <c r="I77">
        <v>2.1579999999999999</v>
      </c>
      <c r="J77">
        <v>1.079</v>
      </c>
      <c r="K77" t="s">
        <v>315</v>
      </c>
      <c r="L77">
        <v>0</v>
      </c>
      <c r="M77">
        <v>0</v>
      </c>
      <c r="N77">
        <v>0</v>
      </c>
      <c r="O77">
        <v>1</v>
      </c>
      <c r="P77">
        <v>0</v>
      </c>
      <c r="Q77">
        <v>0</v>
      </c>
      <c r="R77">
        <v>0</v>
      </c>
    </row>
    <row r="78" spans="1:18" x14ac:dyDescent="0.25">
      <c r="A78" t="s">
        <v>79</v>
      </c>
      <c r="B78">
        <v>2</v>
      </c>
      <c r="C78">
        <v>4</v>
      </c>
      <c r="D78">
        <v>1</v>
      </c>
      <c r="E78">
        <v>1</v>
      </c>
      <c r="F78">
        <v>0</v>
      </c>
      <c r="G78">
        <v>1</v>
      </c>
      <c r="H78">
        <v>0</v>
      </c>
      <c r="I78">
        <v>5.3540000000000001</v>
      </c>
      <c r="J78">
        <v>2.2142500000000003</v>
      </c>
      <c r="K78" t="s">
        <v>312</v>
      </c>
      <c r="L78">
        <v>0</v>
      </c>
      <c r="M78">
        <v>0</v>
      </c>
      <c r="N78">
        <v>0</v>
      </c>
      <c r="O78">
        <v>1</v>
      </c>
      <c r="P78">
        <v>0</v>
      </c>
      <c r="Q78">
        <v>5.3540000000000001</v>
      </c>
      <c r="R78">
        <v>2.9380000000000002</v>
      </c>
    </row>
    <row r="79" spans="1:18" x14ac:dyDescent="0.25">
      <c r="A79" t="s">
        <v>80</v>
      </c>
      <c r="B79">
        <v>4</v>
      </c>
      <c r="C79">
        <v>6</v>
      </c>
      <c r="D79">
        <v>3</v>
      </c>
      <c r="E79">
        <v>0</v>
      </c>
      <c r="F79">
        <v>0</v>
      </c>
      <c r="G79">
        <v>0</v>
      </c>
      <c r="H79">
        <v>0</v>
      </c>
      <c r="I79">
        <v>14.414999999999999</v>
      </c>
      <c r="J79">
        <v>4.3113333333333328</v>
      </c>
      <c r="K79" t="s">
        <v>315</v>
      </c>
      <c r="L79">
        <v>1</v>
      </c>
      <c r="M79">
        <v>0</v>
      </c>
      <c r="N79">
        <v>1</v>
      </c>
      <c r="O79">
        <v>0</v>
      </c>
      <c r="P79">
        <v>0</v>
      </c>
      <c r="Q79">
        <v>14.414999999999999</v>
      </c>
      <c r="R79">
        <v>6.1247499999999997</v>
      </c>
    </row>
    <row r="80" spans="1:18" x14ac:dyDescent="0.25">
      <c r="A80" t="s">
        <v>81</v>
      </c>
      <c r="B80">
        <v>0</v>
      </c>
      <c r="C80">
        <v>0</v>
      </c>
      <c r="D80">
        <v>0</v>
      </c>
      <c r="E80">
        <v>0</v>
      </c>
      <c r="F80">
        <v>0</v>
      </c>
      <c r="G80">
        <v>0</v>
      </c>
      <c r="H80">
        <v>0</v>
      </c>
      <c r="I80">
        <v>0</v>
      </c>
      <c r="J80">
        <v>0</v>
      </c>
      <c r="K80" t="s">
        <v>315</v>
      </c>
      <c r="L80">
        <v>0</v>
      </c>
      <c r="M80">
        <v>0</v>
      </c>
      <c r="N80">
        <v>0</v>
      </c>
      <c r="O80">
        <v>0</v>
      </c>
      <c r="P80">
        <v>0</v>
      </c>
      <c r="Q80">
        <v>0</v>
      </c>
      <c r="R80">
        <v>0</v>
      </c>
    </row>
    <row r="81" spans="1:18" x14ac:dyDescent="0.25">
      <c r="A81" t="s">
        <v>82</v>
      </c>
      <c r="B81">
        <v>0</v>
      </c>
      <c r="C81">
        <v>1</v>
      </c>
      <c r="D81">
        <v>1</v>
      </c>
      <c r="E81">
        <v>0</v>
      </c>
      <c r="F81">
        <v>0</v>
      </c>
      <c r="G81">
        <v>0</v>
      </c>
      <c r="H81">
        <v>0</v>
      </c>
      <c r="I81">
        <v>4.6989999999999998</v>
      </c>
      <c r="J81">
        <v>4.6989999999999998</v>
      </c>
      <c r="K81" t="s">
        <v>312</v>
      </c>
      <c r="L81">
        <v>0</v>
      </c>
      <c r="M81">
        <v>0</v>
      </c>
      <c r="N81">
        <v>0</v>
      </c>
      <c r="O81">
        <v>0</v>
      </c>
      <c r="P81">
        <v>0</v>
      </c>
      <c r="Q81">
        <v>0</v>
      </c>
      <c r="R81">
        <v>0</v>
      </c>
    </row>
    <row r="82" spans="1:18" x14ac:dyDescent="0.25">
      <c r="A82" t="s">
        <v>83</v>
      </c>
      <c r="B82">
        <v>0</v>
      </c>
      <c r="C82">
        <v>0</v>
      </c>
      <c r="D82">
        <v>0</v>
      </c>
      <c r="E82">
        <v>0</v>
      </c>
      <c r="F82">
        <v>0</v>
      </c>
      <c r="G82">
        <v>0</v>
      </c>
      <c r="H82">
        <v>0</v>
      </c>
      <c r="I82">
        <v>0</v>
      </c>
      <c r="J82">
        <v>0</v>
      </c>
      <c r="K82" t="s">
        <v>315</v>
      </c>
      <c r="L82">
        <v>0</v>
      </c>
      <c r="M82">
        <v>0</v>
      </c>
      <c r="N82">
        <v>0</v>
      </c>
      <c r="O82">
        <v>0</v>
      </c>
      <c r="P82">
        <v>0</v>
      </c>
      <c r="Q82">
        <v>0</v>
      </c>
      <c r="R82">
        <v>0</v>
      </c>
    </row>
    <row r="83" spans="1:18" x14ac:dyDescent="0.25">
      <c r="A83" t="s">
        <v>84</v>
      </c>
      <c r="B83">
        <v>0</v>
      </c>
      <c r="C83">
        <v>0</v>
      </c>
      <c r="D83">
        <v>0</v>
      </c>
      <c r="E83">
        <v>0</v>
      </c>
      <c r="F83">
        <v>0</v>
      </c>
      <c r="G83">
        <v>0</v>
      </c>
      <c r="H83">
        <v>0</v>
      </c>
      <c r="I83">
        <v>0</v>
      </c>
      <c r="J83">
        <v>0</v>
      </c>
      <c r="K83" t="s">
        <v>312</v>
      </c>
      <c r="L83">
        <v>1</v>
      </c>
      <c r="M83">
        <v>0</v>
      </c>
      <c r="N83">
        <v>0</v>
      </c>
      <c r="O83">
        <v>0</v>
      </c>
      <c r="P83">
        <v>0</v>
      </c>
      <c r="Q83">
        <v>0</v>
      </c>
      <c r="R83">
        <v>0</v>
      </c>
    </row>
    <row r="84" spans="1:18" x14ac:dyDescent="0.25">
      <c r="A84" t="s">
        <v>85</v>
      </c>
      <c r="B84">
        <v>0</v>
      </c>
      <c r="C84">
        <v>0</v>
      </c>
      <c r="D84">
        <v>0</v>
      </c>
      <c r="E84">
        <v>0</v>
      </c>
      <c r="F84">
        <v>0</v>
      </c>
      <c r="G84">
        <v>0</v>
      </c>
      <c r="H84">
        <v>0</v>
      </c>
      <c r="I84">
        <v>0</v>
      </c>
      <c r="J84">
        <v>0</v>
      </c>
      <c r="K84" t="s">
        <v>315</v>
      </c>
      <c r="L84">
        <v>1</v>
      </c>
      <c r="M84">
        <v>0</v>
      </c>
      <c r="N84">
        <v>0</v>
      </c>
      <c r="O84">
        <v>0</v>
      </c>
      <c r="P84">
        <v>0</v>
      </c>
      <c r="Q84">
        <v>0</v>
      </c>
      <c r="R84">
        <v>0</v>
      </c>
    </row>
    <row r="85" spans="1:18" x14ac:dyDescent="0.25">
      <c r="A85" t="s">
        <v>86</v>
      </c>
      <c r="B85">
        <v>0</v>
      </c>
      <c r="C85">
        <v>4</v>
      </c>
      <c r="D85">
        <v>3</v>
      </c>
      <c r="E85">
        <v>4</v>
      </c>
      <c r="F85">
        <v>3</v>
      </c>
      <c r="G85">
        <v>0</v>
      </c>
      <c r="H85">
        <v>0</v>
      </c>
      <c r="I85">
        <v>12.336</v>
      </c>
      <c r="J85">
        <v>5.3320000000000007</v>
      </c>
      <c r="K85" t="s">
        <v>315</v>
      </c>
      <c r="L85">
        <v>0</v>
      </c>
      <c r="M85">
        <v>0</v>
      </c>
      <c r="N85">
        <v>0</v>
      </c>
      <c r="O85">
        <v>0</v>
      </c>
      <c r="P85">
        <v>0</v>
      </c>
      <c r="Q85">
        <v>0</v>
      </c>
      <c r="R85">
        <v>0</v>
      </c>
    </row>
    <row r="86" spans="1:18" x14ac:dyDescent="0.25">
      <c r="A86" t="s">
        <v>87</v>
      </c>
      <c r="B86">
        <v>2</v>
      </c>
      <c r="C86">
        <v>2</v>
      </c>
      <c r="D86">
        <v>1</v>
      </c>
      <c r="E86">
        <v>0</v>
      </c>
      <c r="F86">
        <v>0</v>
      </c>
      <c r="G86">
        <v>1</v>
      </c>
      <c r="H86">
        <v>0</v>
      </c>
      <c r="I86">
        <v>2.04</v>
      </c>
      <c r="J86">
        <v>1.02</v>
      </c>
      <c r="K86" t="s">
        <v>312</v>
      </c>
      <c r="L86">
        <v>0</v>
      </c>
      <c r="M86">
        <v>0</v>
      </c>
      <c r="N86">
        <v>1</v>
      </c>
      <c r="O86">
        <v>0</v>
      </c>
      <c r="P86">
        <v>0</v>
      </c>
      <c r="Q86">
        <v>2.04</v>
      </c>
      <c r="R86">
        <v>1.02</v>
      </c>
    </row>
    <row r="87" spans="1:18" x14ac:dyDescent="0.25">
      <c r="A87" t="s">
        <v>88</v>
      </c>
      <c r="B87">
        <v>0</v>
      </c>
      <c r="C87">
        <v>1</v>
      </c>
      <c r="D87">
        <v>1</v>
      </c>
      <c r="E87">
        <v>0</v>
      </c>
      <c r="F87">
        <v>0</v>
      </c>
      <c r="G87">
        <v>0</v>
      </c>
      <c r="H87">
        <v>0</v>
      </c>
      <c r="I87">
        <v>1.369</v>
      </c>
      <c r="J87">
        <v>1.369</v>
      </c>
      <c r="K87" t="s">
        <v>315</v>
      </c>
      <c r="L87">
        <v>1</v>
      </c>
      <c r="M87">
        <v>0</v>
      </c>
      <c r="N87">
        <v>0</v>
      </c>
      <c r="O87">
        <v>0</v>
      </c>
      <c r="P87">
        <v>0</v>
      </c>
      <c r="Q87">
        <v>0</v>
      </c>
      <c r="R87">
        <v>0</v>
      </c>
    </row>
    <row r="88" spans="1:18" x14ac:dyDescent="0.25">
      <c r="A88" t="s">
        <v>89</v>
      </c>
      <c r="B88">
        <v>0</v>
      </c>
      <c r="C88">
        <v>0</v>
      </c>
      <c r="D88">
        <v>0</v>
      </c>
      <c r="E88">
        <v>0</v>
      </c>
      <c r="F88">
        <v>0</v>
      </c>
      <c r="G88">
        <v>0</v>
      </c>
      <c r="H88">
        <v>0</v>
      </c>
      <c r="I88">
        <v>0</v>
      </c>
      <c r="J88">
        <v>0</v>
      </c>
      <c r="K88" t="s">
        <v>312</v>
      </c>
      <c r="L88">
        <v>0</v>
      </c>
      <c r="M88">
        <v>0</v>
      </c>
      <c r="N88">
        <v>0</v>
      </c>
      <c r="O88">
        <v>0</v>
      </c>
      <c r="P88">
        <v>0</v>
      </c>
      <c r="Q88">
        <v>0</v>
      </c>
      <c r="R88">
        <v>0</v>
      </c>
    </row>
    <row r="89" spans="1:18" x14ac:dyDescent="0.25">
      <c r="A89" t="s">
        <v>90</v>
      </c>
      <c r="B89">
        <v>0</v>
      </c>
      <c r="C89">
        <v>3</v>
      </c>
      <c r="D89">
        <v>0</v>
      </c>
      <c r="E89">
        <v>2</v>
      </c>
      <c r="F89">
        <v>0</v>
      </c>
      <c r="G89">
        <v>0</v>
      </c>
      <c r="H89">
        <v>0</v>
      </c>
      <c r="I89">
        <v>42.777999999999999</v>
      </c>
      <c r="J89">
        <v>20.638999999999999</v>
      </c>
      <c r="K89" t="s">
        <v>315</v>
      </c>
      <c r="L89">
        <v>1</v>
      </c>
      <c r="M89">
        <v>0</v>
      </c>
      <c r="N89">
        <v>0</v>
      </c>
      <c r="O89">
        <v>0</v>
      </c>
      <c r="P89">
        <v>0</v>
      </c>
      <c r="Q89">
        <v>0</v>
      </c>
      <c r="R89">
        <v>0</v>
      </c>
    </row>
    <row r="90" spans="1:18" x14ac:dyDescent="0.25">
      <c r="A90" t="s">
        <v>91</v>
      </c>
      <c r="B90">
        <v>0</v>
      </c>
      <c r="C90">
        <v>0</v>
      </c>
      <c r="D90">
        <v>0</v>
      </c>
      <c r="E90">
        <v>0</v>
      </c>
      <c r="F90">
        <v>0</v>
      </c>
      <c r="G90">
        <v>0</v>
      </c>
      <c r="H90">
        <v>0</v>
      </c>
      <c r="I90">
        <v>0</v>
      </c>
      <c r="J90">
        <v>0</v>
      </c>
      <c r="K90" t="s">
        <v>312</v>
      </c>
      <c r="L90">
        <v>1</v>
      </c>
      <c r="M90">
        <v>1</v>
      </c>
      <c r="N90">
        <v>0</v>
      </c>
      <c r="O90">
        <v>0</v>
      </c>
      <c r="P90">
        <v>0</v>
      </c>
      <c r="Q90">
        <v>0</v>
      </c>
      <c r="R90">
        <v>0</v>
      </c>
    </row>
    <row r="91" spans="1:18" x14ac:dyDescent="0.25">
      <c r="A91" t="s">
        <v>92</v>
      </c>
      <c r="B91">
        <v>0</v>
      </c>
      <c r="C91">
        <v>0</v>
      </c>
      <c r="D91">
        <v>0</v>
      </c>
      <c r="E91">
        <v>0</v>
      </c>
      <c r="F91">
        <v>0</v>
      </c>
      <c r="G91">
        <v>0</v>
      </c>
      <c r="H91">
        <v>0</v>
      </c>
      <c r="I91">
        <v>0</v>
      </c>
      <c r="J91">
        <v>0</v>
      </c>
      <c r="K91" t="s">
        <v>315</v>
      </c>
      <c r="L91">
        <v>0</v>
      </c>
      <c r="M91">
        <v>1</v>
      </c>
      <c r="N91">
        <v>0</v>
      </c>
      <c r="O91">
        <v>0</v>
      </c>
      <c r="P91">
        <v>0</v>
      </c>
      <c r="Q91">
        <v>0</v>
      </c>
      <c r="R91">
        <v>0</v>
      </c>
    </row>
    <row r="92" spans="1:18" x14ac:dyDescent="0.25">
      <c r="A92" t="s">
        <v>93</v>
      </c>
      <c r="B92">
        <v>0</v>
      </c>
      <c r="C92">
        <v>4</v>
      </c>
      <c r="D92">
        <v>1</v>
      </c>
      <c r="E92">
        <v>3</v>
      </c>
      <c r="F92">
        <v>1</v>
      </c>
      <c r="G92">
        <v>0</v>
      </c>
      <c r="H92">
        <v>0</v>
      </c>
      <c r="I92">
        <v>7.7380000000000004</v>
      </c>
      <c r="J92">
        <v>3.2982500000000003</v>
      </c>
      <c r="K92" t="s">
        <v>315</v>
      </c>
      <c r="L92" t="s">
        <v>151</v>
      </c>
      <c r="M92">
        <v>1</v>
      </c>
      <c r="N92">
        <v>0</v>
      </c>
      <c r="O92">
        <v>0</v>
      </c>
      <c r="P92">
        <v>0</v>
      </c>
      <c r="Q92">
        <v>0</v>
      </c>
      <c r="R92">
        <v>0</v>
      </c>
    </row>
    <row r="93" spans="1:18" x14ac:dyDescent="0.25">
      <c r="A93" t="s">
        <v>94</v>
      </c>
      <c r="B93">
        <v>11</v>
      </c>
      <c r="C93">
        <v>15</v>
      </c>
      <c r="D93">
        <v>14</v>
      </c>
      <c r="E93">
        <v>13</v>
      </c>
      <c r="F93">
        <v>12</v>
      </c>
      <c r="G93">
        <v>0</v>
      </c>
      <c r="H93">
        <v>0</v>
      </c>
      <c r="I93">
        <v>60.392000000000003</v>
      </c>
      <c r="J93">
        <v>7.3160666666666678</v>
      </c>
      <c r="K93" t="s">
        <v>315</v>
      </c>
      <c r="L93">
        <v>1</v>
      </c>
      <c r="M93">
        <v>1</v>
      </c>
      <c r="N93">
        <v>10</v>
      </c>
      <c r="O93">
        <v>10</v>
      </c>
      <c r="P93">
        <v>9</v>
      </c>
      <c r="Q93">
        <v>60.392000000000003</v>
      </c>
      <c r="R93">
        <v>9.0855454545454553</v>
      </c>
    </row>
    <row r="94" spans="1:18" x14ac:dyDescent="0.25">
      <c r="A94" t="s">
        <v>95</v>
      </c>
      <c r="B94">
        <v>1</v>
      </c>
      <c r="C94">
        <v>1</v>
      </c>
      <c r="D94">
        <v>0</v>
      </c>
      <c r="E94">
        <v>0</v>
      </c>
      <c r="F94">
        <v>0</v>
      </c>
      <c r="G94">
        <v>0</v>
      </c>
      <c r="H94">
        <v>0</v>
      </c>
      <c r="I94">
        <v>2.74</v>
      </c>
      <c r="J94">
        <v>2.74</v>
      </c>
      <c r="K94" t="s">
        <v>312</v>
      </c>
      <c r="L94">
        <v>1</v>
      </c>
      <c r="M94">
        <v>0</v>
      </c>
      <c r="N94">
        <v>0</v>
      </c>
      <c r="O94">
        <v>0</v>
      </c>
      <c r="P94">
        <v>0</v>
      </c>
      <c r="Q94">
        <v>2.74</v>
      </c>
      <c r="R94">
        <v>2.74</v>
      </c>
    </row>
    <row r="95" spans="1:18" x14ac:dyDescent="0.25">
      <c r="A95" t="s">
        <v>96</v>
      </c>
      <c r="B95">
        <v>0</v>
      </c>
      <c r="C95">
        <v>0</v>
      </c>
      <c r="D95">
        <v>0</v>
      </c>
      <c r="E95">
        <v>0</v>
      </c>
      <c r="F95">
        <v>0</v>
      </c>
      <c r="G95">
        <v>0</v>
      </c>
      <c r="H95">
        <v>0</v>
      </c>
      <c r="I95">
        <v>0</v>
      </c>
      <c r="J95">
        <v>0</v>
      </c>
      <c r="K95" t="s">
        <v>315</v>
      </c>
      <c r="L95">
        <v>1</v>
      </c>
      <c r="M95">
        <v>0</v>
      </c>
      <c r="N95">
        <v>0</v>
      </c>
      <c r="O95">
        <v>0</v>
      </c>
      <c r="P95">
        <v>0</v>
      </c>
      <c r="Q95">
        <v>0</v>
      </c>
      <c r="R95">
        <v>0</v>
      </c>
    </row>
    <row r="96" spans="1:18" x14ac:dyDescent="0.25">
      <c r="A96" t="s">
        <v>97</v>
      </c>
      <c r="B96">
        <v>0</v>
      </c>
      <c r="C96">
        <v>0</v>
      </c>
      <c r="D96">
        <v>0</v>
      </c>
      <c r="E96">
        <v>0</v>
      </c>
      <c r="F96">
        <v>0</v>
      </c>
      <c r="G96">
        <v>0</v>
      </c>
      <c r="H96">
        <v>0</v>
      </c>
      <c r="I96">
        <v>0</v>
      </c>
      <c r="J96">
        <v>0</v>
      </c>
      <c r="K96" t="s">
        <v>315</v>
      </c>
      <c r="L96">
        <v>0</v>
      </c>
      <c r="M96">
        <v>0</v>
      </c>
      <c r="N96">
        <v>0</v>
      </c>
      <c r="O96">
        <v>0</v>
      </c>
      <c r="P96">
        <v>0</v>
      </c>
      <c r="Q96">
        <v>0</v>
      </c>
      <c r="R96">
        <v>0</v>
      </c>
    </row>
    <row r="97" spans="1:18" x14ac:dyDescent="0.25">
      <c r="A97" t="s">
        <v>98</v>
      </c>
      <c r="B97">
        <v>0</v>
      </c>
      <c r="C97">
        <v>18</v>
      </c>
      <c r="D97">
        <v>0</v>
      </c>
      <c r="E97">
        <v>5</v>
      </c>
      <c r="F97">
        <v>0</v>
      </c>
      <c r="G97">
        <v>1</v>
      </c>
      <c r="H97">
        <v>0</v>
      </c>
      <c r="I97">
        <v>16.018999999999998</v>
      </c>
      <c r="J97">
        <v>5.141</v>
      </c>
      <c r="K97" t="s">
        <v>312</v>
      </c>
      <c r="L97" t="s">
        <v>151</v>
      </c>
      <c r="M97">
        <v>0</v>
      </c>
      <c r="N97">
        <v>0</v>
      </c>
      <c r="O97">
        <v>0</v>
      </c>
      <c r="P97">
        <v>0</v>
      </c>
      <c r="Q97">
        <v>0</v>
      </c>
      <c r="R97">
        <v>0</v>
      </c>
    </row>
    <row r="98" spans="1:18" x14ac:dyDescent="0.25">
      <c r="A98" t="s">
        <v>99</v>
      </c>
      <c r="B98">
        <v>0</v>
      </c>
      <c r="C98">
        <v>0</v>
      </c>
      <c r="D98">
        <v>0</v>
      </c>
      <c r="E98">
        <v>0</v>
      </c>
      <c r="F98">
        <v>0</v>
      </c>
      <c r="G98">
        <v>0</v>
      </c>
      <c r="H98">
        <v>0</v>
      </c>
      <c r="I98">
        <v>0</v>
      </c>
      <c r="J98">
        <v>0</v>
      </c>
      <c r="K98" t="s">
        <v>312</v>
      </c>
      <c r="L98" t="s">
        <v>151</v>
      </c>
      <c r="M98">
        <v>0</v>
      </c>
      <c r="N98">
        <v>0</v>
      </c>
      <c r="O98">
        <v>0</v>
      </c>
      <c r="P98">
        <v>0</v>
      </c>
      <c r="Q98">
        <v>0</v>
      </c>
      <c r="R98">
        <v>0</v>
      </c>
    </row>
    <row r="99" spans="1:18" x14ac:dyDescent="0.25">
      <c r="A99" t="s">
        <v>100</v>
      </c>
      <c r="B99">
        <v>0</v>
      </c>
      <c r="C99">
        <v>2</v>
      </c>
      <c r="D99">
        <v>1</v>
      </c>
      <c r="E99">
        <v>1</v>
      </c>
      <c r="F99">
        <v>1</v>
      </c>
      <c r="G99">
        <v>0</v>
      </c>
      <c r="H99">
        <v>0</v>
      </c>
      <c r="I99">
        <v>3.4169999999999998</v>
      </c>
      <c r="J99">
        <v>2.8334999999999999</v>
      </c>
      <c r="K99" t="s">
        <v>312</v>
      </c>
      <c r="L99" t="s">
        <v>151</v>
      </c>
      <c r="M99">
        <v>0</v>
      </c>
      <c r="N99">
        <v>0</v>
      </c>
      <c r="O99">
        <v>0</v>
      </c>
      <c r="P99">
        <v>0</v>
      </c>
      <c r="Q99">
        <v>0</v>
      </c>
      <c r="R99">
        <v>0</v>
      </c>
    </row>
    <row r="100" spans="1:18" x14ac:dyDescent="0.25">
      <c r="A100" t="s">
        <v>101</v>
      </c>
      <c r="B100">
        <v>4</v>
      </c>
      <c r="C100">
        <v>9</v>
      </c>
      <c r="D100">
        <v>1</v>
      </c>
      <c r="E100">
        <v>7</v>
      </c>
      <c r="F100">
        <v>1</v>
      </c>
      <c r="G100">
        <v>1</v>
      </c>
      <c r="H100">
        <v>0</v>
      </c>
      <c r="I100">
        <v>45.5</v>
      </c>
      <c r="J100">
        <v>21.68</v>
      </c>
      <c r="K100" t="s">
        <v>315</v>
      </c>
      <c r="L100" t="s">
        <v>151</v>
      </c>
      <c r="M100">
        <v>0</v>
      </c>
      <c r="N100">
        <v>1</v>
      </c>
      <c r="O100">
        <v>2</v>
      </c>
      <c r="P100">
        <v>1</v>
      </c>
      <c r="Q100">
        <v>45.5</v>
      </c>
      <c r="R100">
        <v>13.17375</v>
      </c>
    </row>
    <row r="101" spans="1:18" x14ac:dyDescent="0.25">
      <c r="A101" t="s">
        <v>102</v>
      </c>
      <c r="B101">
        <v>0</v>
      </c>
      <c r="C101">
        <v>0</v>
      </c>
      <c r="D101">
        <v>0</v>
      </c>
      <c r="E101">
        <v>0</v>
      </c>
      <c r="F101">
        <v>0</v>
      </c>
      <c r="G101">
        <v>0</v>
      </c>
      <c r="H101">
        <v>0</v>
      </c>
      <c r="I101">
        <v>0</v>
      </c>
      <c r="J101">
        <v>0</v>
      </c>
      <c r="K101" t="s">
        <v>315</v>
      </c>
      <c r="L101" t="s">
        <v>151</v>
      </c>
      <c r="M101">
        <v>0</v>
      </c>
      <c r="N101">
        <v>0</v>
      </c>
      <c r="O101">
        <v>0</v>
      </c>
      <c r="P101">
        <v>0</v>
      </c>
      <c r="Q101">
        <v>0</v>
      </c>
      <c r="R101">
        <v>0</v>
      </c>
    </row>
    <row r="102" spans="1:18" x14ac:dyDescent="0.25">
      <c r="A102" t="s">
        <v>103</v>
      </c>
      <c r="B102">
        <v>0</v>
      </c>
      <c r="C102">
        <v>20</v>
      </c>
      <c r="D102">
        <v>16</v>
      </c>
      <c r="E102">
        <v>10</v>
      </c>
      <c r="F102">
        <v>9</v>
      </c>
      <c r="G102">
        <v>1</v>
      </c>
      <c r="H102">
        <v>1</v>
      </c>
      <c r="I102">
        <v>12.336</v>
      </c>
      <c r="J102">
        <v>3.9135499999999999</v>
      </c>
      <c r="K102" t="s">
        <v>312</v>
      </c>
      <c r="L102">
        <v>0</v>
      </c>
      <c r="M102">
        <v>0</v>
      </c>
      <c r="N102">
        <v>0</v>
      </c>
      <c r="O102">
        <v>0</v>
      </c>
      <c r="P102">
        <v>0</v>
      </c>
      <c r="Q102">
        <v>0</v>
      </c>
      <c r="R102">
        <v>0</v>
      </c>
    </row>
    <row r="103" spans="1:18" x14ac:dyDescent="0.25">
      <c r="A103" t="s">
        <v>104</v>
      </c>
      <c r="B103">
        <v>7</v>
      </c>
      <c r="C103">
        <v>9</v>
      </c>
      <c r="D103">
        <v>2</v>
      </c>
      <c r="E103">
        <v>4</v>
      </c>
      <c r="F103">
        <v>1</v>
      </c>
      <c r="G103">
        <v>0</v>
      </c>
      <c r="H103">
        <v>0</v>
      </c>
      <c r="I103">
        <v>60.392000000000003</v>
      </c>
      <c r="J103">
        <v>9.8696666666666673</v>
      </c>
      <c r="K103" t="s">
        <v>312</v>
      </c>
      <c r="L103">
        <v>0</v>
      </c>
      <c r="M103">
        <v>0</v>
      </c>
      <c r="N103">
        <v>0</v>
      </c>
      <c r="O103">
        <v>3</v>
      </c>
      <c r="P103">
        <v>0</v>
      </c>
      <c r="Q103">
        <v>60.392000000000003</v>
      </c>
      <c r="R103">
        <v>12.027428571428571</v>
      </c>
    </row>
    <row r="104" spans="1:18" x14ac:dyDescent="0.25">
      <c r="A104" t="s">
        <v>105</v>
      </c>
      <c r="B104">
        <v>0</v>
      </c>
      <c r="C104">
        <v>0</v>
      </c>
      <c r="D104">
        <v>0</v>
      </c>
      <c r="E104">
        <v>0</v>
      </c>
      <c r="F104">
        <v>0</v>
      </c>
      <c r="G104">
        <v>0</v>
      </c>
      <c r="H104">
        <v>0</v>
      </c>
      <c r="I104">
        <v>0</v>
      </c>
      <c r="J104">
        <v>0</v>
      </c>
      <c r="K104" t="s">
        <v>315</v>
      </c>
      <c r="L104">
        <v>0</v>
      </c>
      <c r="M104">
        <v>0</v>
      </c>
      <c r="N104">
        <v>0</v>
      </c>
      <c r="O104">
        <v>0</v>
      </c>
      <c r="P104">
        <v>0</v>
      </c>
      <c r="Q104">
        <v>0</v>
      </c>
      <c r="R104">
        <v>0</v>
      </c>
    </row>
    <row r="105" spans="1:18" x14ac:dyDescent="0.25">
      <c r="A105" t="s">
        <v>106</v>
      </c>
      <c r="B105">
        <v>0</v>
      </c>
      <c r="C105">
        <v>3</v>
      </c>
      <c r="D105">
        <v>1</v>
      </c>
      <c r="E105">
        <v>0</v>
      </c>
      <c r="F105">
        <v>0</v>
      </c>
      <c r="G105">
        <v>0</v>
      </c>
      <c r="H105">
        <v>0</v>
      </c>
      <c r="I105">
        <v>7.2380000000000004</v>
      </c>
      <c r="J105">
        <v>5.9473333333333329</v>
      </c>
      <c r="K105" t="s">
        <v>315</v>
      </c>
      <c r="L105">
        <v>0</v>
      </c>
      <c r="M105">
        <v>0</v>
      </c>
      <c r="N105">
        <v>0</v>
      </c>
      <c r="O105">
        <v>0</v>
      </c>
      <c r="P105">
        <v>0</v>
      </c>
      <c r="Q105">
        <v>0</v>
      </c>
      <c r="R105">
        <v>0</v>
      </c>
    </row>
    <row r="106" spans="1:18" x14ac:dyDescent="0.25">
      <c r="A106" t="s">
        <v>107</v>
      </c>
      <c r="B106">
        <v>0</v>
      </c>
      <c r="C106">
        <v>2</v>
      </c>
      <c r="D106">
        <v>0</v>
      </c>
      <c r="E106">
        <v>1</v>
      </c>
      <c r="F106">
        <v>0</v>
      </c>
      <c r="G106">
        <v>0</v>
      </c>
      <c r="H106">
        <v>0</v>
      </c>
      <c r="I106">
        <v>0.95299999999999996</v>
      </c>
      <c r="J106">
        <v>0.47649999999999998</v>
      </c>
      <c r="K106" t="s">
        <v>315</v>
      </c>
      <c r="L106">
        <v>0</v>
      </c>
      <c r="M106">
        <v>0</v>
      </c>
      <c r="N106">
        <v>0</v>
      </c>
      <c r="O106">
        <v>0</v>
      </c>
      <c r="P106">
        <v>0</v>
      </c>
      <c r="Q106">
        <v>0</v>
      </c>
      <c r="R106">
        <v>0</v>
      </c>
    </row>
    <row r="107" spans="1:18" x14ac:dyDescent="0.25">
      <c r="A107" t="s">
        <v>108</v>
      </c>
      <c r="B107">
        <v>0</v>
      </c>
      <c r="C107">
        <v>0</v>
      </c>
      <c r="D107">
        <v>0</v>
      </c>
      <c r="E107">
        <v>0</v>
      </c>
      <c r="F107">
        <v>0</v>
      </c>
      <c r="G107">
        <v>0</v>
      </c>
      <c r="H107">
        <v>0</v>
      </c>
      <c r="I107">
        <v>0</v>
      </c>
      <c r="J107">
        <v>0</v>
      </c>
      <c r="K107" t="s">
        <v>315</v>
      </c>
      <c r="L107">
        <v>0</v>
      </c>
      <c r="M107">
        <v>0</v>
      </c>
      <c r="N107">
        <v>0</v>
      </c>
      <c r="O107">
        <v>0</v>
      </c>
      <c r="P107">
        <v>0</v>
      </c>
      <c r="Q107">
        <v>0</v>
      </c>
      <c r="R107">
        <v>0</v>
      </c>
    </row>
    <row r="108" spans="1:18" x14ac:dyDescent="0.25">
      <c r="A108" t="s">
        <v>109</v>
      </c>
      <c r="B108">
        <v>0</v>
      </c>
      <c r="C108">
        <v>6</v>
      </c>
      <c r="D108">
        <v>2</v>
      </c>
      <c r="E108">
        <v>6</v>
      </c>
      <c r="F108">
        <v>2</v>
      </c>
      <c r="G108">
        <v>0</v>
      </c>
      <c r="H108">
        <v>0</v>
      </c>
      <c r="I108">
        <v>2.1120000000000001</v>
      </c>
      <c r="J108">
        <v>0.49683333333333329</v>
      </c>
      <c r="K108" t="s">
        <v>315</v>
      </c>
      <c r="L108" t="s">
        <v>151</v>
      </c>
      <c r="M108">
        <v>0</v>
      </c>
      <c r="N108">
        <v>0</v>
      </c>
      <c r="O108">
        <v>0</v>
      </c>
      <c r="P108">
        <v>0</v>
      </c>
      <c r="Q108">
        <v>0</v>
      </c>
      <c r="R108">
        <v>0</v>
      </c>
    </row>
    <row r="109" spans="1:18" x14ac:dyDescent="0.25">
      <c r="A109" t="s">
        <v>110</v>
      </c>
      <c r="B109">
        <v>0</v>
      </c>
      <c r="C109">
        <v>0</v>
      </c>
      <c r="D109">
        <v>0</v>
      </c>
      <c r="E109">
        <v>0</v>
      </c>
      <c r="F109">
        <v>0</v>
      </c>
      <c r="G109">
        <v>0</v>
      </c>
      <c r="H109">
        <v>0</v>
      </c>
      <c r="I109">
        <v>0</v>
      </c>
      <c r="J109">
        <v>0</v>
      </c>
      <c r="K109" t="s">
        <v>315</v>
      </c>
      <c r="L109" t="s">
        <v>151</v>
      </c>
      <c r="M109">
        <v>0</v>
      </c>
      <c r="N109">
        <v>0</v>
      </c>
      <c r="O109">
        <v>0</v>
      </c>
      <c r="P109">
        <v>0</v>
      </c>
      <c r="Q109">
        <v>0</v>
      </c>
      <c r="R109">
        <v>0</v>
      </c>
    </row>
    <row r="110" spans="1:18" x14ac:dyDescent="0.25">
      <c r="A110" t="s">
        <v>111</v>
      </c>
      <c r="B110">
        <v>0</v>
      </c>
      <c r="C110">
        <v>0</v>
      </c>
      <c r="D110">
        <v>0</v>
      </c>
      <c r="E110">
        <v>0</v>
      </c>
      <c r="F110">
        <v>0</v>
      </c>
      <c r="G110">
        <v>0</v>
      </c>
      <c r="H110">
        <v>0</v>
      </c>
      <c r="I110">
        <v>0</v>
      </c>
      <c r="J110">
        <v>0</v>
      </c>
      <c r="K110" t="s">
        <v>312</v>
      </c>
      <c r="L110">
        <v>0</v>
      </c>
      <c r="M110">
        <v>0</v>
      </c>
      <c r="N110">
        <v>0</v>
      </c>
      <c r="O110">
        <v>0</v>
      </c>
      <c r="P110">
        <v>0</v>
      </c>
      <c r="Q110">
        <v>0</v>
      </c>
      <c r="R110">
        <v>0</v>
      </c>
    </row>
    <row r="111" spans="1:18" x14ac:dyDescent="0.25">
      <c r="A111" t="s">
        <v>112</v>
      </c>
      <c r="B111">
        <v>0</v>
      </c>
      <c r="C111">
        <v>1</v>
      </c>
      <c r="D111">
        <v>0</v>
      </c>
      <c r="E111">
        <v>0</v>
      </c>
      <c r="F111">
        <v>0</v>
      </c>
      <c r="G111">
        <v>0</v>
      </c>
      <c r="H111">
        <v>0</v>
      </c>
      <c r="I111">
        <v>3.274</v>
      </c>
      <c r="J111">
        <v>3.274</v>
      </c>
      <c r="K111" t="s">
        <v>315</v>
      </c>
      <c r="L111">
        <v>1</v>
      </c>
      <c r="M111">
        <v>1</v>
      </c>
      <c r="N111">
        <v>0</v>
      </c>
      <c r="O111">
        <v>0</v>
      </c>
      <c r="P111">
        <v>0</v>
      </c>
      <c r="Q111">
        <v>0</v>
      </c>
      <c r="R111">
        <v>0</v>
      </c>
    </row>
    <row r="112" spans="1:18" x14ac:dyDescent="0.25">
      <c r="A112" t="s">
        <v>113</v>
      </c>
      <c r="B112">
        <v>1</v>
      </c>
      <c r="C112">
        <v>4</v>
      </c>
      <c r="D112">
        <v>3</v>
      </c>
      <c r="E112">
        <v>2</v>
      </c>
      <c r="F112">
        <v>1</v>
      </c>
      <c r="G112">
        <v>0</v>
      </c>
      <c r="H112">
        <v>0</v>
      </c>
      <c r="I112">
        <v>4.0129999999999999</v>
      </c>
      <c r="J112">
        <v>2.8544999999999998</v>
      </c>
      <c r="K112" t="s">
        <v>315</v>
      </c>
      <c r="L112">
        <v>0</v>
      </c>
      <c r="M112">
        <v>1</v>
      </c>
      <c r="N112">
        <v>0</v>
      </c>
      <c r="O112">
        <v>1</v>
      </c>
      <c r="P112">
        <v>0</v>
      </c>
      <c r="Q112">
        <v>1.4</v>
      </c>
      <c r="R112">
        <v>1.4</v>
      </c>
    </row>
    <row r="113" spans="1:18" x14ac:dyDescent="0.25">
      <c r="A113" t="s">
        <v>114</v>
      </c>
      <c r="B113">
        <v>0</v>
      </c>
      <c r="C113">
        <v>0</v>
      </c>
      <c r="D113">
        <v>0</v>
      </c>
      <c r="E113">
        <v>0</v>
      </c>
      <c r="F113">
        <v>0</v>
      </c>
      <c r="G113">
        <v>0</v>
      </c>
      <c r="H113">
        <v>0</v>
      </c>
      <c r="I113">
        <v>0</v>
      </c>
      <c r="J113">
        <v>0</v>
      </c>
      <c r="K113" t="s">
        <v>312</v>
      </c>
      <c r="L113">
        <v>0</v>
      </c>
      <c r="M113">
        <v>1</v>
      </c>
      <c r="N113">
        <v>0</v>
      </c>
      <c r="O113">
        <v>0</v>
      </c>
      <c r="P113">
        <v>0</v>
      </c>
      <c r="Q113">
        <v>0</v>
      </c>
      <c r="R113">
        <v>0</v>
      </c>
    </row>
    <row r="114" spans="1:18" x14ac:dyDescent="0.25">
      <c r="A114" t="s">
        <v>115</v>
      </c>
      <c r="B114">
        <v>0</v>
      </c>
      <c r="C114">
        <v>0</v>
      </c>
      <c r="D114">
        <v>0</v>
      </c>
      <c r="E114">
        <v>0</v>
      </c>
      <c r="F114">
        <v>0</v>
      </c>
      <c r="G114">
        <v>0</v>
      </c>
      <c r="H114">
        <v>0</v>
      </c>
      <c r="I114">
        <v>0</v>
      </c>
      <c r="J114">
        <v>0</v>
      </c>
      <c r="K114" t="s">
        <v>312</v>
      </c>
      <c r="L114">
        <v>0</v>
      </c>
      <c r="M114">
        <v>1</v>
      </c>
      <c r="N114">
        <v>0</v>
      </c>
      <c r="O114">
        <v>0</v>
      </c>
      <c r="P114">
        <v>0</v>
      </c>
      <c r="Q114">
        <v>0</v>
      </c>
      <c r="R114">
        <v>0</v>
      </c>
    </row>
    <row r="115" spans="1:18" x14ac:dyDescent="0.25">
      <c r="A115" t="s">
        <v>116</v>
      </c>
      <c r="B115">
        <v>0</v>
      </c>
      <c r="C115">
        <v>0</v>
      </c>
      <c r="D115">
        <v>0</v>
      </c>
      <c r="E115">
        <v>0</v>
      </c>
      <c r="F115">
        <v>0</v>
      </c>
      <c r="G115">
        <v>0</v>
      </c>
      <c r="H115">
        <v>0</v>
      </c>
      <c r="I115">
        <v>0</v>
      </c>
      <c r="J115">
        <v>0</v>
      </c>
      <c r="K115" t="s">
        <v>312</v>
      </c>
      <c r="L115">
        <v>0</v>
      </c>
      <c r="M115">
        <v>1</v>
      </c>
      <c r="N115">
        <v>0</v>
      </c>
      <c r="O115">
        <v>0</v>
      </c>
      <c r="P115">
        <v>0</v>
      </c>
      <c r="Q115">
        <v>0</v>
      </c>
      <c r="R115">
        <v>0</v>
      </c>
    </row>
    <row r="116" spans="1:18" x14ac:dyDescent="0.25">
      <c r="A116" t="s">
        <v>117</v>
      </c>
      <c r="B116">
        <v>0</v>
      </c>
      <c r="C116">
        <v>0</v>
      </c>
      <c r="D116">
        <v>0</v>
      </c>
      <c r="E116">
        <v>0</v>
      </c>
      <c r="F116">
        <v>0</v>
      </c>
      <c r="G116">
        <v>0</v>
      </c>
      <c r="H116">
        <v>0</v>
      </c>
      <c r="I116">
        <v>0</v>
      </c>
      <c r="J116">
        <v>0</v>
      </c>
      <c r="K116" t="s">
        <v>312</v>
      </c>
      <c r="L116">
        <v>1</v>
      </c>
      <c r="M116">
        <v>0</v>
      </c>
      <c r="N116">
        <v>0</v>
      </c>
      <c r="O116">
        <v>0</v>
      </c>
      <c r="P116">
        <v>0</v>
      </c>
      <c r="Q116">
        <v>0</v>
      </c>
      <c r="R116">
        <v>0</v>
      </c>
    </row>
    <row r="117" spans="1:18" x14ac:dyDescent="0.25">
      <c r="A117" t="s">
        <v>118</v>
      </c>
      <c r="B117">
        <v>0</v>
      </c>
      <c r="C117">
        <v>5</v>
      </c>
      <c r="D117">
        <v>2</v>
      </c>
      <c r="E117">
        <v>3</v>
      </c>
      <c r="F117">
        <v>2</v>
      </c>
      <c r="G117">
        <v>0</v>
      </c>
      <c r="H117">
        <v>0</v>
      </c>
      <c r="I117">
        <v>74.698999999999998</v>
      </c>
      <c r="J117">
        <v>17.127199999999998</v>
      </c>
      <c r="K117" t="s">
        <v>312</v>
      </c>
      <c r="L117">
        <v>0</v>
      </c>
      <c r="M117">
        <v>0</v>
      </c>
      <c r="N117">
        <v>0</v>
      </c>
      <c r="O117">
        <v>0</v>
      </c>
      <c r="P117">
        <v>0</v>
      </c>
      <c r="Q117">
        <v>0</v>
      </c>
      <c r="R117">
        <v>0</v>
      </c>
    </row>
    <row r="118" spans="1:18" x14ac:dyDescent="0.25">
      <c r="A118" t="s">
        <v>119</v>
      </c>
      <c r="B118">
        <v>0</v>
      </c>
      <c r="C118">
        <v>0</v>
      </c>
      <c r="D118">
        <v>0</v>
      </c>
      <c r="E118">
        <v>0</v>
      </c>
      <c r="F118">
        <v>0</v>
      </c>
      <c r="G118">
        <v>0</v>
      </c>
      <c r="H118">
        <v>0</v>
      </c>
      <c r="I118">
        <v>0</v>
      </c>
      <c r="J118">
        <v>0</v>
      </c>
      <c r="K118" t="s">
        <v>312</v>
      </c>
      <c r="L118">
        <v>0</v>
      </c>
      <c r="M118">
        <v>0</v>
      </c>
      <c r="N118">
        <v>0</v>
      </c>
      <c r="O118">
        <v>0</v>
      </c>
      <c r="P118">
        <v>0</v>
      </c>
      <c r="Q118">
        <v>0</v>
      </c>
      <c r="R118">
        <v>0</v>
      </c>
    </row>
    <row r="119" spans="1:18" x14ac:dyDescent="0.25">
      <c r="A119" t="s">
        <v>120</v>
      </c>
      <c r="B119">
        <v>0</v>
      </c>
      <c r="C119">
        <v>0</v>
      </c>
      <c r="D119">
        <v>0</v>
      </c>
      <c r="E119">
        <v>0</v>
      </c>
      <c r="F119">
        <v>0</v>
      </c>
      <c r="G119">
        <v>0</v>
      </c>
      <c r="H119">
        <v>0</v>
      </c>
      <c r="I119">
        <v>0</v>
      </c>
      <c r="J119">
        <v>0</v>
      </c>
      <c r="K119" t="s">
        <v>315</v>
      </c>
      <c r="L119">
        <v>0</v>
      </c>
      <c r="M119">
        <v>0</v>
      </c>
      <c r="N119">
        <v>0</v>
      </c>
      <c r="O119">
        <v>0</v>
      </c>
      <c r="P119">
        <v>0</v>
      </c>
      <c r="Q119">
        <v>0</v>
      </c>
      <c r="R119">
        <v>0</v>
      </c>
    </row>
    <row r="120" spans="1:18" x14ac:dyDescent="0.25">
      <c r="A120" t="s">
        <v>121</v>
      </c>
      <c r="B120">
        <v>0</v>
      </c>
      <c r="C120">
        <v>0</v>
      </c>
      <c r="D120">
        <v>0</v>
      </c>
      <c r="E120">
        <v>0</v>
      </c>
      <c r="F120">
        <v>0</v>
      </c>
      <c r="G120">
        <v>0</v>
      </c>
      <c r="H120">
        <v>0</v>
      </c>
      <c r="I120">
        <v>0</v>
      </c>
      <c r="J120">
        <v>0</v>
      </c>
      <c r="K120" t="s">
        <v>315</v>
      </c>
      <c r="L120">
        <v>0</v>
      </c>
      <c r="M120">
        <v>0</v>
      </c>
      <c r="N120">
        <v>0</v>
      </c>
      <c r="O120">
        <v>0</v>
      </c>
      <c r="P120">
        <v>0</v>
      </c>
      <c r="Q120">
        <v>0</v>
      </c>
      <c r="R120">
        <v>0</v>
      </c>
    </row>
    <row r="121" spans="1:18" x14ac:dyDescent="0.25">
      <c r="A121" t="s">
        <v>122</v>
      </c>
      <c r="B121">
        <v>0</v>
      </c>
      <c r="C121">
        <v>1</v>
      </c>
      <c r="D121">
        <v>0</v>
      </c>
      <c r="E121">
        <v>0</v>
      </c>
      <c r="F121">
        <v>0</v>
      </c>
      <c r="G121">
        <v>0</v>
      </c>
      <c r="H121">
        <v>0</v>
      </c>
      <c r="I121">
        <v>6.2050000000000001</v>
      </c>
      <c r="J121">
        <v>6.2050000000000001</v>
      </c>
      <c r="K121" t="s">
        <v>315</v>
      </c>
      <c r="L121" t="s">
        <v>151</v>
      </c>
      <c r="M121">
        <v>0</v>
      </c>
      <c r="N121">
        <v>0</v>
      </c>
      <c r="O121">
        <v>0</v>
      </c>
      <c r="P121">
        <v>0</v>
      </c>
      <c r="Q121">
        <v>0</v>
      </c>
      <c r="R121">
        <v>0</v>
      </c>
    </row>
    <row r="122" spans="1:18" x14ac:dyDescent="0.25">
      <c r="A122" t="s">
        <v>123</v>
      </c>
      <c r="B122">
        <v>0</v>
      </c>
      <c r="C122">
        <v>0</v>
      </c>
      <c r="D122">
        <v>0</v>
      </c>
      <c r="E122">
        <v>0</v>
      </c>
      <c r="F122">
        <v>0</v>
      </c>
      <c r="G122">
        <v>0</v>
      </c>
      <c r="H122">
        <v>0</v>
      </c>
      <c r="I122">
        <v>0</v>
      </c>
      <c r="J122">
        <v>0</v>
      </c>
      <c r="K122" t="s">
        <v>315</v>
      </c>
      <c r="L122" t="s">
        <v>151</v>
      </c>
      <c r="M122">
        <v>0</v>
      </c>
      <c r="N122">
        <v>0</v>
      </c>
      <c r="O122">
        <v>0</v>
      </c>
      <c r="P122">
        <v>0</v>
      </c>
      <c r="Q122">
        <v>0</v>
      </c>
      <c r="R122">
        <v>0</v>
      </c>
    </row>
    <row r="123" spans="1:18" x14ac:dyDescent="0.25">
      <c r="A123" t="s">
        <v>124</v>
      </c>
      <c r="B123">
        <v>0</v>
      </c>
      <c r="C123">
        <v>0</v>
      </c>
      <c r="D123">
        <v>0</v>
      </c>
      <c r="E123">
        <v>0</v>
      </c>
      <c r="F123">
        <v>0</v>
      </c>
      <c r="G123">
        <v>0</v>
      </c>
      <c r="H123">
        <v>0</v>
      </c>
      <c r="I123">
        <v>0</v>
      </c>
      <c r="J123">
        <v>0</v>
      </c>
      <c r="K123" t="s">
        <v>315</v>
      </c>
      <c r="L123">
        <v>1</v>
      </c>
      <c r="M123">
        <v>1</v>
      </c>
      <c r="N123">
        <v>0</v>
      </c>
      <c r="O123">
        <v>0</v>
      </c>
      <c r="P123">
        <v>0</v>
      </c>
      <c r="Q123">
        <v>0</v>
      </c>
      <c r="R123">
        <v>0</v>
      </c>
    </row>
    <row r="124" spans="1:18" x14ac:dyDescent="0.25">
      <c r="A124" t="s">
        <v>125</v>
      </c>
      <c r="B124">
        <v>0</v>
      </c>
      <c r="C124">
        <v>0</v>
      </c>
      <c r="D124">
        <v>0</v>
      </c>
      <c r="E124">
        <v>0</v>
      </c>
      <c r="F124">
        <v>0</v>
      </c>
      <c r="G124">
        <v>0</v>
      </c>
      <c r="H124">
        <v>0</v>
      </c>
      <c r="I124">
        <v>0</v>
      </c>
      <c r="J124">
        <v>0</v>
      </c>
      <c r="K124" t="s">
        <v>312</v>
      </c>
      <c r="L124">
        <v>1</v>
      </c>
      <c r="M124">
        <v>0</v>
      </c>
      <c r="N124">
        <v>0</v>
      </c>
      <c r="O124">
        <v>0</v>
      </c>
      <c r="P124">
        <v>0</v>
      </c>
      <c r="Q124">
        <v>0</v>
      </c>
      <c r="R124">
        <v>0</v>
      </c>
    </row>
    <row r="125" spans="1:18" x14ac:dyDescent="0.25">
      <c r="A125" t="s">
        <v>126</v>
      </c>
      <c r="B125">
        <v>0</v>
      </c>
      <c r="C125">
        <v>3</v>
      </c>
      <c r="D125">
        <v>3</v>
      </c>
      <c r="E125">
        <v>2</v>
      </c>
      <c r="F125">
        <v>2</v>
      </c>
      <c r="G125">
        <v>0</v>
      </c>
      <c r="H125">
        <v>0</v>
      </c>
      <c r="I125">
        <v>3.4580000000000002</v>
      </c>
      <c r="J125">
        <v>2.2829999999999999</v>
      </c>
      <c r="K125" t="s">
        <v>312</v>
      </c>
      <c r="L125">
        <v>1</v>
      </c>
      <c r="M125">
        <v>0</v>
      </c>
      <c r="N125">
        <v>0</v>
      </c>
      <c r="O125">
        <v>0</v>
      </c>
      <c r="P125">
        <v>0</v>
      </c>
      <c r="Q125">
        <v>0</v>
      </c>
      <c r="R125">
        <v>0</v>
      </c>
    </row>
    <row r="126" spans="1:18" x14ac:dyDescent="0.25">
      <c r="A126" t="s">
        <v>127</v>
      </c>
      <c r="B126">
        <v>0</v>
      </c>
      <c r="C126">
        <v>0</v>
      </c>
      <c r="D126">
        <v>0</v>
      </c>
      <c r="E126">
        <v>0</v>
      </c>
      <c r="F126">
        <v>0</v>
      </c>
      <c r="G126">
        <v>0</v>
      </c>
      <c r="H126">
        <v>0</v>
      </c>
      <c r="I126">
        <v>0</v>
      </c>
      <c r="J126">
        <v>0</v>
      </c>
      <c r="K126" t="s">
        <v>315</v>
      </c>
      <c r="L126">
        <v>1</v>
      </c>
      <c r="M126">
        <v>0</v>
      </c>
      <c r="N126">
        <v>0</v>
      </c>
      <c r="O126">
        <v>0</v>
      </c>
      <c r="P126">
        <v>0</v>
      </c>
      <c r="Q126">
        <v>0</v>
      </c>
      <c r="R126">
        <v>0</v>
      </c>
    </row>
    <row r="127" spans="1:18" x14ac:dyDescent="0.25">
      <c r="A127" t="s">
        <v>128</v>
      </c>
      <c r="B127">
        <v>0</v>
      </c>
      <c r="C127">
        <v>0</v>
      </c>
      <c r="D127">
        <v>0</v>
      </c>
      <c r="E127">
        <v>0</v>
      </c>
      <c r="F127">
        <v>0</v>
      </c>
      <c r="G127">
        <v>0</v>
      </c>
      <c r="H127">
        <v>0</v>
      </c>
      <c r="I127">
        <v>0</v>
      </c>
      <c r="J127">
        <v>0</v>
      </c>
      <c r="K127" t="s">
        <v>315</v>
      </c>
      <c r="L127">
        <v>1</v>
      </c>
      <c r="M127">
        <v>0</v>
      </c>
      <c r="N127">
        <v>0</v>
      </c>
      <c r="O127">
        <v>0</v>
      </c>
      <c r="P127">
        <v>0</v>
      </c>
      <c r="Q127">
        <v>0</v>
      </c>
      <c r="R127">
        <v>0</v>
      </c>
    </row>
    <row r="128" spans="1:18" x14ac:dyDescent="0.25">
      <c r="A128" t="s">
        <v>129</v>
      </c>
      <c r="B128">
        <v>0</v>
      </c>
      <c r="C128">
        <v>0</v>
      </c>
      <c r="D128">
        <v>0</v>
      </c>
      <c r="E128">
        <v>0</v>
      </c>
      <c r="F128">
        <v>0</v>
      </c>
      <c r="G128">
        <v>0</v>
      </c>
      <c r="H128">
        <v>0</v>
      </c>
      <c r="I128">
        <v>0</v>
      </c>
      <c r="J128">
        <v>0</v>
      </c>
      <c r="K128" t="s">
        <v>312</v>
      </c>
      <c r="L128">
        <v>0</v>
      </c>
      <c r="M128">
        <v>1</v>
      </c>
      <c r="N128">
        <v>0</v>
      </c>
      <c r="O128">
        <v>0</v>
      </c>
      <c r="P128">
        <v>0</v>
      </c>
      <c r="Q128">
        <v>0</v>
      </c>
      <c r="R128">
        <v>0</v>
      </c>
    </row>
    <row r="129" spans="1:18" x14ac:dyDescent="0.25">
      <c r="A129" t="s">
        <v>130</v>
      </c>
      <c r="B129">
        <v>0</v>
      </c>
      <c r="C129">
        <v>1</v>
      </c>
      <c r="D129">
        <v>0</v>
      </c>
      <c r="E129">
        <v>0</v>
      </c>
      <c r="F129">
        <v>0</v>
      </c>
      <c r="G129">
        <v>0</v>
      </c>
      <c r="H129">
        <v>0</v>
      </c>
      <c r="I129">
        <v>2.7469999999999999</v>
      </c>
      <c r="J129">
        <v>2.7469999999999999</v>
      </c>
      <c r="K129" t="s">
        <v>315</v>
      </c>
      <c r="L129">
        <v>0</v>
      </c>
      <c r="M129">
        <v>1</v>
      </c>
      <c r="N129">
        <v>0</v>
      </c>
      <c r="O129">
        <v>0</v>
      </c>
      <c r="P129">
        <v>0</v>
      </c>
      <c r="Q129">
        <v>0</v>
      </c>
      <c r="R129">
        <v>0</v>
      </c>
    </row>
    <row r="130" spans="1:18" x14ac:dyDescent="0.25">
      <c r="A130" t="s">
        <v>131</v>
      </c>
      <c r="B130">
        <v>1</v>
      </c>
      <c r="C130">
        <v>2</v>
      </c>
      <c r="D130">
        <v>0</v>
      </c>
      <c r="E130">
        <v>2</v>
      </c>
      <c r="F130">
        <v>0</v>
      </c>
      <c r="G130">
        <v>0</v>
      </c>
      <c r="H130">
        <v>0</v>
      </c>
      <c r="I130">
        <v>0.46899999999999997</v>
      </c>
      <c r="J130">
        <v>0.23449999999999999</v>
      </c>
      <c r="K130" t="s">
        <v>312</v>
      </c>
      <c r="L130">
        <v>0</v>
      </c>
      <c r="M130">
        <v>0</v>
      </c>
      <c r="N130">
        <v>0</v>
      </c>
      <c r="O130">
        <v>1</v>
      </c>
      <c r="P130">
        <v>0</v>
      </c>
      <c r="Q130">
        <v>0</v>
      </c>
      <c r="R130">
        <v>0</v>
      </c>
    </row>
    <row r="131" spans="1:18" x14ac:dyDescent="0.25">
      <c r="A131" t="s">
        <v>132</v>
      </c>
      <c r="B131">
        <v>0</v>
      </c>
      <c r="C131">
        <v>0</v>
      </c>
      <c r="D131">
        <v>0</v>
      </c>
      <c r="E131">
        <v>0</v>
      </c>
      <c r="F131">
        <v>0</v>
      </c>
      <c r="G131">
        <v>0</v>
      </c>
      <c r="H131">
        <v>0</v>
      </c>
      <c r="I131">
        <v>0</v>
      </c>
      <c r="J131">
        <v>0</v>
      </c>
      <c r="K131" t="s">
        <v>312</v>
      </c>
      <c r="L131">
        <v>0</v>
      </c>
      <c r="M131">
        <v>0</v>
      </c>
      <c r="N131">
        <v>0</v>
      </c>
      <c r="O131">
        <v>0</v>
      </c>
      <c r="P131">
        <v>0</v>
      </c>
      <c r="Q131">
        <v>0</v>
      </c>
      <c r="R131">
        <v>0</v>
      </c>
    </row>
    <row r="132" spans="1:18" x14ac:dyDescent="0.25">
      <c r="A132" t="s">
        <v>133</v>
      </c>
      <c r="B132">
        <v>0</v>
      </c>
      <c r="C132">
        <v>0</v>
      </c>
      <c r="D132">
        <v>0</v>
      </c>
      <c r="E132">
        <v>0</v>
      </c>
      <c r="F132">
        <v>0</v>
      </c>
      <c r="G132">
        <v>0</v>
      </c>
      <c r="H132">
        <v>0</v>
      </c>
      <c r="I132">
        <v>0</v>
      </c>
      <c r="J132">
        <v>0</v>
      </c>
      <c r="K132" t="s">
        <v>315</v>
      </c>
      <c r="L132">
        <v>0</v>
      </c>
      <c r="M132">
        <v>0</v>
      </c>
      <c r="N132">
        <v>0</v>
      </c>
      <c r="O132">
        <v>0</v>
      </c>
      <c r="P132">
        <v>0</v>
      </c>
      <c r="Q132">
        <v>0</v>
      </c>
      <c r="R132">
        <v>0</v>
      </c>
    </row>
    <row r="133" spans="1:18" x14ac:dyDescent="0.25">
      <c r="A133" t="s">
        <v>134</v>
      </c>
      <c r="B133">
        <v>0</v>
      </c>
      <c r="C133">
        <v>5</v>
      </c>
      <c r="D133">
        <v>1</v>
      </c>
      <c r="E133">
        <v>2</v>
      </c>
      <c r="F133">
        <v>0</v>
      </c>
      <c r="G133">
        <v>0</v>
      </c>
      <c r="H133">
        <v>0</v>
      </c>
      <c r="I133">
        <v>12.336</v>
      </c>
      <c r="J133">
        <v>4.9118000000000004</v>
      </c>
      <c r="K133" t="s">
        <v>315</v>
      </c>
      <c r="L133">
        <v>1</v>
      </c>
      <c r="M133">
        <v>0</v>
      </c>
      <c r="N133">
        <v>0</v>
      </c>
      <c r="O133">
        <v>0</v>
      </c>
      <c r="P133">
        <v>0</v>
      </c>
      <c r="Q133">
        <v>0</v>
      </c>
      <c r="R133">
        <v>0</v>
      </c>
    </row>
    <row r="134" spans="1:18" x14ac:dyDescent="0.25">
      <c r="A134" t="s">
        <v>135</v>
      </c>
      <c r="B134">
        <v>0</v>
      </c>
      <c r="C134">
        <v>1</v>
      </c>
      <c r="D134">
        <v>1</v>
      </c>
      <c r="E134">
        <v>1</v>
      </c>
      <c r="F134">
        <v>1</v>
      </c>
      <c r="G134">
        <v>0</v>
      </c>
      <c r="H134">
        <v>0</v>
      </c>
      <c r="I134">
        <v>1.369</v>
      </c>
      <c r="J134">
        <v>1.369</v>
      </c>
      <c r="K134" t="s">
        <v>315</v>
      </c>
      <c r="L134">
        <v>1</v>
      </c>
      <c r="M134">
        <v>0</v>
      </c>
      <c r="N134">
        <v>0</v>
      </c>
      <c r="O134">
        <v>0</v>
      </c>
      <c r="P134">
        <v>0</v>
      </c>
      <c r="Q134">
        <v>0</v>
      </c>
      <c r="R134">
        <v>0</v>
      </c>
    </row>
    <row r="135" spans="1:18" x14ac:dyDescent="0.25">
      <c r="A135" t="s">
        <v>136</v>
      </c>
      <c r="B135">
        <v>1</v>
      </c>
      <c r="C135">
        <v>2</v>
      </c>
      <c r="D135">
        <v>1</v>
      </c>
      <c r="E135">
        <v>1</v>
      </c>
      <c r="F135">
        <v>1</v>
      </c>
      <c r="G135">
        <v>0</v>
      </c>
      <c r="H135">
        <v>0</v>
      </c>
      <c r="I135">
        <v>2.5129999999999999</v>
      </c>
      <c r="J135">
        <v>1.7675000000000001</v>
      </c>
      <c r="K135" t="s">
        <v>312</v>
      </c>
      <c r="L135">
        <v>1</v>
      </c>
      <c r="M135">
        <v>0</v>
      </c>
      <c r="N135">
        <v>0</v>
      </c>
      <c r="O135">
        <v>0</v>
      </c>
      <c r="P135">
        <v>0</v>
      </c>
      <c r="Q135">
        <v>1.022</v>
      </c>
      <c r="R135">
        <v>1.022</v>
      </c>
    </row>
    <row r="136" spans="1:18" x14ac:dyDescent="0.25">
      <c r="A136" t="s">
        <v>137</v>
      </c>
      <c r="B136">
        <v>0</v>
      </c>
      <c r="C136">
        <v>0</v>
      </c>
      <c r="D136">
        <v>0</v>
      </c>
      <c r="E136">
        <v>0</v>
      </c>
      <c r="F136">
        <v>0</v>
      </c>
      <c r="G136">
        <v>0</v>
      </c>
      <c r="H136">
        <v>0</v>
      </c>
      <c r="I136">
        <v>0</v>
      </c>
      <c r="J136">
        <v>0</v>
      </c>
      <c r="K136" t="s">
        <v>315</v>
      </c>
      <c r="L136">
        <v>0</v>
      </c>
      <c r="M136">
        <v>0</v>
      </c>
      <c r="N136">
        <v>0</v>
      </c>
      <c r="O136">
        <v>0</v>
      </c>
      <c r="P136">
        <v>0</v>
      </c>
      <c r="Q136">
        <v>0</v>
      </c>
      <c r="R136">
        <v>0</v>
      </c>
    </row>
    <row r="137" spans="1:18" x14ac:dyDescent="0.25">
      <c r="A137" t="s">
        <v>138</v>
      </c>
      <c r="B137">
        <v>0</v>
      </c>
      <c r="C137">
        <v>0</v>
      </c>
      <c r="D137">
        <v>0</v>
      </c>
      <c r="E137">
        <v>0</v>
      </c>
      <c r="F137">
        <v>0</v>
      </c>
      <c r="G137">
        <v>0</v>
      </c>
      <c r="H137">
        <v>0</v>
      </c>
      <c r="I137">
        <v>0</v>
      </c>
      <c r="J137">
        <v>0</v>
      </c>
      <c r="K137" t="s">
        <v>312</v>
      </c>
      <c r="L137">
        <v>0</v>
      </c>
      <c r="M137">
        <v>0</v>
      </c>
      <c r="N137">
        <v>0</v>
      </c>
      <c r="O137">
        <v>0</v>
      </c>
      <c r="P137">
        <v>0</v>
      </c>
      <c r="Q137">
        <v>0</v>
      </c>
      <c r="R137">
        <v>0</v>
      </c>
    </row>
    <row r="138" spans="1:18" x14ac:dyDescent="0.25">
      <c r="A138" t="s">
        <v>139</v>
      </c>
      <c r="B138">
        <v>0</v>
      </c>
      <c r="C138">
        <v>0</v>
      </c>
      <c r="D138">
        <v>0</v>
      </c>
      <c r="E138">
        <v>0</v>
      </c>
      <c r="F138">
        <v>0</v>
      </c>
      <c r="G138">
        <v>0</v>
      </c>
      <c r="H138">
        <v>0</v>
      </c>
      <c r="I138">
        <v>0</v>
      </c>
      <c r="J138">
        <v>0</v>
      </c>
      <c r="K138" t="s">
        <v>315</v>
      </c>
      <c r="L138">
        <v>1</v>
      </c>
      <c r="M138">
        <v>0</v>
      </c>
      <c r="N138">
        <v>0</v>
      </c>
      <c r="O138">
        <v>0</v>
      </c>
      <c r="P138">
        <v>0</v>
      </c>
      <c r="Q138">
        <v>0</v>
      </c>
      <c r="R138">
        <v>0</v>
      </c>
    </row>
    <row r="139" spans="1:18" x14ac:dyDescent="0.25">
      <c r="A139" t="s">
        <v>140</v>
      </c>
      <c r="B139">
        <v>0</v>
      </c>
      <c r="C139">
        <v>0</v>
      </c>
      <c r="D139">
        <v>0</v>
      </c>
      <c r="E139">
        <v>0</v>
      </c>
      <c r="F139">
        <v>0</v>
      </c>
      <c r="G139">
        <v>0</v>
      </c>
      <c r="H139">
        <v>0</v>
      </c>
      <c r="I139">
        <v>0</v>
      </c>
      <c r="J139">
        <v>0</v>
      </c>
      <c r="K139" t="s">
        <v>312</v>
      </c>
      <c r="L139">
        <v>0</v>
      </c>
      <c r="M139">
        <v>0</v>
      </c>
      <c r="N139">
        <v>0</v>
      </c>
      <c r="O139">
        <v>0</v>
      </c>
      <c r="P139">
        <v>0</v>
      </c>
      <c r="Q139">
        <v>0</v>
      </c>
      <c r="R139">
        <v>0</v>
      </c>
    </row>
    <row r="140" spans="1:18" x14ac:dyDescent="0.25">
      <c r="A140" t="s">
        <v>341</v>
      </c>
      <c r="B140">
        <v>0</v>
      </c>
      <c r="C140">
        <v>0</v>
      </c>
      <c r="D140">
        <v>0</v>
      </c>
      <c r="E140">
        <v>0</v>
      </c>
      <c r="F140">
        <v>0</v>
      </c>
      <c r="G140">
        <v>0</v>
      </c>
      <c r="H140">
        <v>0</v>
      </c>
      <c r="I140">
        <v>0</v>
      </c>
      <c r="J140">
        <v>0</v>
      </c>
      <c r="K140" t="s">
        <v>312</v>
      </c>
      <c r="L140">
        <v>1</v>
      </c>
      <c r="M140">
        <v>0</v>
      </c>
      <c r="N140">
        <v>0</v>
      </c>
      <c r="O140">
        <v>0</v>
      </c>
      <c r="P140">
        <v>0</v>
      </c>
      <c r="Q140">
        <v>0</v>
      </c>
      <c r="R140">
        <v>0</v>
      </c>
    </row>
    <row r="141" spans="1:18" x14ac:dyDescent="0.25">
      <c r="A141" t="s">
        <v>346</v>
      </c>
      <c r="B141">
        <v>0</v>
      </c>
      <c r="C141">
        <v>0</v>
      </c>
      <c r="D141">
        <v>0</v>
      </c>
      <c r="E141">
        <v>0</v>
      </c>
      <c r="F141">
        <v>0</v>
      </c>
      <c r="G141">
        <v>0</v>
      </c>
      <c r="H141">
        <v>0</v>
      </c>
      <c r="I141">
        <v>0</v>
      </c>
      <c r="J141">
        <v>0</v>
      </c>
      <c r="K141" t="s">
        <v>315</v>
      </c>
      <c r="L141">
        <v>0</v>
      </c>
      <c r="M141">
        <v>0</v>
      </c>
      <c r="N141">
        <v>0</v>
      </c>
      <c r="O141">
        <v>0</v>
      </c>
      <c r="P141">
        <v>0</v>
      </c>
      <c r="Q141">
        <v>0</v>
      </c>
      <c r="R141">
        <v>0</v>
      </c>
    </row>
    <row r="142" spans="1:18" x14ac:dyDescent="0.25">
      <c r="A142" t="s">
        <v>374</v>
      </c>
      <c r="B142">
        <v>0</v>
      </c>
      <c r="C142">
        <v>0</v>
      </c>
      <c r="D142">
        <v>0</v>
      </c>
      <c r="E142">
        <v>0</v>
      </c>
      <c r="F142">
        <v>0</v>
      </c>
      <c r="G142">
        <v>0</v>
      </c>
      <c r="H142">
        <v>0</v>
      </c>
      <c r="I142">
        <v>0</v>
      </c>
      <c r="J142">
        <v>0</v>
      </c>
      <c r="K142" t="s">
        <v>315</v>
      </c>
      <c r="L142">
        <v>0</v>
      </c>
      <c r="M142">
        <v>1</v>
      </c>
      <c r="N142">
        <v>0</v>
      </c>
      <c r="O142">
        <v>0</v>
      </c>
      <c r="P142">
        <v>0</v>
      </c>
      <c r="Q142">
        <v>0</v>
      </c>
      <c r="R142">
        <v>0</v>
      </c>
    </row>
    <row r="143" spans="1:18" x14ac:dyDescent="0.25">
      <c r="A143" t="s">
        <v>397</v>
      </c>
      <c r="B143">
        <v>0</v>
      </c>
      <c r="C143">
        <v>0</v>
      </c>
      <c r="D143">
        <v>0</v>
      </c>
      <c r="E143">
        <v>0</v>
      </c>
      <c r="F143">
        <v>0</v>
      </c>
      <c r="G143">
        <v>0</v>
      </c>
      <c r="H143">
        <v>0</v>
      </c>
      <c r="I143">
        <v>0</v>
      </c>
      <c r="J143">
        <v>0</v>
      </c>
      <c r="K143" t="s">
        <v>315</v>
      </c>
      <c r="L143">
        <v>0</v>
      </c>
      <c r="M143">
        <v>0</v>
      </c>
      <c r="N143">
        <v>0</v>
      </c>
      <c r="O143">
        <v>0</v>
      </c>
      <c r="P143">
        <v>0</v>
      </c>
      <c r="Q143">
        <v>0</v>
      </c>
      <c r="R143">
        <v>0</v>
      </c>
    </row>
    <row r="144" spans="1:18" x14ac:dyDescent="0.25">
      <c r="A144" t="s">
        <v>468</v>
      </c>
      <c r="B144">
        <v>0</v>
      </c>
      <c r="C144">
        <v>0</v>
      </c>
      <c r="D144">
        <v>0</v>
      </c>
      <c r="E144">
        <v>0</v>
      </c>
      <c r="F144">
        <v>0</v>
      </c>
      <c r="G144">
        <v>0</v>
      </c>
      <c r="H144">
        <v>0</v>
      </c>
      <c r="I144">
        <v>0</v>
      </c>
      <c r="J144">
        <v>0</v>
      </c>
      <c r="K144" t="s">
        <v>315</v>
      </c>
      <c r="L144">
        <v>0</v>
      </c>
      <c r="M144">
        <v>0</v>
      </c>
      <c r="N144">
        <v>0</v>
      </c>
      <c r="O144">
        <v>0</v>
      </c>
      <c r="P144">
        <v>0</v>
      </c>
      <c r="Q144">
        <v>0</v>
      </c>
      <c r="R144">
        <v>0</v>
      </c>
    </row>
    <row r="145" spans="1:18" x14ac:dyDescent="0.25">
      <c r="A145" s="5" t="s">
        <v>152</v>
      </c>
      <c r="B145">
        <v>0</v>
      </c>
      <c r="C145">
        <v>2</v>
      </c>
      <c r="D145">
        <v>2</v>
      </c>
      <c r="E145">
        <v>1</v>
      </c>
      <c r="F145">
        <v>1</v>
      </c>
      <c r="G145">
        <v>0</v>
      </c>
      <c r="H145">
        <v>0</v>
      </c>
      <c r="I145">
        <v>1.369</v>
      </c>
      <c r="J145">
        <v>1.1259999999999999</v>
      </c>
      <c r="K145" t="s">
        <v>312</v>
      </c>
      <c r="L145">
        <v>1</v>
      </c>
      <c r="M145">
        <v>0</v>
      </c>
      <c r="N145">
        <v>0</v>
      </c>
      <c r="O145">
        <v>0</v>
      </c>
      <c r="P145">
        <v>0</v>
      </c>
      <c r="Q145">
        <v>0</v>
      </c>
      <c r="R145">
        <v>0</v>
      </c>
    </row>
    <row r="146" spans="1:18" x14ac:dyDescent="0.25">
      <c r="A146" s="1" t="s">
        <v>153</v>
      </c>
      <c r="B146">
        <v>4</v>
      </c>
      <c r="C146">
        <v>7</v>
      </c>
      <c r="D146">
        <v>7</v>
      </c>
      <c r="E146">
        <v>3</v>
      </c>
      <c r="F146">
        <v>3</v>
      </c>
      <c r="G146">
        <v>0</v>
      </c>
      <c r="H146">
        <v>0</v>
      </c>
      <c r="I146">
        <v>4.0129999999999999</v>
      </c>
      <c r="J146">
        <v>2.4804285714285714</v>
      </c>
      <c r="K146" t="s">
        <v>315</v>
      </c>
      <c r="L146">
        <v>0</v>
      </c>
      <c r="M146">
        <v>0</v>
      </c>
      <c r="N146">
        <v>4</v>
      </c>
      <c r="O146">
        <v>2</v>
      </c>
      <c r="P146">
        <v>2</v>
      </c>
      <c r="Q146">
        <v>4.0129999999999999</v>
      </c>
      <c r="R146">
        <v>3.3424999999999998</v>
      </c>
    </row>
    <row r="147" spans="1:18" x14ac:dyDescent="0.25">
      <c r="A147" t="s">
        <v>154</v>
      </c>
      <c r="B147">
        <v>1</v>
      </c>
      <c r="C147">
        <v>1</v>
      </c>
      <c r="D147">
        <v>0</v>
      </c>
      <c r="E147">
        <v>0</v>
      </c>
      <c r="F147">
        <v>0</v>
      </c>
      <c r="G147">
        <v>0</v>
      </c>
      <c r="H147">
        <v>0</v>
      </c>
      <c r="I147">
        <v>0</v>
      </c>
      <c r="J147">
        <v>0</v>
      </c>
      <c r="K147" t="s">
        <v>315</v>
      </c>
      <c r="L147">
        <v>1</v>
      </c>
      <c r="M147">
        <v>0</v>
      </c>
      <c r="N147">
        <v>0</v>
      </c>
      <c r="O147">
        <v>0</v>
      </c>
      <c r="P147">
        <v>0</v>
      </c>
      <c r="Q147">
        <v>0</v>
      </c>
      <c r="R147">
        <v>0</v>
      </c>
    </row>
    <row r="148" spans="1:18" x14ac:dyDescent="0.25">
      <c r="A148" t="s">
        <v>155</v>
      </c>
      <c r="B148">
        <v>2</v>
      </c>
      <c r="C148">
        <v>2</v>
      </c>
      <c r="D148">
        <v>1</v>
      </c>
      <c r="E148">
        <v>0</v>
      </c>
      <c r="F148">
        <v>0</v>
      </c>
      <c r="G148">
        <v>0</v>
      </c>
      <c r="H148">
        <v>0</v>
      </c>
      <c r="I148">
        <v>1.331</v>
      </c>
      <c r="J148">
        <v>0.66549999999999998</v>
      </c>
      <c r="K148" t="s">
        <v>312</v>
      </c>
      <c r="L148">
        <v>0</v>
      </c>
      <c r="M148">
        <v>0</v>
      </c>
      <c r="N148">
        <v>1</v>
      </c>
      <c r="O148">
        <v>0</v>
      </c>
      <c r="P148">
        <v>0</v>
      </c>
      <c r="Q148">
        <v>1.331</v>
      </c>
      <c r="R148">
        <v>0.66549999999999998</v>
      </c>
    </row>
    <row r="149" spans="1:18" x14ac:dyDescent="0.25">
      <c r="A149" t="s">
        <v>156</v>
      </c>
      <c r="B149">
        <v>1</v>
      </c>
      <c r="C149">
        <v>1</v>
      </c>
      <c r="D149">
        <v>1</v>
      </c>
      <c r="E149">
        <v>0</v>
      </c>
      <c r="F149">
        <v>0</v>
      </c>
      <c r="G149">
        <v>0</v>
      </c>
      <c r="H149">
        <v>0</v>
      </c>
      <c r="I149">
        <v>1.992</v>
      </c>
      <c r="J149">
        <v>1.992</v>
      </c>
      <c r="K149" t="s">
        <v>312</v>
      </c>
      <c r="L149">
        <v>0</v>
      </c>
      <c r="M149">
        <v>0</v>
      </c>
      <c r="N149">
        <v>1</v>
      </c>
      <c r="O149">
        <v>0</v>
      </c>
      <c r="P149">
        <v>0</v>
      </c>
      <c r="Q149">
        <v>1.992</v>
      </c>
      <c r="R149">
        <v>1.992</v>
      </c>
    </row>
    <row r="150" spans="1:18" x14ac:dyDescent="0.25">
      <c r="A150" t="s">
        <v>157</v>
      </c>
      <c r="B150">
        <v>4</v>
      </c>
      <c r="C150">
        <v>4</v>
      </c>
      <c r="D150">
        <v>0</v>
      </c>
      <c r="E150">
        <v>3</v>
      </c>
      <c r="F150">
        <v>0</v>
      </c>
      <c r="G150">
        <v>1</v>
      </c>
      <c r="H150">
        <v>0</v>
      </c>
      <c r="I150">
        <v>1.9670000000000001</v>
      </c>
      <c r="J150">
        <v>0.49175000000000002</v>
      </c>
      <c r="K150" t="s">
        <v>315</v>
      </c>
      <c r="L150">
        <v>1</v>
      </c>
      <c r="M150">
        <v>1</v>
      </c>
      <c r="N150">
        <v>0</v>
      </c>
      <c r="O150">
        <v>3</v>
      </c>
      <c r="P150">
        <v>0</v>
      </c>
      <c r="Q150">
        <v>1.9670000000000001</v>
      </c>
      <c r="R150">
        <v>0.49175000000000002</v>
      </c>
    </row>
    <row r="151" spans="1:18" x14ac:dyDescent="0.25">
      <c r="A151" t="s">
        <v>158</v>
      </c>
      <c r="B151">
        <v>4</v>
      </c>
      <c r="C151">
        <v>10</v>
      </c>
      <c r="D151">
        <v>5</v>
      </c>
      <c r="E151">
        <v>4</v>
      </c>
      <c r="F151">
        <v>4</v>
      </c>
      <c r="G151">
        <v>0</v>
      </c>
      <c r="H151">
        <v>0</v>
      </c>
      <c r="I151">
        <v>14.414999999999999</v>
      </c>
      <c r="J151">
        <v>5.2297000000000002</v>
      </c>
      <c r="K151" t="s">
        <v>315</v>
      </c>
      <c r="L151">
        <v>0</v>
      </c>
      <c r="M151">
        <v>1</v>
      </c>
      <c r="N151">
        <v>0</v>
      </c>
      <c r="O151">
        <v>0</v>
      </c>
      <c r="P151">
        <v>0</v>
      </c>
      <c r="Q151">
        <v>14.414999999999999</v>
      </c>
      <c r="R151">
        <v>5.6820000000000004</v>
      </c>
    </row>
    <row r="152" spans="1:18" x14ac:dyDescent="0.25">
      <c r="A152" t="s">
        <v>159</v>
      </c>
      <c r="B152">
        <v>3</v>
      </c>
      <c r="C152">
        <v>3</v>
      </c>
      <c r="D152">
        <v>1</v>
      </c>
      <c r="E152">
        <v>2</v>
      </c>
      <c r="F152">
        <v>1</v>
      </c>
      <c r="G152">
        <v>0</v>
      </c>
      <c r="H152">
        <v>0</v>
      </c>
      <c r="I152">
        <v>2.0670000000000002</v>
      </c>
      <c r="J152">
        <v>1.3413333333333333</v>
      </c>
      <c r="K152" t="s">
        <v>315</v>
      </c>
      <c r="L152">
        <v>1</v>
      </c>
      <c r="M152">
        <v>1</v>
      </c>
      <c r="N152">
        <v>1</v>
      </c>
      <c r="O152">
        <v>2</v>
      </c>
      <c r="P152">
        <v>1</v>
      </c>
      <c r="Q152">
        <v>2.0670000000000002</v>
      </c>
      <c r="R152">
        <v>1.3413333333333333</v>
      </c>
    </row>
    <row r="153" spans="1:18" x14ac:dyDescent="0.25">
      <c r="A153" t="s">
        <v>160</v>
      </c>
      <c r="B153">
        <v>2</v>
      </c>
      <c r="C153">
        <v>4</v>
      </c>
      <c r="D153">
        <v>3</v>
      </c>
      <c r="E153">
        <v>2</v>
      </c>
      <c r="F153">
        <v>2</v>
      </c>
      <c r="G153">
        <v>0</v>
      </c>
      <c r="H153">
        <v>0</v>
      </c>
      <c r="I153">
        <v>3.6560000000000001</v>
      </c>
      <c r="J153">
        <v>2.468</v>
      </c>
      <c r="K153" t="s">
        <v>312</v>
      </c>
      <c r="L153">
        <v>1</v>
      </c>
      <c r="M153">
        <v>1</v>
      </c>
      <c r="N153">
        <v>1</v>
      </c>
      <c r="O153">
        <v>1</v>
      </c>
      <c r="P153">
        <v>1</v>
      </c>
      <c r="Q153">
        <v>3.6560000000000001</v>
      </c>
      <c r="R153">
        <v>2.8840000000000003</v>
      </c>
    </row>
    <row r="154" spans="1:18" x14ac:dyDescent="0.25">
      <c r="A154" t="s">
        <v>161</v>
      </c>
      <c r="B154">
        <v>7</v>
      </c>
      <c r="C154">
        <v>12</v>
      </c>
      <c r="D154">
        <v>12</v>
      </c>
      <c r="E154">
        <v>3</v>
      </c>
      <c r="F154">
        <v>3</v>
      </c>
      <c r="G154">
        <v>1</v>
      </c>
      <c r="H154">
        <v>1</v>
      </c>
      <c r="I154">
        <v>3.649</v>
      </c>
      <c r="J154">
        <v>1.2522499999999999</v>
      </c>
      <c r="K154" t="s">
        <v>315</v>
      </c>
      <c r="L154">
        <v>0</v>
      </c>
      <c r="M154">
        <v>1</v>
      </c>
      <c r="N154">
        <v>7</v>
      </c>
      <c r="O154">
        <v>3</v>
      </c>
      <c r="P154">
        <v>3</v>
      </c>
      <c r="Q154">
        <v>3.649</v>
      </c>
      <c r="R154">
        <v>1.4588571428571426</v>
      </c>
    </row>
    <row r="155" spans="1:18" x14ac:dyDescent="0.25">
      <c r="A155" t="s">
        <v>162</v>
      </c>
      <c r="B155">
        <v>2</v>
      </c>
      <c r="C155">
        <v>2</v>
      </c>
      <c r="D155">
        <v>1</v>
      </c>
      <c r="E155">
        <v>0</v>
      </c>
      <c r="F155">
        <v>0</v>
      </c>
      <c r="G155">
        <v>0</v>
      </c>
      <c r="H155">
        <v>0</v>
      </c>
      <c r="I155">
        <v>2.6160000000000001</v>
      </c>
      <c r="J155">
        <v>2.1850000000000001</v>
      </c>
      <c r="K155" t="s">
        <v>315</v>
      </c>
      <c r="L155">
        <v>1</v>
      </c>
      <c r="M155">
        <v>1</v>
      </c>
      <c r="N155">
        <v>1</v>
      </c>
      <c r="O155">
        <v>0</v>
      </c>
      <c r="P155">
        <v>0</v>
      </c>
      <c r="Q155">
        <v>2.6160000000000001</v>
      </c>
      <c r="R155">
        <v>2.1850000000000001</v>
      </c>
    </row>
    <row r="156" spans="1:18" x14ac:dyDescent="0.25">
      <c r="A156" t="s">
        <v>163</v>
      </c>
      <c r="B156">
        <v>1</v>
      </c>
      <c r="C156">
        <v>2</v>
      </c>
      <c r="D156">
        <v>0</v>
      </c>
      <c r="E156">
        <v>1</v>
      </c>
      <c r="F156">
        <v>0</v>
      </c>
      <c r="G156">
        <v>0</v>
      </c>
      <c r="H156">
        <v>0</v>
      </c>
      <c r="I156">
        <v>3.226</v>
      </c>
      <c r="J156">
        <v>2.7789999999999999</v>
      </c>
      <c r="K156" t="s">
        <v>312</v>
      </c>
      <c r="L156">
        <v>1</v>
      </c>
      <c r="M156">
        <v>1</v>
      </c>
      <c r="N156">
        <v>0</v>
      </c>
      <c r="O156">
        <v>1</v>
      </c>
      <c r="P156">
        <v>0</v>
      </c>
      <c r="Q156">
        <v>3.226</v>
      </c>
      <c r="R156">
        <v>3.226</v>
      </c>
    </row>
    <row r="157" spans="1:18" x14ac:dyDescent="0.25">
      <c r="A157" t="s">
        <v>164</v>
      </c>
      <c r="B157">
        <v>4</v>
      </c>
      <c r="C157">
        <v>6</v>
      </c>
      <c r="D157">
        <v>2</v>
      </c>
      <c r="E157">
        <v>1</v>
      </c>
      <c r="F157">
        <v>0</v>
      </c>
      <c r="G157">
        <v>0</v>
      </c>
      <c r="H157">
        <v>0</v>
      </c>
      <c r="I157">
        <v>8.4700000000000006</v>
      </c>
      <c r="J157">
        <v>4.0853333333333337</v>
      </c>
      <c r="K157" t="s">
        <v>315</v>
      </c>
      <c r="L157">
        <v>1</v>
      </c>
      <c r="M157">
        <v>1</v>
      </c>
      <c r="N157">
        <v>1</v>
      </c>
      <c r="O157">
        <v>0</v>
      </c>
      <c r="P157">
        <v>0</v>
      </c>
      <c r="Q157">
        <v>8.4700000000000006</v>
      </c>
      <c r="R157">
        <v>3.9002500000000007</v>
      </c>
    </row>
    <row r="158" spans="1:18" x14ac:dyDescent="0.25">
      <c r="A158" t="s">
        <v>165</v>
      </c>
      <c r="B158">
        <v>3</v>
      </c>
      <c r="C158">
        <v>4</v>
      </c>
      <c r="D158">
        <v>1</v>
      </c>
      <c r="E158">
        <v>1</v>
      </c>
      <c r="F158">
        <v>1</v>
      </c>
      <c r="G158">
        <v>0</v>
      </c>
      <c r="H158">
        <v>0</v>
      </c>
      <c r="I158">
        <v>36.130000000000003</v>
      </c>
      <c r="J158">
        <v>19.07</v>
      </c>
      <c r="K158" t="s">
        <v>315</v>
      </c>
      <c r="L158">
        <v>1</v>
      </c>
      <c r="M158">
        <v>1</v>
      </c>
      <c r="N158">
        <v>0</v>
      </c>
      <c r="O158">
        <v>0</v>
      </c>
      <c r="P158">
        <v>0</v>
      </c>
      <c r="Q158">
        <v>36.130000000000003</v>
      </c>
      <c r="R158">
        <v>25.132333333333335</v>
      </c>
    </row>
    <row r="159" spans="1:18" x14ac:dyDescent="0.25">
      <c r="A159" t="s">
        <v>166</v>
      </c>
      <c r="B159">
        <v>12</v>
      </c>
      <c r="C159">
        <v>15</v>
      </c>
      <c r="D159">
        <v>3</v>
      </c>
      <c r="E159">
        <v>4</v>
      </c>
      <c r="F159">
        <v>2</v>
      </c>
      <c r="G159">
        <v>3</v>
      </c>
      <c r="H159">
        <v>1</v>
      </c>
      <c r="I159">
        <v>4.3390000000000004</v>
      </c>
      <c r="J159">
        <v>2.2456666666666667</v>
      </c>
      <c r="K159" t="s">
        <v>315</v>
      </c>
      <c r="L159">
        <v>1</v>
      </c>
      <c r="M159">
        <v>1</v>
      </c>
      <c r="N159">
        <v>2</v>
      </c>
      <c r="O159">
        <v>3</v>
      </c>
      <c r="P159">
        <v>1</v>
      </c>
      <c r="Q159">
        <v>4.3390000000000004</v>
      </c>
      <c r="R159">
        <v>2.2879166666666668</v>
      </c>
    </row>
    <row r="160" spans="1:18" x14ac:dyDescent="0.25">
      <c r="A160" t="s">
        <v>167</v>
      </c>
      <c r="B160">
        <v>3</v>
      </c>
      <c r="C160">
        <v>5</v>
      </c>
      <c r="D160">
        <v>4</v>
      </c>
      <c r="E160">
        <v>2</v>
      </c>
      <c r="F160">
        <v>2</v>
      </c>
      <c r="G160">
        <v>0</v>
      </c>
      <c r="H160">
        <v>0</v>
      </c>
      <c r="I160">
        <v>5.5720000000000001</v>
      </c>
      <c r="J160">
        <v>2.6208</v>
      </c>
      <c r="K160" t="s">
        <v>315</v>
      </c>
      <c r="L160">
        <v>1</v>
      </c>
      <c r="M160">
        <v>0</v>
      </c>
      <c r="N160">
        <v>2</v>
      </c>
      <c r="O160">
        <v>2</v>
      </c>
      <c r="P160">
        <v>2</v>
      </c>
      <c r="Q160">
        <v>5.5720000000000001</v>
      </c>
      <c r="R160">
        <v>3.1193333333333335</v>
      </c>
    </row>
    <row r="161" spans="1:18" x14ac:dyDescent="0.25">
      <c r="A161" t="s">
        <v>168</v>
      </c>
      <c r="B161">
        <v>0</v>
      </c>
      <c r="C161">
        <v>2</v>
      </c>
      <c r="D161">
        <v>2</v>
      </c>
      <c r="E161">
        <v>1</v>
      </c>
      <c r="F161">
        <v>1</v>
      </c>
      <c r="G161">
        <v>0</v>
      </c>
      <c r="H161">
        <v>0</v>
      </c>
      <c r="I161">
        <v>6.1980000000000004</v>
      </c>
      <c r="J161">
        <v>4.0040000000000004</v>
      </c>
      <c r="K161" t="s">
        <v>312</v>
      </c>
      <c r="L161">
        <v>1</v>
      </c>
      <c r="M161">
        <v>0</v>
      </c>
      <c r="N161">
        <v>0</v>
      </c>
      <c r="O161">
        <v>0</v>
      </c>
      <c r="P161">
        <v>0</v>
      </c>
      <c r="Q161">
        <v>0</v>
      </c>
      <c r="R161">
        <v>0</v>
      </c>
    </row>
    <row r="162" spans="1:18" x14ac:dyDescent="0.25">
      <c r="A162" t="s">
        <v>169</v>
      </c>
      <c r="B162">
        <v>0</v>
      </c>
      <c r="C162">
        <v>1</v>
      </c>
      <c r="D162">
        <v>1</v>
      </c>
      <c r="E162">
        <v>0</v>
      </c>
      <c r="F162">
        <v>0</v>
      </c>
      <c r="G162">
        <v>0</v>
      </c>
      <c r="H162">
        <v>0</v>
      </c>
      <c r="I162">
        <v>4.0129999999999999</v>
      </c>
      <c r="J162">
        <v>4.0129999999999999</v>
      </c>
      <c r="K162" t="s">
        <v>315</v>
      </c>
      <c r="L162">
        <v>0</v>
      </c>
      <c r="M162">
        <v>0</v>
      </c>
      <c r="N162">
        <v>0</v>
      </c>
      <c r="O162">
        <v>0</v>
      </c>
      <c r="P162">
        <v>0</v>
      </c>
      <c r="Q162">
        <v>0</v>
      </c>
      <c r="R162">
        <v>0</v>
      </c>
    </row>
    <row r="163" spans="1:18" x14ac:dyDescent="0.25">
      <c r="A163" t="s">
        <v>170</v>
      </c>
      <c r="B163">
        <v>1</v>
      </c>
      <c r="C163">
        <v>2</v>
      </c>
      <c r="D163">
        <v>0</v>
      </c>
      <c r="E163">
        <v>0</v>
      </c>
      <c r="F163">
        <v>0</v>
      </c>
      <c r="G163">
        <v>0</v>
      </c>
      <c r="H163">
        <v>0</v>
      </c>
      <c r="I163">
        <v>1.8680000000000001</v>
      </c>
      <c r="J163">
        <v>1.5525000000000002</v>
      </c>
      <c r="K163" t="s">
        <v>315</v>
      </c>
      <c r="L163">
        <v>1</v>
      </c>
      <c r="M163">
        <v>0</v>
      </c>
      <c r="N163">
        <v>0</v>
      </c>
      <c r="O163">
        <v>0</v>
      </c>
      <c r="P163">
        <v>0</v>
      </c>
      <c r="Q163">
        <v>1.2370000000000001</v>
      </c>
      <c r="R163">
        <v>1.2370000000000001</v>
      </c>
    </row>
    <row r="164" spans="1:18" x14ac:dyDescent="0.25">
      <c r="A164" t="s">
        <v>171</v>
      </c>
      <c r="B164">
        <v>7</v>
      </c>
      <c r="C164">
        <v>8</v>
      </c>
      <c r="D164">
        <v>0</v>
      </c>
      <c r="E164">
        <v>0</v>
      </c>
      <c r="F164">
        <v>0</v>
      </c>
      <c r="G164">
        <v>0</v>
      </c>
      <c r="H164">
        <v>0</v>
      </c>
      <c r="I164">
        <v>36.130000000000003</v>
      </c>
      <c r="J164">
        <v>19.929500000000001</v>
      </c>
      <c r="K164" t="s">
        <v>315</v>
      </c>
      <c r="L164">
        <v>1</v>
      </c>
      <c r="M164">
        <v>0</v>
      </c>
      <c r="N164">
        <v>0</v>
      </c>
      <c r="O164">
        <v>0</v>
      </c>
      <c r="P164">
        <v>0</v>
      </c>
      <c r="Q164">
        <v>36.130000000000003</v>
      </c>
      <c r="R164">
        <v>22.141285714285715</v>
      </c>
    </row>
    <row r="165" spans="1:18" x14ac:dyDescent="0.25">
      <c r="A165" t="s">
        <v>172</v>
      </c>
      <c r="B165">
        <v>2</v>
      </c>
      <c r="C165">
        <v>3</v>
      </c>
      <c r="D165">
        <v>1</v>
      </c>
      <c r="E165">
        <v>0</v>
      </c>
      <c r="F165">
        <v>0</v>
      </c>
      <c r="G165">
        <v>0</v>
      </c>
      <c r="H165">
        <v>0</v>
      </c>
      <c r="I165">
        <v>9.4120000000000008</v>
      </c>
      <c r="J165">
        <v>5.0979999999999999</v>
      </c>
      <c r="K165" t="s">
        <v>312</v>
      </c>
      <c r="L165">
        <v>1</v>
      </c>
      <c r="M165">
        <v>0</v>
      </c>
      <c r="N165">
        <v>0</v>
      </c>
      <c r="O165">
        <v>0</v>
      </c>
      <c r="P165">
        <v>0</v>
      </c>
      <c r="Q165">
        <v>9.4120000000000008</v>
      </c>
      <c r="R165">
        <v>6.0760000000000005</v>
      </c>
    </row>
    <row r="166" spans="1:18" x14ac:dyDescent="0.25">
      <c r="A166" t="s">
        <v>173</v>
      </c>
      <c r="B166">
        <v>1</v>
      </c>
      <c r="C166">
        <v>3</v>
      </c>
      <c r="D166">
        <v>2</v>
      </c>
      <c r="E166">
        <v>3</v>
      </c>
      <c r="F166">
        <v>2</v>
      </c>
      <c r="G166">
        <v>0</v>
      </c>
      <c r="H166">
        <v>0</v>
      </c>
      <c r="I166">
        <v>3.2389999999999999</v>
      </c>
      <c r="J166">
        <v>1.6956666666666667</v>
      </c>
      <c r="K166" t="s">
        <v>312</v>
      </c>
      <c r="L166">
        <v>0</v>
      </c>
      <c r="M166">
        <v>0</v>
      </c>
      <c r="N166">
        <v>0</v>
      </c>
      <c r="O166">
        <v>1</v>
      </c>
      <c r="P166">
        <v>0</v>
      </c>
      <c r="Q166">
        <v>3.2389999999999999</v>
      </c>
      <c r="R166">
        <v>3.2389999999999999</v>
      </c>
    </row>
    <row r="167" spans="1:18" x14ac:dyDescent="0.25">
      <c r="A167" t="s">
        <v>174</v>
      </c>
      <c r="B167">
        <v>2</v>
      </c>
      <c r="C167">
        <v>2</v>
      </c>
      <c r="D167">
        <v>0</v>
      </c>
      <c r="E167">
        <v>0</v>
      </c>
      <c r="F167">
        <v>0</v>
      </c>
      <c r="G167">
        <v>0</v>
      </c>
      <c r="H167">
        <v>0</v>
      </c>
      <c r="I167">
        <v>6.4790000000000001</v>
      </c>
      <c r="J167">
        <v>4.9595000000000002</v>
      </c>
      <c r="K167" t="s">
        <v>312</v>
      </c>
      <c r="L167">
        <v>1</v>
      </c>
      <c r="M167">
        <v>0</v>
      </c>
      <c r="N167">
        <v>0</v>
      </c>
      <c r="O167">
        <v>0</v>
      </c>
      <c r="P167">
        <v>0</v>
      </c>
      <c r="Q167">
        <v>6.4790000000000001</v>
      </c>
      <c r="R167">
        <v>4.9595000000000002</v>
      </c>
    </row>
    <row r="168" spans="1:18" x14ac:dyDescent="0.25">
      <c r="A168" t="s">
        <v>175</v>
      </c>
      <c r="B168">
        <v>2</v>
      </c>
      <c r="C168">
        <v>2</v>
      </c>
      <c r="D168">
        <v>2</v>
      </c>
      <c r="E168">
        <v>2</v>
      </c>
      <c r="F168">
        <v>2</v>
      </c>
      <c r="G168">
        <v>0</v>
      </c>
      <c r="H168">
        <v>0</v>
      </c>
      <c r="I168">
        <v>3.6110000000000002</v>
      </c>
      <c r="J168">
        <v>2.5659999999999998</v>
      </c>
      <c r="K168" t="s">
        <v>315</v>
      </c>
      <c r="L168">
        <v>1</v>
      </c>
      <c r="M168">
        <v>1</v>
      </c>
      <c r="N168">
        <v>2</v>
      </c>
      <c r="O168">
        <v>2</v>
      </c>
      <c r="P168">
        <v>2</v>
      </c>
      <c r="Q168">
        <v>3.6110000000000002</v>
      </c>
      <c r="R168">
        <v>2.5659999999999998</v>
      </c>
    </row>
    <row r="169" spans="1:18" x14ac:dyDescent="0.25">
      <c r="A169" t="s">
        <v>176</v>
      </c>
      <c r="B169">
        <v>3</v>
      </c>
      <c r="C169">
        <v>4</v>
      </c>
      <c r="D169">
        <v>0</v>
      </c>
      <c r="E169">
        <v>1</v>
      </c>
      <c r="F169">
        <v>0</v>
      </c>
      <c r="G169">
        <v>0</v>
      </c>
      <c r="H169">
        <v>0</v>
      </c>
      <c r="I169">
        <v>13.356999999999999</v>
      </c>
      <c r="J169">
        <v>5.9872499999999995</v>
      </c>
      <c r="K169" t="s">
        <v>312</v>
      </c>
      <c r="L169">
        <v>0</v>
      </c>
      <c r="M169">
        <v>1</v>
      </c>
      <c r="N169">
        <v>0</v>
      </c>
      <c r="O169">
        <v>1</v>
      </c>
      <c r="P169">
        <v>0</v>
      </c>
      <c r="Q169">
        <v>13.356999999999999</v>
      </c>
      <c r="R169">
        <v>6.9446666666666665</v>
      </c>
    </row>
    <row r="170" spans="1:18" x14ac:dyDescent="0.25">
      <c r="A170" t="s">
        <v>177</v>
      </c>
      <c r="B170">
        <v>1</v>
      </c>
      <c r="C170">
        <v>7</v>
      </c>
      <c r="D170">
        <v>2</v>
      </c>
      <c r="E170">
        <v>2</v>
      </c>
      <c r="F170">
        <v>1</v>
      </c>
      <c r="G170">
        <v>0</v>
      </c>
      <c r="H170">
        <v>0</v>
      </c>
      <c r="I170">
        <v>2.488</v>
      </c>
      <c r="J170">
        <v>1.8934285714285717</v>
      </c>
      <c r="K170" t="s">
        <v>315</v>
      </c>
      <c r="L170">
        <v>1</v>
      </c>
      <c r="M170">
        <v>1</v>
      </c>
      <c r="N170">
        <v>0</v>
      </c>
      <c r="O170">
        <v>1</v>
      </c>
      <c r="P170">
        <v>0</v>
      </c>
      <c r="Q170">
        <v>1.931</v>
      </c>
      <c r="R170">
        <v>1.931</v>
      </c>
    </row>
    <row r="171" spans="1:18" x14ac:dyDescent="0.25">
      <c r="A171" t="s">
        <v>178</v>
      </c>
      <c r="B171">
        <v>7</v>
      </c>
      <c r="C171">
        <v>9</v>
      </c>
      <c r="D171">
        <v>0</v>
      </c>
      <c r="E171">
        <v>2</v>
      </c>
      <c r="F171">
        <v>0</v>
      </c>
      <c r="G171">
        <v>0</v>
      </c>
      <c r="H171">
        <v>0</v>
      </c>
      <c r="I171">
        <v>13.608000000000001</v>
      </c>
      <c r="J171">
        <v>5.1323333333333334</v>
      </c>
      <c r="K171" t="s">
        <v>312</v>
      </c>
      <c r="L171">
        <v>1</v>
      </c>
      <c r="M171">
        <v>0</v>
      </c>
      <c r="N171">
        <v>0</v>
      </c>
      <c r="O171">
        <v>2</v>
      </c>
      <c r="P171">
        <v>0</v>
      </c>
      <c r="Q171">
        <v>13.608000000000001</v>
      </c>
      <c r="R171">
        <v>5.6364285714285716</v>
      </c>
    </row>
    <row r="172" spans="1:18" x14ac:dyDescent="0.25">
      <c r="A172" t="s">
        <v>179</v>
      </c>
      <c r="B172">
        <v>4</v>
      </c>
      <c r="C172">
        <v>5</v>
      </c>
      <c r="D172">
        <v>3</v>
      </c>
      <c r="E172">
        <v>1</v>
      </c>
      <c r="F172">
        <v>1</v>
      </c>
      <c r="G172">
        <v>0</v>
      </c>
      <c r="H172">
        <v>0</v>
      </c>
      <c r="I172">
        <v>4.9770000000000003</v>
      </c>
      <c r="J172">
        <v>3.2884000000000002</v>
      </c>
      <c r="K172" t="s">
        <v>312</v>
      </c>
      <c r="L172">
        <v>1</v>
      </c>
      <c r="M172">
        <v>0</v>
      </c>
      <c r="N172">
        <v>2</v>
      </c>
      <c r="O172">
        <v>1</v>
      </c>
      <c r="P172">
        <v>1</v>
      </c>
      <c r="Q172">
        <v>4.9770000000000003</v>
      </c>
      <c r="R172">
        <v>3.2077500000000003</v>
      </c>
    </row>
    <row r="173" spans="1:18" x14ac:dyDescent="0.25">
      <c r="A173" t="s">
        <v>180</v>
      </c>
      <c r="B173">
        <v>1</v>
      </c>
      <c r="C173">
        <v>4</v>
      </c>
      <c r="D173">
        <v>4</v>
      </c>
      <c r="E173">
        <v>1</v>
      </c>
      <c r="F173">
        <v>1</v>
      </c>
      <c r="G173">
        <v>0</v>
      </c>
      <c r="H173">
        <v>0</v>
      </c>
      <c r="I173">
        <v>5.3540000000000001</v>
      </c>
      <c r="J173">
        <v>2.5665</v>
      </c>
      <c r="K173" t="s">
        <v>312</v>
      </c>
      <c r="L173">
        <v>1</v>
      </c>
      <c r="M173">
        <v>0</v>
      </c>
      <c r="N173">
        <v>1</v>
      </c>
      <c r="O173">
        <v>0</v>
      </c>
      <c r="P173">
        <v>0</v>
      </c>
      <c r="Q173">
        <v>2.25</v>
      </c>
      <c r="R173">
        <v>2.25</v>
      </c>
    </row>
    <row r="174" spans="1:18" x14ac:dyDescent="0.25">
      <c r="A174" t="s">
        <v>181</v>
      </c>
      <c r="B174">
        <v>2</v>
      </c>
      <c r="C174">
        <v>4</v>
      </c>
      <c r="D174">
        <v>0</v>
      </c>
      <c r="E174">
        <v>1</v>
      </c>
      <c r="F174">
        <v>0</v>
      </c>
      <c r="G174">
        <v>1</v>
      </c>
      <c r="H174">
        <v>0</v>
      </c>
      <c r="I174">
        <v>21.317</v>
      </c>
      <c r="J174">
        <v>8.4882500000000007</v>
      </c>
      <c r="K174" t="s">
        <v>312</v>
      </c>
      <c r="L174">
        <v>0</v>
      </c>
      <c r="M174">
        <v>0</v>
      </c>
      <c r="N174">
        <v>0</v>
      </c>
      <c r="O174">
        <v>1</v>
      </c>
      <c r="P174">
        <v>0</v>
      </c>
      <c r="Q174">
        <v>21.317</v>
      </c>
      <c r="R174">
        <v>13.0245</v>
      </c>
    </row>
    <row r="175" spans="1:18" x14ac:dyDescent="0.25">
      <c r="A175" t="s">
        <v>182</v>
      </c>
      <c r="B175">
        <v>0</v>
      </c>
      <c r="C175">
        <v>2</v>
      </c>
      <c r="D175">
        <v>2</v>
      </c>
      <c r="E175">
        <v>2</v>
      </c>
      <c r="F175">
        <v>2</v>
      </c>
      <c r="G175">
        <v>0</v>
      </c>
      <c r="H175">
        <v>0</v>
      </c>
      <c r="I175">
        <v>2.8109999999999999</v>
      </c>
      <c r="J175">
        <v>2.6619999999999999</v>
      </c>
      <c r="K175" t="s">
        <v>315</v>
      </c>
      <c r="L175">
        <v>0</v>
      </c>
      <c r="M175">
        <v>0</v>
      </c>
      <c r="N175">
        <v>0</v>
      </c>
      <c r="O175">
        <v>0</v>
      </c>
      <c r="P175">
        <v>0</v>
      </c>
      <c r="Q175">
        <v>0</v>
      </c>
      <c r="R175">
        <v>0</v>
      </c>
    </row>
    <row r="176" spans="1:18" x14ac:dyDescent="0.25">
      <c r="A176" t="s">
        <v>183</v>
      </c>
      <c r="B176">
        <v>2</v>
      </c>
      <c r="C176">
        <v>2</v>
      </c>
      <c r="D176">
        <v>0</v>
      </c>
      <c r="E176">
        <v>0</v>
      </c>
      <c r="F176">
        <v>0</v>
      </c>
      <c r="G176">
        <v>0</v>
      </c>
      <c r="H176">
        <v>0</v>
      </c>
      <c r="I176">
        <v>1.97</v>
      </c>
      <c r="J176">
        <v>1.97</v>
      </c>
      <c r="K176" t="s">
        <v>312</v>
      </c>
      <c r="L176">
        <v>1</v>
      </c>
      <c r="M176">
        <v>0</v>
      </c>
      <c r="N176">
        <v>0</v>
      </c>
      <c r="O176">
        <v>0</v>
      </c>
      <c r="P176">
        <v>0</v>
      </c>
      <c r="Q176">
        <v>1.97</v>
      </c>
      <c r="R176">
        <v>1.97</v>
      </c>
    </row>
    <row r="177" spans="1:18" x14ac:dyDescent="0.25">
      <c r="A177" t="s">
        <v>184</v>
      </c>
      <c r="B177">
        <v>0</v>
      </c>
      <c r="C177">
        <v>1</v>
      </c>
      <c r="D177">
        <v>1</v>
      </c>
      <c r="E177">
        <v>1</v>
      </c>
      <c r="F177">
        <v>1</v>
      </c>
      <c r="G177">
        <v>0</v>
      </c>
      <c r="H177">
        <v>0</v>
      </c>
      <c r="I177">
        <v>2.04</v>
      </c>
      <c r="J177">
        <v>2.04</v>
      </c>
      <c r="K177" t="s">
        <v>312</v>
      </c>
      <c r="L177">
        <v>1</v>
      </c>
      <c r="M177">
        <v>0</v>
      </c>
      <c r="N177">
        <v>0</v>
      </c>
      <c r="O177">
        <v>0</v>
      </c>
      <c r="P177">
        <v>0</v>
      </c>
      <c r="Q177">
        <v>0</v>
      </c>
      <c r="R177">
        <v>0</v>
      </c>
    </row>
    <row r="178" spans="1:18" x14ac:dyDescent="0.25">
      <c r="A178" t="s">
        <v>185</v>
      </c>
      <c r="B178">
        <v>3</v>
      </c>
      <c r="C178">
        <v>5</v>
      </c>
      <c r="D178">
        <v>5</v>
      </c>
      <c r="E178">
        <v>3</v>
      </c>
      <c r="F178">
        <v>3</v>
      </c>
      <c r="G178">
        <v>0</v>
      </c>
      <c r="H178">
        <v>0</v>
      </c>
      <c r="I178">
        <v>3.649</v>
      </c>
      <c r="J178">
        <v>2.4840000000000004</v>
      </c>
      <c r="K178" t="s">
        <v>315</v>
      </c>
      <c r="L178">
        <v>0</v>
      </c>
      <c r="M178">
        <v>0</v>
      </c>
      <c r="N178">
        <v>3</v>
      </c>
      <c r="O178">
        <v>1</v>
      </c>
      <c r="P178">
        <v>1</v>
      </c>
      <c r="Q178">
        <v>3.4580000000000002</v>
      </c>
      <c r="R178">
        <v>2.5950000000000002</v>
      </c>
    </row>
    <row r="179" spans="1:18" x14ac:dyDescent="0.25">
      <c r="A179" t="s">
        <v>186</v>
      </c>
      <c r="B179">
        <v>3</v>
      </c>
      <c r="C179">
        <v>5</v>
      </c>
      <c r="D179">
        <v>0</v>
      </c>
      <c r="E179">
        <v>0</v>
      </c>
      <c r="F179">
        <v>0</v>
      </c>
      <c r="G179">
        <v>0</v>
      </c>
      <c r="H179">
        <v>0</v>
      </c>
      <c r="I179">
        <v>6.218</v>
      </c>
      <c r="J179">
        <v>4.0297999999999998</v>
      </c>
      <c r="K179" t="s">
        <v>315</v>
      </c>
      <c r="L179">
        <v>0</v>
      </c>
      <c r="M179">
        <v>0</v>
      </c>
      <c r="N179">
        <v>0</v>
      </c>
      <c r="O179">
        <v>0</v>
      </c>
      <c r="P179">
        <v>0</v>
      </c>
      <c r="Q179">
        <v>5.9249999999999998</v>
      </c>
      <c r="R179">
        <v>4.2399999999999993</v>
      </c>
    </row>
    <row r="180" spans="1:18" x14ac:dyDescent="0.25">
      <c r="A180" t="s">
        <v>187</v>
      </c>
      <c r="B180">
        <v>10</v>
      </c>
      <c r="C180">
        <v>16</v>
      </c>
      <c r="D180">
        <v>16</v>
      </c>
      <c r="E180">
        <v>4</v>
      </c>
      <c r="F180">
        <v>4</v>
      </c>
      <c r="G180">
        <v>0</v>
      </c>
      <c r="H180">
        <v>0</v>
      </c>
      <c r="I180">
        <v>5.7930000000000001</v>
      </c>
      <c r="J180">
        <v>2.5915625000000002</v>
      </c>
      <c r="K180" t="s">
        <v>312</v>
      </c>
      <c r="L180">
        <v>1</v>
      </c>
      <c r="M180">
        <v>1</v>
      </c>
      <c r="N180">
        <v>10</v>
      </c>
      <c r="O180">
        <v>3</v>
      </c>
      <c r="P180">
        <v>3</v>
      </c>
      <c r="Q180">
        <v>5.7930000000000001</v>
      </c>
      <c r="R180">
        <v>2.7918999999999996</v>
      </c>
    </row>
    <row r="181" spans="1:18" x14ac:dyDescent="0.25">
      <c r="A181" t="s">
        <v>188</v>
      </c>
      <c r="B181">
        <v>4</v>
      </c>
      <c r="C181">
        <v>16</v>
      </c>
      <c r="D181">
        <v>15</v>
      </c>
      <c r="E181">
        <v>9</v>
      </c>
      <c r="F181">
        <v>9</v>
      </c>
      <c r="G181">
        <v>0</v>
      </c>
      <c r="H181">
        <v>0</v>
      </c>
      <c r="I181">
        <v>17.126999999999999</v>
      </c>
      <c r="J181">
        <v>3.4634999999999989</v>
      </c>
      <c r="K181" t="s">
        <v>315</v>
      </c>
      <c r="L181">
        <v>1</v>
      </c>
      <c r="M181">
        <v>1</v>
      </c>
      <c r="N181">
        <v>4</v>
      </c>
      <c r="O181">
        <v>1</v>
      </c>
      <c r="P181">
        <v>1</v>
      </c>
      <c r="Q181">
        <v>2.04</v>
      </c>
      <c r="R181">
        <v>1.7767500000000001</v>
      </c>
    </row>
    <row r="182" spans="1:18" x14ac:dyDescent="0.25">
      <c r="A182" t="s">
        <v>189</v>
      </c>
      <c r="B182">
        <v>1</v>
      </c>
      <c r="C182">
        <v>2</v>
      </c>
      <c r="D182">
        <v>2</v>
      </c>
      <c r="E182">
        <v>1</v>
      </c>
      <c r="F182">
        <v>1</v>
      </c>
      <c r="G182">
        <v>0</v>
      </c>
      <c r="H182">
        <v>0</v>
      </c>
      <c r="I182">
        <v>6.1980000000000004</v>
      </c>
      <c r="J182">
        <v>3.9435000000000002</v>
      </c>
      <c r="K182" t="s">
        <v>315</v>
      </c>
      <c r="L182">
        <v>1</v>
      </c>
      <c r="M182">
        <v>1</v>
      </c>
      <c r="N182">
        <v>1</v>
      </c>
      <c r="O182">
        <v>0</v>
      </c>
      <c r="P182">
        <v>0</v>
      </c>
      <c r="Q182">
        <v>1.6890000000000001</v>
      </c>
      <c r="R182">
        <v>1.6890000000000001</v>
      </c>
    </row>
    <row r="183" spans="1:18" x14ac:dyDescent="0.25">
      <c r="A183" t="s">
        <v>190</v>
      </c>
      <c r="B183">
        <v>6</v>
      </c>
      <c r="C183">
        <v>9</v>
      </c>
      <c r="D183">
        <v>7</v>
      </c>
      <c r="E183">
        <v>4</v>
      </c>
      <c r="F183">
        <v>4</v>
      </c>
      <c r="G183">
        <v>0</v>
      </c>
      <c r="H183">
        <v>0</v>
      </c>
      <c r="I183">
        <v>7.7380000000000004</v>
      </c>
      <c r="J183">
        <v>4.2223333333333342</v>
      </c>
      <c r="K183" t="s">
        <v>312</v>
      </c>
      <c r="L183">
        <v>1</v>
      </c>
      <c r="M183">
        <v>1</v>
      </c>
      <c r="N183">
        <v>4</v>
      </c>
      <c r="O183">
        <v>2</v>
      </c>
      <c r="P183">
        <v>2</v>
      </c>
      <c r="Q183">
        <v>7.7380000000000004</v>
      </c>
      <c r="R183">
        <v>4.0841666666666665</v>
      </c>
    </row>
    <row r="184" spans="1:18" x14ac:dyDescent="0.25">
      <c r="A184" t="s">
        <v>191</v>
      </c>
      <c r="B184">
        <v>4</v>
      </c>
      <c r="C184">
        <v>4</v>
      </c>
      <c r="D184">
        <v>0</v>
      </c>
      <c r="E184">
        <v>3</v>
      </c>
      <c r="F184">
        <v>0</v>
      </c>
      <c r="G184">
        <v>1</v>
      </c>
      <c r="H184">
        <v>0</v>
      </c>
      <c r="I184">
        <v>20.86</v>
      </c>
      <c r="J184">
        <v>9.0009999999999994</v>
      </c>
      <c r="K184" t="s">
        <v>315</v>
      </c>
      <c r="L184">
        <v>0</v>
      </c>
      <c r="M184">
        <v>1</v>
      </c>
      <c r="N184">
        <v>0</v>
      </c>
      <c r="O184">
        <v>3</v>
      </c>
      <c r="P184">
        <v>0</v>
      </c>
      <c r="Q184">
        <v>20.86</v>
      </c>
      <c r="R184">
        <v>9.0009999999999994</v>
      </c>
    </row>
    <row r="185" spans="1:18" x14ac:dyDescent="0.25">
      <c r="A185" t="s">
        <v>192</v>
      </c>
      <c r="B185">
        <v>5</v>
      </c>
      <c r="C185">
        <v>5</v>
      </c>
      <c r="D185">
        <v>4</v>
      </c>
      <c r="E185">
        <v>1</v>
      </c>
      <c r="F185">
        <v>1</v>
      </c>
      <c r="G185">
        <v>0</v>
      </c>
      <c r="H185">
        <v>0</v>
      </c>
      <c r="I185">
        <v>4.5540000000000003</v>
      </c>
      <c r="J185">
        <v>3.1086</v>
      </c>
      <c r="K185" t="s">
        <v>312</v>
      </c>
      <c r="L185">
        <v>1</v>
      </c>
      <c r="M185">
        <v>1</v>
      </c>
      <c r="N185">
        <v>4</v>
      </c>
      <c r="O185">
        <v>1</v>
      </c>
      <c r="P185">
        <v>1</v>
      </c>
      <c r="Q185">
        <v>4.5540000000000003</v>
      </c>
      <c r="R185">
        <v>3.1086</v>
      </c>
    </row>
    <row r="186" spans="1:18" x14ac:dyDescent="0.25">
      <c r="A186" t="s">
        <v>193</v>
      </c>
      <c r="B186">
        <v>2</v>
      </c>
      <c r="C186">
        <v>3</v>
      </c>
      <c r="D186">
        <v>3</v>
      </c>
      <c r="E186">
        <v>1</v>
      </c>
      <c r="F186">
        <v>1</v>
      </c>
      <c r="G186">
        <v>0</v>
      </c>
      <c r="H186">
        <v>0</v>
      </c>
      <c r="I186">
        <v>8.109</v>
      </c>
      <c r="J186">
        <v>4.1500000000000004</v>
      </c>
      <c r="K186" t="s">
        <v>312</v>
      </c>
      <c r="L186">
        <v>0</v>
      </c>
      <c r="M186">
        <v>1</v>
      </c>
      <c r="N186">
        <v>2</v>
      </c>
      <c r="O186">
        <v>1</v>
      </c>
      <c r="P186">
        <v>1</v>
      </c>
      <c r="Q186">
        <v>3.4580000000000002</v>
      </c>
      <c r="R186">
        <v>2.1705000000000001</v>
      </c>
    </row>
    <row r="187" spans="1:18" x14ac:dyDescent="0.25">
      <c r="A187" t="s">
        <v>194</v>
      </c>
      <c r="B187">
        <v>0</v>
      </c>
      <c r="C187">
        <v>3</v>
      </c>
      <c r="D187">
        <v>3</v>
      </c>
      <c r="E187">
        <v>1</v>
      </c>
      <c r="F187">
        <v>1</v>
      </c>
      <c r="G187">
        <v>1</v>
      </c>
      <c r="H187">
        <v>1</v>
      </c>
      <c r="I187">
        <v>1.5429999999999999</v>
      </c>
      <c r="J187">
        <v>1.0936666666666666</v>
      </c>
      <c r="K187" t="s">
        <v>312</v>
      </c>
      <c r="L187">
        <v>1</v>
      </c>
      <c r="M187">
        <v>1</v>
      </c>
      <c r="N187">
        <v>0</v>
      </c>
      <c r="O187">
        <v>0</v>
      </c>
      <c r="P187">
        <v>0</v>
      </c>
      <c r="Q187">
        <v>0</v>
      </c>
      <c r="R187">
        <v>0</v>
      </c>
    </row>
    <row r="188" spans="1:18" x14ac:dyDescent="0.25">
      <c r="A188" t="s">
        <v>195</v>
      </c>
      <c r="B188">
        <v>7</v>
      </c>
      <c r="C188">
        <v>7</v>
      </c>
      <c r="D188">
        <v>2</v>
      </c>
      <c r="E188">
        <v>4</v>
      </c>
      <c r="F188">
        <v>2</v>
      </c>
      <c r="G188">
        <v>0</v>
      </c>
      <c r="H188">
        <v>0</v>
      </c>
      <c r="I188">
        <v>2.5129999999999999</v>
      </c>
      <c r="J188">
        <v>1.6590000000000003</v>
      </c>
      <c r="K188" t="s">
        <v>312</v>
      </c>
      <c r="L188">
        <v>0</v>
      </c>
      <c r="M188">
        <v>0</v>
      </c>
      <c r="N188">
        <v>2</v>
      </c>
      <c r="O188">
        <v>4</v>
      </c>
      <c r="P188">
        <v>2</v>
      </c>
      <c r="Q188">
        <v>2.5129999999999999</v>
      </c>
      <c r="R188">
        <v>1.6590000000000003</v>
      </c>
    </row>
    <row r="189" spans="1:18" x14ac:dyDescent="0.25">
      <c r="A189" t="s">
        <v>196</v>
      </c>
      <c r="B189">
        <v>2</v>
      </c>
      <c r="C189">
        <v>3</v>
      </c>
      <c r="D189">
        <v>0</v>
      </c>
      <c r="E189">
        <v>2</v>
      </c>
      <c r="F189">
        <v>0</v>
      </c>
      <c r="G189">
        <v>0</v>
      </c>
      <c r="H189">
        <v>0</v>
      </c>
      <c r="I189">
        <v>6.218</v>
      </c>
      <c r="J189">
        <v>2.0726666666666667</v>
      </c>
      <c r="K189" t="s">
        <v>312</v>
      </c>
      <c r="L189">
        <v>0</v>
      </c>
      <c r="M189">
        <v>0</v>
      </c>
      <c r="N189">
        <v>0</v>
      </c>
      <c r="O189">
        <v>1</v>
      </c>
      <c r="P189">
        <v>0</v>
      </c>
      <c r="Q189">
        <v>6.218</v>
      </c>
      <c r="R189">
        <v>3.109</v>
      </c>
    </row>
    <row r="190" spans="1:18" x14ac:dyDescent="0.25">
      <c r="A190" t="s">
        <v>197</v>
      </c>
      <c r="B190">
        <v>3</v>
      </c>
      <c r="C190">
        <v>6</v>
      </c>
      <c r="D190">
        <v>4</v>
      </c>
      <c r="E190">
        <v>0</v>
      </c>
      <c r="F190">
        <v>0</v>
      </c>
      <c r="G190">
        <v>0</v>
      </c>
      <c r="H190">
        <v>0</v>
      </c>
      <c r="I190">
        <v>5.032</v>
      </c>
      <c r="J190">
        <v>2.7453333333333334</v>
      </c>
      <c r="K190" t="s">
        <v>315</v>
      </c>
      <c r="L190">
        <v>0</v>
      </c>
      <c r="M190">
        <v>0</v>
      </c>
      <c r="N190">
        <v>1</v>
      </c>
      <c r="O190">
        <v>0</v>
      </c>
      <c r="P190">
        <v>0</v>
      </c>
      <c r="Q190">
        <v>5.032</v>
      </c>
      <c r="R190">
        <v>3.0670000000000002</v>
      </c>
    </row>
    <row r="191" spans="1:18" x14ac:dyDescent="0.25">
      <c r="A191" t="s">
        <v>198</v>
      </c>
      <c r="B191">
        <v>1</v>
      </c>
      <c r="C191">
        <v>2</v>
      </c>
      <c r="D191">
        <v>2</v>
      </c>
      <c r="E191">
        <v>1</v>
      </c>
      <c r="F191">
        <v>1</v>
      </c>
      <c r="G191">
        <v>0</v>
      </c>
      <c r="H191">
        <v>0</v>
      </c>
      <c r="I191">
        <v>2.9809999999999999</v>
      </c>
      <c r="J191">
        <v>2.0404999999999998</v>
      </c>
      <c r="K191" t="s">
        <v>315</v>
      </c>
      <c r="L191">
        <v>0</v>
      </c>
      <c r="M191">
        <v>0</v>
      </c>
      <c r="N191">
        <v>1</v>
      </c>
      <c r="O191">
        <v>1</v>
      </c>
      <c r="P191">
        <v>1</v>
      </c>
      <c r="Q191">
        <v>1.1000000000000001</v>
      </c>
      <c r="R191">
        <v>1.1000000000000001</v>
      </c>
    </row>
    <row r="192" spans="1:18" x14ac:dyDescent="0.25">
      <c r="A192" t="s">
        <v>199</v>
      </c>
      <c r="B192">
        <v>6</v>
      </c>
      <c r="C192">
        <v>6</v>
      </c>
      <c r="D192">
        <v>0</v>
      </c>
      <c r="E192">
        <v>2</v>
      </c>
      <c r="F192">
        <v>0</v>
      </c>
      <c r="G192">
        <v>0</v>
      </c>
      <c r="H192">
        <v>0</v>
      </c>
      <c r="I192">
        <v>3.6419999999999999</v>
      </c>
      <c r="J192">
        <v>2.6371666666666664</v>
      </c>
      <c r="K192" t="s">
        <v>315</v>
      </c>
      <c r="L192">
        <v>1</v>
      </c>
      <c r="M192">
        <v>0</v>
      </c>
      <c r="N192">
        <v>0</v>
      </c>
      <c r="O192">
        <v>2</v>
      </c>
      <c r="P192">
        <v>0</v>
      </c>
      <c r="Q192">
        <v>3.6419999999999999</v>
      </c>
      <c r="R192">
        <v>2.6371666666666664</v>
      </c>
    </row>
    <row r="193" spans="1:18" x14ac:dyDescent="0.25">
      <c r="A193" t="s">
        <v>200</v>
      </c>
      <c r="B193">
        <v>3</v>
      </c>
      <c r="C193">
        <v>5</v>
      </c>
      <c r="D193">
        <v>4</v>
      </c>
      <c r="E193">
        <v>3</v>
      </c>
      <c r="F193">
        <v>2</v>
      </c>
      <c r="G193">
        <v>0</v>
      </c>
      <c r="H193">
        <v>0</v>
      </c>
      <c r="I193">
        <v>7.1429999999999998</v>
      </c>
      <c r="J193">
        <v>3.2930000000000001</v>
      </c>
      <c r="K193" t="s">
        <v>315</v>
      </c>
      <c r="L193">
        <v>0</v>
      </c>
      <c r="M193">
        <v>0</v>
      </c>
      <c r="N193">
        <v>2</v>
      </c>
      <c r="O193">
        <v>2</v>
      </c>
      <c r="P193">
        <v>1</v>
      </c>
      <c r="Q193">
        <v>7.1429999999999998</v>
      </c>
      <c r="R193">
        <v>4.1603333333333339</v>
      </c>
    </row>
    <row r="194" spans="1:18" x14ac:dyDescent="0.25">
      <c r="A194" s="1" t="s">
        <v>201</v>
      </c>
      <c r="B194">
        <v>3</v>
      </c>
      <c r="C194">
        <v>3</v>
      </c>
      <c r="D194">
        <v>0</v>
      </c>
      <c r="E194">
        <v>3</v>
      </c>
      <c r="F194">
        <v>0</v>
      </c>
      <c r="G194">
        <v>0</v>
      </c>
      <c r="H194">
        <v>0</v>
      </c>
      <c r="I194">
        <v>3.0139999999999998</v>
      </c>
      <c r="J194">
        <v>1.8246666666666664</v>
      </c>
      <c r="K194" t="s">
        <v>315</v>
      </c>
      <c r="L194">
        <v>0</v>
      </c>
      <c r="M194">
        <v>0</v>
      </c>
      <c r="N194">
        <v>0</v>
      </c>
      <c r="O194">
        <v>3</v>
      </c>
      <c r="P194">
        <v>0</v>
      </c>
      <c r="Q194">
        <v>3.0139999999999998</v>
      </c>
      <c r="R194">
        <v>1.8246666666666664</v>
      </c>
    </row>
    <row r="195" spans="1:18" x14ac:dyDescent="0.25">
      <c r="A195" t="s">
        <v>202</v>
      </c>
      <c r="B195">
        <v>1</v>
      </c>
      <c r="C195">
        <v>2</v>
      </c>
      <c r="D195">
        <v>1</v>
      </c>
      <c r="E195">
        <v>2</v>
      </c>
      <c r="F195">
        <v>1</v>
      </c>
      <c r="G195">
        <v>0</v>
      </c>
      <c r="H195">
        <v>0</v>
      </c>
      <c r="I195">
        <v>0.86899999999999999</v>
      </c>
      <c r="J195">
        <v>0.4345</v>
      </c>
      <c r="K195" t="s">
        <v>315</v>
      </c>
      <c r="L195">
        <v>0</v>
      </c>
      <c r="M195">
        <v>0</v>
      </c>
      <c r="N195">
        <v>0</v>
      </c>
      <c r="O195">
        <v>1</v>
      </c>
      <c r="P195">
        <v>0</v>
      </c>
      <c r="Q195">
        <v>0</v>
      </c>
      <c r="R195">
        <v>0</v>
      </c>
    </row>
    <row r="196" spans="1:18" x14ac:dyDescent="0.25">
      <c r="A196" t="s">
        <v>203</v>
      </c>
      <c r="B196">
        <v>1</v>
      </c>
      <c r="C196">
        <v>2</v>
      </c>
      <c r="D196">
        <v>2</v>
      </c>
      <c r="E196">
        <v>2</v>
      </c>
      <c r="F196">
        <v>2</v>
      </c>
      <c r="G196">
        <v>0</v>
      </c>
      <c r="H196">
        <v>0</v>
      </c>
      <c r="I196">
        <v>1.992</v>
      </c>
      <c r="J196">
        <v>0.996</v>
      </c>
      <c r="K196" t="s">
        <v>315</v>
      </c>
      <c r="L196">
        <v>0</v>
      </c>
      <c r="M196">
        <v>0</v>
      </c>
      <c r="N196">
        <v>1</v>
      </c>
      <c r="O196">
        <v>1</v>
      </c>
      <c r="P196">
        <v>1</v>
      </c>
      <c r="Q196">
        <v>1.992</v>
      </c>
      <c r="R196">
        <v>1.992</v>
      </c>
    </row>
    <row r="197" spans="1:18" x14ac:dyDescent="0.25">
      <c r="A197" t="s">
        <v>204</v>
      </c>
      <c r="B197">
        <v>1</v>
      </c>
      <c r="C197">
        <v>2</v>
      </c>
      <c r="D197">
        <v>1</v>
      </c>
      <c r="E197">
        <v>0</v>
      </c>
      <c r="F197">
        <v>0</v>
      </c>
      <c r="G197">
        <v>0</v>
      </c>
      <c r="H197">
        <v>0</v>
      </c>
      <c r="I197">
        <v>12.336</v>
      </c>
      <c r="J197">
        <v>8.3375000000000004</v>
      </c>
      <c r="K197" t="s">
        <v>315</v>
      </c>
      <c r="L197">
        <v>0</v>
      </c>
      <c r="M197">
        <v>0</v>
      </c>
      <c r="N197">
        <v>1</v>
      </c>
      <c r="O197">
        <v>0</v>
      </c>
      <c r="P197">
        <v>0</v>
      </c>
      <c r="Q197">
        <v>4.3390000000000004</v>
      </c>
      <c r="R197">
        <v>4.3390000000000004</v>
      </c>
    </row>
    <row r="198" spans="1:18" x14ac:dyDescent="0.25">
      <c r="A198" t="s">
        <v>205</v>
      </c>
      <c r="B198">
        <v>1</v>
      </c>
      <c r="C198">
        <v>1</v>
      </c>
      <c r="D198">
        <v>1</v>
      </c>
      <c r="E198">
        <v>0</v>
      </c>
      <c r="F198">
        <v>0</v>
      </c>
      <c r="G198">
        <v>1</v>
      </c>
      <c r="H198">
        <v>1</v>
      </c>
      <c r="I198">
        <v>1.369</v>
      </c>
      <c r="J198">
        <v>1.369</v>
      </c>
      <c r="K198" t="s">
        <v>315</v>
      </c>
      <c r="L198">
        <v>0</v>
      </c>
      <c r="M198">
        <v>0</v>
      </c>
      <c r="N198">
        <v>1</v>
      </c>
      <c r="O198">
        <v>0</v>
      </c>
      <c r="P198">
        <v>0</v>
      </c>
      <c r="Q198">
        <v>1.369</v>
      </c>
      <c r="R198">
        <v>1.369</v>
      </c>
    </row>
    <row r="199" spans="1:18" x14ac:dyDescent="0.25">
      <c r="A199" t="s">
        <v>206</v>
      </c>
      <c r="B199">
        <v>3</v>
      </c>
      <c r="C199">
        <v>3</v>
      </c>
      <c r="D199">
        <v>3</v>
      </c>
      <c r="E199">
        <v>3</v>
      </c>
      <c r="F199">
        <v>3</v>
      </c>
      <c r="G199">
        <v>0</v>
      </c>
      <c r="H199">
        <v>0</v>
      </c>
      <c r="I199">
        <v>1.282</v>
      </c>
      <c r="J199">
        <v>1.1273333333333333</v>
      </c>
      <c r="K199" t="s">
        <v>315</v>
      </c>
      <c r="L199">
        <v>0</v>
      </c>
      <c r="M199">
        <v>0</v>
      </c>
      <c r="N199">
        <v>3</v>
      </c>
      <c r="O199">
        <v>3</v>
      </c>
      <c r="P199">
        <v>3</v>
      </c>
      <c r="Q199">
        <v>1.282</v>
      </c>
      <c r="R199">
        <v>1.1273333333333333</v>
      </c>
    </row>
    <row r="200" spans="1:18" x14ac:dyDescent="0.25">
      <c r="A200" t="s">
        <v>207</v>
      </c>
      <c r="B200">
        <v>4</v>
      </c>
      <c r="C200">
        <v>11</v>
      </c>
      <c r="D200">
        <v>10</v>
      </c>
      <c r="E200">
        <v>3</v>
      </c>
      <c r="F200">
        <v>3</v>
      </c>
      <c r="G200">
        <v>0</v>
      </c>
      <c r="H200">
        <v>0</v>
      </c>
      <c r="I200">
        <v>6.1980000000000004</v>
      </c>
      <c r="J200">
        <v>2.5500909090909087</v>
      </c>
      <c r="K200" t="s">
        <v>315</v>
      </c>
      <c r="L200">
        <v>0</v>
      </c>
      <c r="M200">
        <v>0</v>
      </c>
      <c r="N200">
        <v>3</v>
      </c>
      <c r="O200">
        <v>0</v>
      </c>
      <c r="P200">
        <v>0</v>
      </c>
      <c r="Q200">
        <v>1.6890000000000001</v>
      </c>
      <c r="R200">
        <v>1.18875</v>
      </c>
    </row>
    <row r="201" spans="1:18" x14ac:dyDescent="0.25">
      <c r="A201" t="s">
        <v>208</v>
      </c>
      <c r="B201">
        <v>0</v>
      </c>
      <c r="C201">
        <v>1</v>
      </c>
      <c r="D201">
        <v>0</v>
      </c>
      <c r="E201">
        <v>0</v>
      </c>
      <c r="F201">
        <v>0</v>
      </c>
      <c r="G201">
        <v>0</v>
      </c>
      <c r="H201">
        <v>0</v>
      </c>
      <c r="I201">
        <v>2.8490000000000002</v>
      </c>
      <c r="J201">
        <v>2.8490000000000002</v>
      </c>
      <c r="K201" t="s">
        <v>315</v>
      </c>
      <c r="L201">
        <v>1</v>
      </c>
      <c r="M201">
        <v>0</v>
      </c>
      <c r="N201">
        <v>0</v>
      </c>
      <c r="O201">
        <v>0</v>
      </c>
      <c r="P201">
        <v>0</v>
      </c>
      <c r="Q201">
        <v>0</v>
      </c>
      <c r="R201">
        <v>0</v>
      </c>
    </row>
    <row r="202" spans="1:18" x14ac:dyDescent="0.25">
      <c r="A202" t="s">
        <v>209</v>
      </c>
      <c r="B202">
        <v>1</v>
      </c>
      <c r="C202">
        <v>2</v>
      </c>
      <c r="D202">
        <v>1</v>
      </c>
      <c r="E202">
        <v>0</v>
      </c>
      <c r="F202">
        <v>0</v>
      </c>
      <c r="G202">
        <v>0</v>
      </c>
      <c r="H202">
        <v>0</v>
      </c>
      <c r="I202">
        <v>6.1980000000000004</v>
      </c>
      <c r="J202">
        <v>4.1920000000000002</v>
      </c>
      <c r="K202" t="s">
        <v>315</v>
      </c>
      <c r="L202">
        <v>1</v>
      </c>
      <c r="M202">
        <v>0</v>
      </c>
      <c r="N202">
        <v>1</v>
      </c>
      <c r="O202">
        <v>0</v>
      </c>
      <c r="P202">
        <v>0</v>
      </c>
      <c r="Q202">
        <v>6.1980000000000004</v>
      </c>
      <c r="R202">
        <v>6.1980000000000004</v>
      </c>
    </row>
    <row r="203" spans="1:18" x14ac:dyDescent="0.25">
      <c r="A203" t="s">
        <v>210</v>
      </c>
      <c r="B203">
        <v>3</v>
      </c>
      <c r="C203">
        <v>3</v>
      </c>
      <c r="D203">
        <v>1</v>
      </c>
      <c r="E203">
        <v>1</v>
      </c>
      <c r="F203">
        <v>1</v>
      </c>
      <c r="G203">
        <v>0</v>
      </c>
      <c r="H203">
        <v>0</v>
      </c>
      <c r="I203">
        <v>8.4700000000000006</v>
      </c>
      <c r="J203">
        <v>4.1046666666666667</v>
      </c>
      <c r="K203" t="s">
        <v>315</v>
      </c>
      <c r="L203">
        <v>0</v>
      </c>
      <c r="M203">
        <v>0</v>
      </c>
      <c r="N203">
        <v>1</v>
      </c>
      <c r="O203">
        <v>1</v>
      </c>
      <c r="P203">
        <v>1</v>
      </c>
      <c r="Q203">
        <v>8.4700000000000006</v>
      </c>
      <c r="R203">
        <v>4.1046666666666667</v>
      </c>
    </row>
    <row r="204" spans="1:18" x14ac:dyDescent="0.25">
      <c r="A204" s="1" t="s">
        <v>211</v>
      </c>
      <c r="B204">
        <v>6</v>
      </c>
      <c r="C204">
        <v>7</v>
      </c>
      <c r="D204">
        <v>1</v>
      </c>
      <c r="E204">
        <v>2</v>
      </c>
      <c r="F204">
        <v>1</v>
      </c>
      <c r="G204">
        <v>1</v>
      </c>
      <c r="H204">
        <v>0</v>
      </c>
      <c r="I204">
        <v>27.603000000000002</v>
      </c>
      <c r="J204">
        <v>13.062142857142858</v>
      </c>
      <c r="K204" t="s">
        <v>315</v>
      </c>
      <c r="L204">
        <v>0</v>
      </c>
      <c r="M204">
        <v>0</v>
      </c>
      <c r="N204">
        <v>1</v>
      </c>
      <c r="O204">
        <v>1</v>
      </c>
      <c r="P204">
        <v>1</v>
      </c>
      <c r="Q204">
        <v>27.603000000000002</v>
      </c>
      <c r="R204">
        <v>13.183166666666667</v>
      </c>
    </row>
    <row r="205" spans="1:18" x14ac:dyDescent="0.25">
      <c r="A205" t="s">
        <v>212</v>
      </c>
      <c r="B205">
        <v>1</v>
      </c>
      <c r="C205">
        <v>1</v>
      </c>
      <c r="D205">
        <v>1</v>
      </c>
      <c r="E205">
        <v>1</v>
      </c>
      <c r="F205">
        <v>1</v>
      </c>
      <c r="G205">
        <v>0</v>
      </c>
      <c r="H205">
        <v>0</v>
      </c>
      <c r="I205">
        <v>3.3090000000000002</v>
      </c>
      <c r="J205">
        <v>3.3090000000000002</v>
      </c>
      <c r="K205" t="s">
        <v>315</v>
      </c>
      <c r="L205">
        <v>0</v>
      </c>
      <c r="M205">
        <v>0</v>
      </c>
      <c r="N205">
        <v>1</v>
      </c>
      <c r="O205">
        <v>1</v>
      </c>
      <c r="P205">
        <v>1</v>
      </c>
      <c r="Q205">
        <v>3.3090000000000002</v>
      </c>
      <c r="R205">
        <v>3.3090000000000002</v>
      </c>
    </row>
    <row r="206" spans="1:18" x14ac:dyDescent="0.25">
      <c r="A206" t="s">
        <v>213</v>
      </c>
      <c r="B206">
        <v>2</v>
      </c>
      <c r="C206">
        <v>4</v>
      </c>
      <c r="D206">
        <v>2</v>
      </c>
      <c r="E206">
        <v>1</v>
      </c>
      <c r="F206">
        <v>1</v>
      </c>
      <c r="G206">
        <v>0</v>
      </c>
      <c r="H206">
        <v>0</v>
      </c>
      <c r="I206">
        <v>2.4550000000000001</v>
      </c>
      <c r="J206">
        <v>1.94075</v>
      </c>
      <c r="K206" t="s">
        <v>315</v>
      </c>
      <c r="L206">
        <v>0</v>
      </c>
      <c r="M206">
        <v>0</v>
      </c>
      <c r="N206">
        <v>0</v>
      </c>
      <c r="O206">
        <v>0</v>
      </c>
      <c r="P206">
        <v>0</v>
      </c>
      <c r="Q206">
        <v>2.431</v>
      </c>
      <c r="R206">
        <v>1.9304999999999999</v>
      </c>
    </row>
    <row r="207" spans="1:18" x14ac:dyDescent="0.25">
      <c r="A207" t="s">
        <v>214</v>
      </c>
      <c r="B207">
        <v>0</v>
      </c>
      <c r="C207">
        <v>1</v>
      </c>
      <c r="D207">
        <v>1</v>
      </c>
      <c r="E207">
        <v>1</v>
      </c>
      <c r="F207">
        <v>1</v>
      </c>
      <c r="G207">
        <v>0</v>
      </c>
      <c r="H207">
        <v>0</v>
      </c>
      <c r="I207">
        <v>1.6419999999999999</v>
      </c>
      <c r="J207">
        <v>1.6419999999999999</v>
      </c>
      <c r="K207" t="s">
        <v>315</v>
      </c>
      <c r="L207">
        <v>0</v>
      </c>
      <c r="M207">
        <v>1</v>
      </c>
      <c r="N207">
        <v>0</v>
      </c>
      <c r="O207">
        <v>0</v>
      </c>
      <c r="P207">
        <v>0</v>
      </c>
      <c r="Q207">
        <v>0</v>
      </c>
      <c r="R207">
        <v>0</v>
      </c>
    </row>
    <row r="208" spans="1:18" x14ac:dyDescent="0.25">
      <c r="A208" t="s">
        <v>215</v>
      </c>
      <c r="B208">
        <v>1</v>
      </c>
      <c r="C208">
        <v>2</v>
      </c>
      <c r="D208">
        <v>2</v>
      </c>
      <c r="E208">
        <v>1</v>
      </c>
      <c r="F208">
        <v>1</v>
      </c>
      <c r="G208">
        <v>0</v>
      </c>
      <c r="H208">
        <v>0</v>
      </c>
      <c r="I208">
        <v>2.04</v>
      </c>
      <c r="J208">
        <v>1.897</v>
      </c>
      <c r="K208" t="s">
        <v>315</v>
      </c>
      <c r="L208">
        <v>0</v>
      </c>
      <c r="M208">
        <v>1</v>
      </c>
      <c r="N208">
        <v>1</v>
      </c>
      <c r="O208">
        <v>1</v>
      </c>
      <c r="P208">
        <v>1</v>
      </c>
      <c r="Q208">
        <v>1.754</v>
      </c>
      <c r="R208">
        <v>1.754</v>
      </c>
    </row>
    <row r="209" spans="1:18" x14ac:dyDescent="0.25">
      <c r="A209" s="1" t="s">
        <v>216</v>
      </c>
      <c r="B209">
        <v>0</v>
      </c>
      <c r="C209">
        <v>2</v>
      </c>
      <c r="D209">
        <v>1</v>
      </c>
      <c r="E209">
        <v>0</v>
      </c>
      <c r="F209">
        <v>0</v>
      </c>
      <c r="G209">
        <v>0</v>
      </c>
      <c r="H209">
        <v>0</v>
      </c>
      <c r="I209">
        <v>4.2039999999999997</v>
      </c>
      <c r="J209">
        <v>2.7044999999999999</v>
      </c>
      <c r="K209" t="s">
        <v>315</v>
      </c>
      <c r="L209">
        <v>0</v>
      </c>
      <c r="M209">
        <v>1</v>
      </c>
      <c r="N209">
        <v>0</v>
      </c>
      <c r="O209">
        <v>0</v>
      </c>
      <c r="P209">
        <v>0</v>
      </c>
      <c r="Q209">
        <v>0</v>
      </c>
      <c r="R209">
        <v>0</v>
      </c>
    </row>
    <row r="210" spans="1:18" x14ac:dyDescent="0.25">
      <c r="A210" t="s">
        <v>217</v>
      </c>
      <c r="B210">
        <v>1</v>
      </c>
      <c r="C210">
        <v>2</v>
      </c>
      <c r="D210">
        <v>0</v>
      </c>
      <c r="E210">
        <v>1</v>
      </c>
      <c r="F210">
        <v>0</v>
      </c>
      <c r="G210">
        <v>0</v>
      </c>
      <c r="H210">
        <v>0</v>
      </c>
      <c r="I210">
        <v>5.3540000000000001</v>
      </c>
      <c r="J210">
        <v>3.6720000000000002</v>
      </c>
      <c r="K210" t="s">
        <v>315</v>
      </c>
      <c r="L210">
        <v>1</v>
      </c>
      <c r="M210">
        <v>1</v>
      </c>
      <c r="N210">
        <v>0</v>
      </c>
      <c r="O210">
        <v>0</v>
      </c>
      <c r="P210">
        <v>0</v>
      </c>
      <c r="Q210">
        <v>5.3540000000000001</v>
      </c>
      <c r="R210">
        <v>5.3540000000000001</v>
      </c>
    </row>
    <row r="211" spans="1:18" x14ac:dyDescent="0.25">
      <c r="A211" t="s">
        <v>218</v>
      </c>
      <c r="B211">
        <v>0</v>
      </c>
      <c r="C211">
        <v>2</v>
      </c>
      <c r="D211">
        <v>1</v>
      </c>
      <c r="E211">
        <v>1</v>
      </c>
      <c r="F211">
        <v>1</v>
      </c>
      <c r="G211">
        <v>0</v>
      </c>
      <c r="H211">
        <v>0</v>
      </c>
      <c r="I211">
        <v>5.524</v>
      </c>
      <c r="J211">
        <v>3.8694999999999999</v>
      </c>
      <c r="K211" t="s">
        <v>312</v>
      </c>
      <c r="L211">
        <v>1</v>
      </c>
      <c r="M211">
        <v>1</v>
      </c>
      <c r="N211">
        <v>0</v>
      </c>
      <c r="O211">
        <v>0</v>
      </c>
      <c r="P211">
        <v>0</v>
      </c>
      <c r="Q211">
        <v>0</v>
      </c>
      <c r="R211">
        <v>0</v>
      </c>
    </row>
    <row r="212" spans="1:18" x14ac:dyDescent="0.25">
      <c r="A212" t="s">
        <v>219</v>
      </c>
      <c r="B212">
        <v>0</v>
      </c>
      <c r="C212">
        <v>1</v>
      </c>
      <c r="D212">
        <v>1</v>
      </c>
      <c r="E212">
        <v>0</v>
      </c>
      <c r="F212">
        <v>0</v>
      </c>
      <c r="G212">
        <v>0</v>
      </c>
      <c r="H212">
        <v>0</v>
      </c>
      <c r="I212">
        <v>3.4580000000000002</v>
      </c>
      <c r="J212">
        <v>3.4580000000000002</v>
      </c>
      <c r="K212" t="s">
        <v>312</v>
      </c>
      <c r="L212">
        <v>1</v>
      </c>
      <c r="M212">
        <v>1</v>
      </c>
      <c r="N212">
        <v>0</v>
      </c>
      <c r="O212">
        <v>0</v>
      </c>
      <c r="P212">
        <v>0</v>
      </c>
      <c r="Q212">
        <v>0</v>
      </c>
      <c r="R212">
        <v>0</v>
      </c>
    </row>
    <row r="213" spans="1:18" x14ac:dyDescent="0.25">
      <c r="A213" t="s">
        <v>220</v>
      </c>
      <c r="B213">
        <v>4</v>
      </c>
      <c r="C213">
        <v>4</v>
      </c>
      <c r="D213">
        <v>1</v>
      </c>
      <c r="E213">
        <v>3</v>
      </c>
      <c r="F213">
        <v>1</v>
      </c>
      <c r="G213">
        <v>0</v>
      </c>
      <c r="H213">
        <v>0</v>
      </c>
      <c r="I213">
        <v>6.6580000000000004</v>
      </c>
      <c r="J213">
        <v>4.7170000000000005</v>
      </c>
      <c r="K213" t="s">
        <v>312</v>
      </c>
      <c r="L213">
        <v>1</v>
      </c>
      <c r="M213">
        <v>1</v>
      </c>
      <c r="N213">
        <v>1</v>
      </c>
      <c r="O213">
        <v>3</v>
      </c>
      <c r="P213">
        <v>1</v>
      </c>
      <c r="Q213">
        <v>6.6580000000000004</v>
      </c>
      <c r="R213">
        <v>4.7170000000000005</v>
      </c>
    </row>
    <row r="214" spans="1:18" x14ac:dyDescent="0.25">
      <c r="A214" t="s">
        <v>221</v>
      </c>
      <c r="B214">
        <v>3</v>
      </c>
      <c r="C214">
        <v>3</v>
      </c>
      <c r="D214">
        <v>1</v>
      </c>
      <c r="E214">
        <v>2</v>
      </c>
      <c r="F214">
        <v>1</v>
      </c>
      <c r="G214">
        <v>0</v>
      </c>
      <c r="H214">
        <v>0</v>
      </c>
      <c r="I214">
        <v>8.109</v>
      </c>
      <c r="J214">
        <v>5.5940000000000003</v>
      </c>
      <c r="K214" t="s">
        <v>315</v>
      </c>
      <c r="L214">
        <v>1</v>
      </c>
      <c r="M214">
        <v>1</v>
      </c>
      <c r="N214">
        <v>1</v>
      </c>
      <c r="O214">
        <v>2</v>
      </c>
      <c r="P214">
        <v>1</v>
      </c>
      <c r="Q214">
        <v>8.109</v>
      </c>
      <c r="R214">
        <v>5.5940000000000003</v>
      </c>
    </row>
    <row r="215" spans="1:18" x14ac:dyDescent="0.25">
      <c r="A215" t="s">
        <v>222</v>
      </c>
      <c r="B215">
        <v>9</v>
      </c>
      <c r="C215">
        <v>9</v>
      </c>
      <c r="D215">
        <v>3</v>
      </c>
      <c r="E215">
        <v>3</v>
      </c>
      <c r="F215">
        <v>1</v>
      </c>
      <c r="G215">
        <v>0</v>
      </c>
      <c r="H215">
        <v>0</v>
      </c>
      <c r="I215">
        <v>15.584</v>
      </c>
      <c r="J215">
        <v>9.004555555555557</v>
      </c>
      <c r="K215" t="s">
        <v>315</v>
      </c>
      <c r="L215">
        <v>1</v>
      </c>
      <c r="M215">
        <v>1</v>
      </c>
      <c r="N215">
        <v>3</v>
      </c>
      <c r="O215">
        <v>3</v>
      </c>
      <c r="P215">
        <v>1</v>
      </c>
      <c r="Q215">
        <v>15.584</v>
      </c>
      <c r="R215">
        <v>9.004555555555557</v>
      </c>
    </row>
    <row r="216" spans="1:18" x14ac:dyDescent="0.25">
      <c r="A216" t="s">
        <v>223</v>
      </c>
      <c r="B216">
        <v>3</v>
      </c>
      <c r="C216">
        <v>3</v>
      </c>
      <c r="D216">
        <v>3</v>
      </c>
      <c r="E216">
        <v>2</v>
      </c>
      <c r="F216">
        <v>2</v>
      </c>
      <c r="G216">
        <v>0</v>
      </c>
      <c r="H216">
        <v>0</v>
      </c>
      <c r="I216">
        <v>4.0129999999999999</v>
      </c>
      <c r="J216">
        <v>2.7763333333333331</v>
      </c>
      <c r="K216" t="s">
        <v>312</v>
      </c>
      <c r="L216">
        <v>1</v>
      </c>
      <c r="M216">
        <v>1</v>
      </c>
      <c r="N216">
        <v>3</v>
      </c>
      <c r="O216">
        <v>2</v>
      </c>
      <c r="P216">
        <v>2</v>
      </c>
      <c r="Q216">
        <v>4.0129999999999999</v>
      </c>
      <c r="R216">
        <v>2.7763333333333331</v>
      </c>
    </row>
    <row r="217" spans="1:18" x14ac:dyDescent="0.25">
      <c r="A217" t="s">
        <v>224</v>
      </c>
      <c r="B217">
        <v>6</v>
      </c>
      <c r="C217">
        <v>11</v>
      </c>
      <c r="D217">
        <v>6</v>
      </c>
      <c r="E217">
        <v>2</v>
      </c>
      <c r="F217">
        <v>1</v>
      </c>
      <c r="G217">
        <v>1</v>
      </c>
      <c r="H217">
        <v>0</v>
      </c>
      <c r="I217">
        <v>42.777999999999999</v>
      </c>
      <c r="J217">
        <v>7.0661818181818186</v>
      </c>
      <c r="K217" t="s">
        <v>315</v>
      </c>
      <c r="L217">
        <v>0</v>
      </c>
      <c r="M217">
        <v>0</v>
      </c>
      <c r="N217">
        <v>3</v>
      </c>
      <c r="O217">
        <v>1</v>
      </c>
      <c r="P217">
        <v>0</v>
      </c>
      <c r="Q217">
        <v>42.777999999999999</v>
      </c>
      <c r="R217">
        <v>10.175666666666666</v>
      </c>
    </row>
    <row r="218" spans="1:18" x14ac:dyDescent="0.25">
      <c r="A218" t="s">
        <v>225</v>
      </c>
      <c r="B218">
        <v>1</v>
      </c>
      <c r="C218">
        <v>1</v>
      </c>
      <c r="D218">
        <v>0</v>
      </c>
      <c r="E218">
        <v>0</v>
      </c>
      <c r="F218">
        <v>0</v>
      </c>
      <c r="G218">
        <v>0</v>
      </c>
      <c r="H218">
        <v>0</v>
      </c>
      <c r="I218">
        <v>1.7629999999999999</v>
      </c>
      <c r="J218">
        <v>1.7629999999999999</v>
      </c>
      <c r="K218" t="s">
        <v>312</v>
      </c>
      <c r="L218">
        <v>0</v>
      </c>
      <c r="M218">
        <v>0</v>
      </c>
      <c r="N218">
        <v>0</v>
      </c>
      <c r="O218">
        <v>0</v>
      </c>
      <c r="P218">
        <v>0</v>
      </c>
      <c r="Q218">
        <v>1.7629999999999999</v>
      </c>
      <c r="R218">
        <v>1.7629999999999999</v>
      </c>
    </row>
    <row r="219" spans="1:18" x14ac:dyDescent="0.25">
      <c r="A219" t="s">
        <v>226</v>
      </c>
      <c r="B219">
        <v>0</v>
      </c>
      <c r="C219">
        <v>2</v>
      </c>
      <c r="D219">
        <v>1</v>
      </c>
      <c r="E219">
        <v>1</v>
      </c>
      <c r="F219">
        <v>1</v>
      </c>
      <c r="G219">
        <v>0</v>
      </c>
      <c r="H219">
        <v>0</v>
      </c>
      <c r="I219">
        <v>2.04</v>
      </c>
      <c r="J219">
        <v>1.3980000000000001</v>
      </c>
      <c r="K219" t="s">
        <v>315</v>
      </c>
      <c r="L219">
        <v>0</v>
      </c>
      <c r="M219">
        <v>0</v>
      </c>
      <c r="N219">
        <v>0</v>
      </c>
      <c r="O219">
        <v>0</v>
      </c>
      <c r="P219">
        <v>0</v>
      </c>
      <c r="Q219">
        <v>0</v>
      </c>
      <c r="R219">
        <v>0</v>
      </c>
    </row>
    <row r="220" spans="1:18" x14ac:dyDescent="0.25">
      <c r="A220" t="s">
        <v>227</v>
      </c>
      <c r="B220">
        <v>2</v>
      </c>
      <c r="C220">
        <v>8</v>
      </c>
      <c r="D220">
        <v>6</v>
      </c>
      <c r="E220">
        <v>5</v>
      </c>
      <c r="F220">
        <v>4</v>
      </c>
      <c r="G220">
        <v>0</v>
      </c>
      <c r="H220">
        <v>0</v>
      </c>
      <c r="I220">
        <v>4.1239999999999997</v>
      </c>
      <c r="J220">
        <v>2.1223749999999999</v>
      </c>
      <c r="K220" t="s">
        <v>312</v>
      </c>
      <c r="L220">
        <v>0</v>
      </c>
      <c r="M220">
        <v>0</v>
      </c>
      <c r="N220">
        <v>1</v>
      </c>
      <c r="O220">
        <v>2</v>
      </c>
      <c r="P220">
        <v>1</v>
      </c>
      <c r="Q220">
        <v>2.1459999999999999</v>
      </c>
      <c r="R220">
        <v>1.5625</v>
      </c>
    </row>
    <row r="221" spans="1:18" x14ac:dyDescent="0.25">
      <c r="A221" t="s">
        <v>228</v>
      </c>
      <c r="B221">
        <v>1</v>
      </c>
      <c r="C221">
        <v>2</v>
      </c>
      <c r="D221">
        <v>2</v>
      </c>
      <c r="E221">
        <v>0</v>
      </c>
      <c r="F221">
        <v>0</v>
      </c>
      <c r="G221">
        <v>0</v>
      </c>
      <c r="H221">
        <v>0</v>
      </c>
      <c r="I221">
        <v>4.0129999999999999</v>
      </c>
      <c r="J221">
        <v>3.1315</v>
      </c>
      <c r="K221" t="s">
        <v>315</v>
      </c>
      <c r="L221">
        <v>0</v>
      </c>
      <c r="M221">
        <v>0</v>
      </c>
      <c r="N221">
        <v>1</v>
      </c>
      <c r="O221">
        <v>0</v>
      </c>
      <c r="P221">
        <v>0</v>
      </c>
      <c r="Q221">
        <v>4.0129999999999999</v>
      </c>
      <c r="R221">
        <v>4.0129999999999999</v>
      </c>
    </row>
    <row r="222" spans="1:18" x14ac:dyDescent="0.25">
      <c r="A222" t="s">
        <v>229</v>
      </c>
      <c r="B222">
        <v>3</v>
      </c>
      <c r="C222">
        <v>3</v>
      </c>
      <c r="D222">
        <v>0</v>
      </c>
      <c r="E222">
        <v>0</v>
      </c>
      <c r="F222">
        <v>0</v>
      </c>
      <c r="G222">
        <v>0</v>
      </c>
      <c r="H222">
        <v>0</v>
      </c>
      <c r="I222">
        <v>6.218</v>
      </c>
      <c r="J222">
        <v>5.8266666666666671</v>
      </c>
      <c r="K222" t="s">
        <v>315</v>
      </c>
      <c r="L222">
        <v>1</v>
      </c>
      <c r="M222">
        <v>0</v>
      </c>
      <c r="N222">
        <v>0</v>
      </c>
      <c r="O222">
        <v>0</v>
      </c>
      <c r="P222">
        <v>0</v>
      </c>
      <c r="Q222">
        <v>6.218</v>
      </c>
      <c r="R222">
        <v>5.8266666666666671</v>
      </c>
    </row>
    <row r="223" spans="1:18" x14ac:dyDescent="0.25">
      <c r="A223" t="s">
        <v>230</v>
      </c>
      <c r="B223">
        <v>4</v>
      </c>
      <c r="C223">
        <v>5</v>
      </c>
      <c r="D223">
        <v>1</v>
      </c>
      <c r="E223">
        <v>1</v>
      </c>
      <c r="F223">
        <v>1</v>
      </c>
      <c r="G223">
        <v>0</v>
      </c>
      <c r="H223">
        <v>0</v>
      </c>
      <c r="I223">
        <v>12.121</v>
      </c>
      <c r="J223">
        <v>5.7031999999999998</v>
      </c>
      <c r="K223" t="s">
        <v>315</v>
      </c>
      <c r="L223">
        <v>0</v>
      </c>
      <c r="M223">
        <v>0</v>
      </c>
      <c r="N223">
        <v>1</v>
      </c>
      <c r="O223">
        <v>1</v>
      </c>
      <c r="P223">
        <v>1</v>
      </c>
      <c r="Q223">
        <v>12.121</v>
      </c>
      <c r="R223">
        <v>6.4440000000000008</v>
      </c>
    </row>
    <row r="224" spans="1:18" x14ac:dyDescent="0.25">
      <c r="A224" t="s">
        <v>231</v>
      </c>
      <c r="B224">
        <v>1</v>
      </c>
      <c r="C224">
        <v>1</v>
      </c>
      <c r="D224">
        <v>0</v>
      </c>
      <c r="E224">
        <v>0</v>
      </c>
      <c r="F224">
        <v>0</v>
      </c>
      <c r="G224">
        <v>0</v>
      </c>
      <c r="H224">
        <v>0</v>
      </c>
      <c r="I224">
        <v>3.0880000000000001</v>
      </c>
      <c r="J224">
        <v>3.0880000000000001</v>
      </c>
      <c r="K224" t="s">
        <v>315</v>
      </c>
      <c r="L224">
        <v>1</v>
      </c>
      <c r="M224">
        <v>0</v>
      </c>
      <c r="N224">
        <v>0</v>
      </c>
      <c r="O224">
        <v>0</v>
      </c>
      <c r="P224">
        <v>0</v>
      </c>
      <c r="Q224">
        <v>3.0880000000000001</v>
      </c>
      <c r="R224">
        <v>3.0880000000000001</v>
      </c>
    </row>
    <row r="225" spans="1:18" x14ac:dyDescent="0.25">
      <c r="A225" t="s">
        <v>232</v>
      </c>
      <c r="B225">
        <v>2</v>
      </c>
      <c r="C225">
        <v>4</v>
      </c>
      <c r="D225">
        <v>4</v>
      </c>
      <c r="E225">
        <v>3</v>
      </c>
      <c r="F225">
        <v>3</v>
      </c>
      <c r="G225">
        <v>0</v>
      </c>
      <c r="H225">
        <v>0</v>
      </c>
      <c r="I225">
        <v>2.9830000000000001</v>
      </c>
      <c r="J225">
        <v>2.5175000000000001</v>
      </c>
      <c r="K225" t="s">
        <v>315</v>
      </c>
      <c r="L225">
        <v>1</v>
      </c>
      <c r="M225">
        <v>0</v>
      </c>
      <c r="N225">
        <v>2</v>
      </c>
      <c r="O225">
        <v>1</v>
      </c>
      <c r="P225">
        <v>1</v>
      </c>
      <c r="Q225">
        <v>2.9830000000000001</v>
      </c>
      <c r="R225">
        <v>2.9830000000000001</v>
      </c>
    </row>
    <row r="226" spans="1:18" x14ac:dyDescent="0.25">
      <c r="A226" t="s">
        <v>233</v>
      </c>
      <c r="B226">
        <v>0</v>
      </c>
      <c r="C226">
        <v>1</v>
      </c>
      <c r="D226">
        <v>0</v>
      </c>
      <c r="E226">
        <v>1</v>
      </c>
      <c r="F226">
        <v>0</v>
      </c>
      <c r="G226">
        <v>0</v>
      </c>
      <c r="H226">
        <v>0</v>
      </c>
      <c r="I226">
        <v>2.4649999999999999</v>
      </c>
      <c r="J226">
        <v>2.4649999999999999</v>
      </c>
      <c r="K226" t="s">
        <v>315</v>
      </c>
      <c r="L226">
        <v>1</v>
      </c>
      <c r="M226">
        <v>1</v>
      </c>
      <c r="N226">
        <v>0</v>
      </c>
      <c r="O226">
        <v>0</v>
      </c>
      <c r="P226">
        <v>0</v>
      </c>
      <c r="Q226">
        <v>0</v>
      </c>
      <c r="R226">
        <v>0</v>
      </c>
    </row>
    <row r="227" spans="1:18" x14ac:dyDescent="0.25">
      <c r="A227" t="s">
        <v>234</v>
      </c>
      <c r="B227">
        <v>3</v>
      </c>
      <c r="C227">
        <v>3</v>
      </c>
      <c r="D227">
        <v>0</v>
      </c>
      <c r="E227">
        <v>3</v>
      </c>
      <c r="F227">
        <v>0</v>
      </c>
      <c r="G227">
        <v>0</v>
      </c>
      <c r="H227">
        <v>0</v>
      </c>
      <c r="I227">
        <v>9.4120000000000008</v>
      </c>
      <c r="J227">
        <v>7.9510000000000005</v>
      </c>
      <c r="K227" t="s">
        <v>315</v>
      </c>
      <c r="L227">
        <v>1</v>
      </c>
      <c r="M227">
        <v>1</v>
      </c>
      <c r="N227">
        <v>0</v>
      </c>
      <c r="O227">
        <v>3</v>
      </c>
      <c r="P227">
        <v>0</v>
      </c>
      <c r="Q227">
        <v>9.4120000000000008</v>
      </c>
      <c r="R227">
        <v>7.9510000000000005</v>
      </c>
    </row>
    <row r="228" spans="1:18" x14ac:dyDescent="0.25">
      <c r="A228" t="s">
        <v>235</v>
      </c>
      <c r="B228">
        <v>10</v>
      </c>
      <c r="C228">
        <v>14</v>
      </c>
      <c r="D228">
        <v>2</v>
      </c>
      <c r="E228">
        <v>5</v>
      </c>
      <c r="F228">
        <v>1</v>
      </c>
      <c r="G228">
        <v>1</v>
      </c>
      <c r="H228">
        <v>0</v>
      </c>
      <c r="I228">
        <v>7.3650000000000002</v>
      </c>
      <c r="J228">
        <v>2.2865714285714285</v>
      </c>
      <c r="K228" t="s">
        <v>312</v>
      </c>
      <c r="L228">
        <v>1</v>
      </c>
      <c r="M228">
        <v>1</v>
      </c>
      <c r="N228">
        <v>0</v>
      </c>
      <c r="O228">
        <v>4</v>
      </c>
      <c r="P228">
        <v>0</v>
      </c>
      <c r="Q228">
        <v>5.673</v>
      </c>
      <c r="R228">
        <v>1.8801000000000001</v>
      </c>
    </row>
    <row r="229" spans="1:18" x14ac:dyDescent="0.25">
      <c r="A229" t="s">
        <v>236</v>
      </c>
      <c r="B229">
        <v>1</v>
      </c>
      <c r="C229">
        <v>5</v>
      </c>
      <c r="D229">
        <v>3</v>
      </c>
      <c r="E229">
        <v>2</v>
      </c>
      <c r="F229">
        <v>2</v>
      </c>
      <c r="G229">
        <v>0</v>
      </c>
      <c r="H229">
        <v>0</v>
      </c>
      <c r="I229">
        <v>10.170999999999999</v>
      </c>
      <c r="J229">
        <v>3.7960000000000003</v>
      </c>
      <c r="K229" t="s">
        <v>312</v>
      </c>
      <c r="L229">
        <v>1</v>
      </c>
      <c r="M229">
        <v>1</v>
      </c>
      <c r="N229">
        <v>0</v>
      </c>
      <c r="O229">
        <v>0</v>
      </c>
      <c r="P229">
        <v>0</v>
      </c>
      <c r="Q229">
        <v>0.94299999999999995</v>
      </c>
      <c r="R229">
        <v>0.94299999999999995</v>
      </c>
    </row>
    <row r="230" spans="1:18" x14ac:dyDescent="0.25">
      <c r="A230" t="s">
        <v>237</v>
      </c>
      <c r="B230">
        <v>9</v>
      </c>
      <c r="C230">
        <v>11</v>
      </c>
      <c r="D230">
        <v>2</v>
      </c>
      <c r="E230">
        <v>5</v>
      </c>
      <c r="F230">
        <v>2</v>
      </c>
      <c r="G230">
        <v>0</v>
      </c>
      <c r="H230">
        <v>0</v>
      </c>
      <c r="I230">
        <v>38.637</v>
      </c>
      <c r="J230">
        <v>10.476727272727272</v>
      </c>
      <c r="K230" t="s">
        <v>315</v>
      </c>
      <c r="L230">
        <v>1</v>
      </c>
      <c r="M230">
        <v>1</v>
      </c>
      <c r="N230">
        <v>1</v>
      </c>
      <c r="O230">
        <v>4</v>
      </c>
      <c r="P230">
        <v>1</v>
      </c>
      <c r="Q230">
        <v>38.637</v>
      </c>
      <c r="R230">
        <v>11.622777777777777</v>
      </c>
    </row>
    <row r="231" spans="1:18" x14ac:dyDescent="0.25">
      <c r="A231" t="s">
        <v>238</v>
      </c>
      <c r="B231">
        <v>7</v>
      </c>
      <c r="C231">
        <v>15</v>
      </c>
      <c r="D231">
        <v>8</v>
      </c>
      <c r="E231">
        <v>5</v>
      </c>
      <c r="F231">
        <v>3</v>
      </c>
      <c r="G231">
        <v>0</v>
      </c>
      <c r="H231">
        <v>0</v>
      </c>
      <c r="I231">
        <v>5.359</v>
      </c>
      <c r="J231">
        <v>2.8728000000000002</v>
      </c>
      <c r="K231" t="s">
        <v>312</v>
      </c>
      <c r="L231">
        <v>1</v>
      </c>
      <c r="M231">
        <v>1</v>
      </c>
      <c r="N231">
        <v>1</v>
      </c>
      <c r="O231">
        <v>1</v>
      </c>
      <c r="P231">
        <v>0</v>
      </c>
      <c r="Q231">
        <v>5.359</v>
      </c>
      <c r="R231">
        <v>3.3257142857142852</v>
      </c>
    </row>
    <row r="232" spans="1:18" x14ac:dyDescent="0.25">
      <c r="A232" t="s">
        <v>239</v>
      </c>
      <c r="B232">
        <v>9</v>
      </c>
      <c r="C232">
        <v>20</v>
      </c>
      <c r="D232">
        <v>16</v>
      </c>
      <c r="E232">
        <v>9</v>
      </c>
      <c r="F232">
        <v>6</v>
      </c>
      <c r="G232">
        <v>0</v>
      </c>
      <c r="H232">
        <v>0</v>
      </c>
      <c r="I232">
        <v>8.4700000000000006</v>
      </c>
      <c r="J232">
        <v>3.4319499999999996</v>
      </c>
      <c r="K232" t="s">
        <v>312</v>
      </c>
      <c r="L232">
        <v>1</v>
      </c>
      <c r="M232">
        <v>1</v>
      </c>
      <c r="N232">
        <v>8</v>
      </c>
      <c r="O232">
        <v>4</v>
      </c>
      <c r="P232">
        <v>3</v>
      </c>
      <c r="Q232">
        <v>8.4700000000000006</v>
      </c>
      <c r="R232">
        <v>3.2544444444444443</v>
      </c>
    </row>
    <row r="233" spans="1:18" x14ac:dyDescent="0.25">
      <c r="A233" t="s">
        <v>240</v>
      </c>
      <c r="B233">
        <v>7</v>
      </c>
      <c r="C233">
        <v>7</v>
      </c>
      <c r="D233">
        <v>1</v>
      </c>
      <c r="E233">
        <v>3</v>
      </c>
      <c r="F233">
        <v>1</v>
      </c>
      <c r="G233">
        <v>0</v>
      </c>
      <c r="H233">
        <v>0</v>
      </c>
      <c r="I233">
        <v>10.106999999999999</v>
      </c>
      <c r="J233">
        <v>5.4964285714285719</v>
      </c>
      <c r="K233" t="s">
        <v>312</v>
      </c>
      <c r="L233">
        <v>1</v>
      </c>
      <c r="M233">
        <v>0</v>
      </c>
      <c r="N233">
        <v>1</v>
      </c>
      <c r="O233">
        <v>3</v>
      </c>
      <c r="P233">
        <v>1</v>
      </c>
      <c r="Q233">
        <v>10.106999999999999</v>
      </c>
      <c r="R233">
        <v>5.4964285714285719</v>
      </c>
    </row>
    <row r="234" spans="1:18" x14ac:dyDescent="0.25">
      <c r="A234" t="s">
        <v>241</v>
      </c>
      <c r="B234">
        <v>2</v>
      </c>
      <c r="C234">
        <v>3</v>
      </c>
      <c r="D234">
        <v>3</v>
      </c>
      <c r="E234">
        <v>2</v>
      </c>
      <c r="F234">
        <v>2</v>
      </c>
      <c r="G234">
        <v>0</v>
      </c>
      <c r="H234">
        <v>0</v>
      </c>
      <c r="I234">
        <v>2.1120000000000001</v>
      </c>
      <c r="J234">
        <v>1.83</v>
      </c>
      <c r="K234" t="s">
        <v>312</v>
      </c>
      <c r="L234">
        <v>1</v>
      </c>
      <c r="M234">
        <v>0</v>
      </c>
      <c r="N234">
        <v>2</v>
      </c>
      <c r="O234">
        <v>1</v>
      </c>
      <c r="P234">
        <v>1</v>
      </c>
      <c r="Q234">
        <v>1.6890000000000001</v>
      </c>
      <c r="R234">
        <v>1.6890000000000001</v>
      </c>
    </row>
    <row r="235" spans="1:18" x14ac:dyDescent="0.25">
      <c r="A235" t="s">
        <v>242</v>
      </c>
      <c r="B235">
        <v>6</v>
      </c>
      <c r="C235">
        <v>11</v>
      </c>
      <c r="D235">
        <v>6</v>
      </c>
      <c r="E235">
        <v>7</v>
      </c>
      <c r="F235">
        <v>5</v>
      </c>
      <c r="G235">
        <v>0</v>
      </c>
      <c r="H235">
        <v>0</v>
      </c>
      <c r="I235">
        <v>4.0129999999999999</v>
      </c>
      <c r="J235">
        <v>2.6512727272727274</v>
      </c>
      <c r="K235" t="s">
        <v>315</v>
      </c>
      <c r="L235">
        <v>0</v>
      </c>
      <c r="M235">
        <v>0</v>
      </c>
      <c r="N235">
        <v>2</v>
      </c>
      <c r="O235">
        <v>3</v>
      </c>
      <c r="P235">
        <v>2</v>
      </c>
      <c r="Q235">
        <v>4.0129999999999999</v>
      </c>
      <c r="R235">
        <v>2.6568333333333336</v>
      </c>
    </row>
    <row r="236" spans="1:18" x14ac:dyDescent="0.25">
      <c r="A236" t="s">
        <v>243</v>
      </c>
      <c r="B236">
        <v>1</v>
      </c>
      <c r="C236">
        <v>4</v>
      </c>
      <c r="D236">
        <v>3</v>
      </c>
      <c r="E236">
        <v>2</v>
      </c>
      <c r="F236">
        <v>2</v>
      </c>
      <c r="G236">
        <v>0</v>
      </c>
      <c r="H236">
        <v>0</v>
      </c>
      <c r="I236">
        <v>2.9830000000000001</v>
      </c>
      <c r="J236">
        <v>1.4807500000000002</v>
      </c>
      <c r="K236" t="s">
        <v>312</v>
      </c>
      <c r="L236">
        <v>1</v>
      </c>
      <c r="M236">
        <v>0</v>
      </c>
      <c r="N236">
        <v>1</v>
      </c>
      <c r="O236">
        <v>0</v>
      </c>
      <c r="P236">
        <v>0</v>
      </c>
      <c r="Q236">
        <v>1.2050000000000001</v>
      </c>
      <c r="R236">
        <v>1.2050000000000001</v>
      </c>
    </row>
    <row r="237" spans="1:18" x14ac:dyDescent="0.25">
      <c r="A237" t="s">
        <v>244</v>
      </c>
      <c r="B237">
        <v>5</v>
      </c>
      <c r="C237">
        <v>7</v>
      </c>
      <c r="D237">
        <v>0</v>
      </c>
      <c r="E237">
        <v>2</v>
      </c>
      <c r="F237">
        <v>0</v>
      </c>
      <c r="G237">
        <v>0</v>
      </c>
      <c r="H237">
        <v>0</v>
      </c>
      <c r="I237">
        <v>53.03</v>
      </c>
      <c r="J237">
        <v>17.548285714285715</v>
      </c>
      <c r="K237" t="s">
        <v>315</v>
      </c>
      <c r="L237">
        <v>1</v>
      </c>
      <c r="M237">
        <v>0</v>
      </c>
      <c r="N237">
        <v>0</v>
      </c>
      <c r="O237">
        <v>1</v>
      </c>
      <c r="P237">
        <v>0</v>
      </c>
      <c r="Q237">
        <v>21.567</v>
      </c>
      <c r="R237">
        <v>12.3398</v>
      </c>
    </row>
    <row r="238" spans="1:18" x14ac:dyDescent="0.25">
      <c r="A238" t="s">
        <v>245</v>
      </c>
      <c r="B238">
        <v>1</v>
      </c>
      <c r="C238">
        <v>2</v>
      </c>
      <c r="D238">
        <v>1</v>
      </c>
      <c r="E238">
        <v>2</v>
      </c>
      <c r="F238">
        <v>1</v>
      </c>
      <c r="G238">
        <v>0</v>
      </c>
      <c r="H238">
        <v>0</v>
      </c>
      <c r="I238">
        <v>1.1399999999999999</v>
      </c>
      <c r="J238">
        <v>0.84749999999999992</v>
      </c>
      <c r="K238" t="s">
        <v>312</v>
      </c>
      <c r="L238">
        <v>0</v>
      </c>
      <c r="M238">
        <v>0</v>
      </c>
      <c r="N238">
        <v>0</v>
      </c>
      <c r="O238">
        <v>1</v>
      </c>
      <c r="P238">
        <v>0</v>
      </c>
      <c r="Q238">
        <v>1.1399999999999999</v>
      </c>
      <c r="R238">
        <v>1.1399999999999999</v>
      </c>
    </row>
    <row r="239" spans="1:18" x14ac:dyDescent="0.25">
      <c r="A239" t="s">
        <v>246</v>
      </c>
      <c r="B239">
        <v>0</v>
      </c>
      <c r="C239">
        <v>1</v>
      </c>
      <c r="D239">
        <v>1</v>
      </c>
      <c r="E239">
        <v>0</v>
      </c>
      <c r="F239">
        <v>0</v>
      </c>
      <c r="G239">
        <v>0</v>
      </c>
      <c r="H239">
        <v>0</v>
      </c>
      <c r="I239">
        <v>3.4580000000000002</v>
      </c>
      <c r="J239">
        <v>3.4580000000000002</v>
      </c>
      <c r="K239" t="s">
        <v>315</v>
      </c>
      <c r="L239">
        <v>1</v>
      </c>
      <c r="M239">
        <v>1</v>
      </c>
      <c r="N239">
        <v>0</v>
      </c>
      <c r="O239">
        <v>0</v>
      </c>
      <c r="P239">
        <v>0</v>
      </c>
      <c r="Q239">
        <v>0</v>
      </c>
      <c r="R239">
        <v>0</v>
      </c>
    </row>
    <row r="240" spans="1:18" x14ac:dyDescent="0.25">
      <c r="A240" t="s">
        <v>247</v>
      </c>
      <c r="B240">
        <v>6</v>
      </c>
      <c r="C240">
        <v>15</v>
      </c>
      <c r="D240">
        <v>13</v>
      </c>
      <c r="E240">
        <v>5</v>
      </c>
      <c r="F240">
        <v>4</v>
      </c>
      <c r="G240">
        <v>0</v>
      </c>
      <c r="H240">
        <v>0</v>
      </c>
      <c r="I240">
        <v>8.4700000000000006</v>
      </c>
      <c r="J240">
        <v>3.1831999999999998</v>
      </c>
      <c r="K240" t="s">
        <v>312</v>
      </c>
      <c r="L240">
        <v>1</v>
      </c>
      <c r="M240">
        <v>1</v>
      </c>
      <c r="N240">
        <v>5</v>
      </c>
      <c r="O240">
        <v>2</v>
      </c>
      <c r="P240">
        <v>2</v>
      </c>
      <c r="Q240">
        <v>8.4700000000000006</v>
      </c>
      <c r="R240">
        <v>4.4416666666666673</v>
      </c>
    </row>
    <row r="241" spans="1:18" x14ac:dyDescent="0.25">
      <c r="A241" t="s">
        <v>248</v>
      </c>
      <c r="B241">
        <v>1</v>
      </c>
      <c r="C241">
        <v>4</v>
      </c>
      <c r="D241">
        <v>0</v>
      </c>
      <c r="E241">
        <v>3</v>
      </c>
      <c r="F241">
        <v>0</v>
      </c>
      <c r="G241">
        <v>0</v>
      </c>
      <c r="H241">
        <v>0</v>
      </c>
      <c r="I241">
        <v>1.9239999999999999</v>
      </c>
      <c r="J241">
        <v>1.6645000000000001</v>
      </c>
      <c r="K241" t="s">
        <v>312</v>
      </c>
      <c r="L241">
        <v>1</v>
      </c>
      <c r="M241">
        <v>1</v>
      </c>
      <c r="N241">
        <v>0</v>
      </c>
      <c r="O241">
        <v>1</v>
      </c>
      <c r="P241">
        <v>0</v>
      </c>
      <c r="Q241">
        <v>1.5780000000000001</v>
      </c>
      <c r="R241">
        <v>1.5780000000000001</v>
      </c>
    </row>
    <row r="242" spans="1:18" x14ac:dyDescent="0.25">
      <c r="A242" t="s">
        <v>249</v>
      </c>
      <c r="B242">
        <v>6</v>
      </c>
      <c r="C242">
        <v>6</v>
      </c>
      <c r="D242">
        <v>0</v>
      </c>
      <c r="E242">
        <v>1</v>
      </c>
      <c r="F242">
        <v>0</v>
      </c>
      <c r="G242">
        <v>0</v>
      </c>
      <c r="H242">
        <v>0</v>
      </c>
      <c r="I242">
        <v>38.662999999999997</v>
      </c>
      <c r="J242">
        <v>22.000166666666662</v>
      </c>
      <c r="K242" t="s">
        <v>315</v>
      </c>
      <c r="L242">
        <v>1</v>
      </c>
      <c r="M242">
        <v>1</v>
      </c>
      <c r="N242">
        <v>0</v>
      </c>
      <c r="O242">
        <v>1</v>
      </c>
      <c r="P242">
        <v>0</v>
      </c>
      <c r="Q242">
        <v>38.662999999999997</v>
      </c>
      <c r="R242">
        <v>22.000166666666662</v>
      </c>
    </row>
    <row r="243" spans="1:18" x14ac:dyDescent="0.25">
      <c r="A243" t="s">
        <v>250</v>
      </c>
      <c r="B243">
        <v>3</v>
      </c>
      <c r="C243">
        <v>5</v>
      </c>
      <c r="D243">
        <v>3</v>
      </c>
      <c r="E243">
        <v>1</v>
      </c>
      <c r="F243">
        <v>1</v>
      </c>
      <c r="G243">
        <v>0</v>
      </c>
      <c r="H243">
        <v>0</v>
      </c>
      <c r="I243">
        <v>2.81</v>
      </c>
      <c r="J243">
        <v>2.1962000000000002</v>
      </c>
      <c r="K243" t="s">
        <v>315</v>
      </c>
      <c r="L243">
        <v>1</v>
      </c>
      <c r="M243">
        <v>1</v>
      </c>
      <c r="N243">
        <v>1</v>
      </c>
      <c r="O243">
        <v>1</v>
      </c>
      <c r="P243">
        <v>1</v>
      </c>
      <c r="Q243">
        <v>2.81</v>
      </c>
      <c r="R243">
        <v>2.3839999999999999</v>
      </c>
    </row>
    <row r="244" spans="1:18" x14ac:dyDescent="0.25">
      <c r="A244" t="s">
        <v>251</v>
      </c>
      <c r="B244">
        <v>6</v>
      </c>
      <c r="C244">
        <v>12</v>
      </c>
      <c r="D244">
        <v>5</v>
      </c>
      <c r="E244">
        <v>7</v>
      </c>
      <c r="F244">
        <v>5</v>
      </c>
      <c r="G244">
        <v>0</v>
      </c>
      <c r="H244">
        <v>0</v>
      </c>
      <c r="I244">
        <v>8.4700000000000006</v>
      </c>
      <c r="J244">
        <v>1.7301666666666666</v>
      </c>
      <c r="K244" t="s">
        <v>315</v>
      </c>
      <c r="L244">
        <v>1</v>
      </c>
      <c r="M244">
        <v>1</v>
      </c>
      <c r="N244">
        <v>1</v>
      </c>
      <c r="O244">
        <v>2</v>
      </c>
      <c r="P244">
        <v>1</v>
      </c>
      <c r="Q244">
        <v>2.4580000000000002</v>
      </c>
      <c r="R244">
        <v>0.91316666666666668</v>
      </c>
    </row>
    <row r="245" spans="1:18" x14ac:dyDescent="0.25">
      <c r="A245" s="1" t="s">
        <v>252</v>
      </c>
      <c r="B245">
        <v>14</v>
      </c>
      <c r="C245">
        <v>15</v>
      </c>
      <c r="D245">
        <v>6</v>
      </c>
      <c r="E245">
        <v>4</v>
      </c>
      <c r="F245">
        <v>2</v>
      </c>
      <c r="G245">
        <v>0</v>
      </c>
      <c r="H245">
        <v>0</v>
      </c>
      <c r="I245">
        <v>8.4700000000000006</v>
      </c>
      <c r="J245">
        <v>2.7772666666666668</v>
      </c>
      <c r="K245" t="s">
        <v>315</v>
      </c>
      <c r="L245">
        <v>1</v>
      </c>
      <c r="M245">
        <v>0</v>
      </c>
      <c r="N245">
        <v>5</v>
      </c>
      <c r="O245">
        <v>3</v>
      </c>
      <c r="P245">
        <v>1</v>
      </c>
      <c r="Q245">
        <v>8.4700000000000006</v>
      </c>
      <c r="R245">
        <v>2.6760000000000006</v>
      </c>
    </row>
    <row r="246" spans="1:18" x14ac:dyDescent="0.25">
      <c r="A246" t="s">
        <v>253</v>
      </c>
      <c r="B246">
        <v>2</v>
      </c>
      <c r="C246">
        <v>2</v>
      </c>
      <c r="D246">
        <v>0</v>
      </c>
      <c r="E246">
        <v>0</v>
      </c>
      <c r="F246">
        <v>0</v>
      </c>
      <c r="G246">
        <v>0</v>
      </c>
      <c r="H246">
        <v>0</v>
      </c>
      <c r="I246">
        <v>2.74</v>
      </c>
      <c r="J246">
        <v>2.3254999999999999</v>
      </c>
      <c r="K246" t="s">
        <v>312</v>
      </c>
      <c r="L246">
        <v>0</v>
      </c>
      <c r="M246">
        <v>0</v>
      </c>
      <c r="N246">
        <v>0</v>
      </c>
      <c r="O246">
        <v>0</v>
      </c>
      <c r="P246">
        <v>0</v>
      </c>
      <c r="Q246">
        <v>2.74</v>
      </c>
      <c r="R246">
        <v>2.3254999999999999</v>
      </c>
    </row>
    <row r="247" spans="1:18" x14ac:dyDescent="0.25">
      <c r="A247" t="s">
        <v>254</v>
      </c>
      <c r="B247">
        <v>2</v>
      </c>
      <c r="C247">
        <v>3</v>
      </c>
      <c r="D247">
        <v>3</v>
      </c>
      <c r="E247">
        <v>2</v>
      </c>
      <c r="F247">
        <v>2</v>
      </c>
      <c r="G247">
        <v>0</v>
      </c>
      <c r="H247">
        <v>0</v>
      </c>
      <c r="I247">
        <v>2.8109999999999999</v>
      </c>
      <c r="J247">
        <v>2.0579999999999998</v>
      </c>
      <c r="K247" t="s">
        <v>315</v>
      </c>
      <c r="L247">
        <v>0</v>
      </c>
      <c r="M247">
        <v>0</v>
      </c>
      <c r="N247">
        <v>2</v>
      </c>
      <c r="O247">
        <v>1</v>
      </c>
      <c r="P247">
        <v>1</v>
      </c>
      <c r="Q247">
        <v>2.8109999999999999</v>
      </c>
      <c r="R247">
        <v>2.6619999999999999</v>
      </c>
    </row>
    <row r="248" spans="1:18" x14ac:dyDescent="0.25">
      <c r="A248" t="s">
        <v>255</v>
      </c>
      <c r="B248">
        <v>1</v>
      </c>
      <c r="C248">
        <v>1</v>
      </c>
      <c r="D248">
        <v>1</v>
      </c>
      <c r="E248">
        <v>0</v>
      </c>
      <c r="F248">
        <v>0</v>
      </c>
      <c r="G248">
        <v>0</v>
      </c>
      <c r="H248">
        <v>0</v>
      </c>
      <c r="I248">
        <v>1.6890000000000001</v>
      </c>
      <c r="J248">
        <v>1.6890000000000001</v>
      </c>
      <c r="K248" t="s">
        <v>312</v>
      </c>
      <c r="L248">
        <v>1</v>
      </c>
      <c r="M248">
        <v>0</v>
      </c>
      <c r="N248">
        <v>1</v>
      </c>
      <c r="O248">
        <v>0</v>
      </c>
      <c r="P248">
        <v>0</v>
      </c>
      <c r="Q248">
        <v>1.6890000000000001</v>
      </c>
      <c r="R248">
        <v>1.6890000000000001</v>
      </c>
    </row>
    <row r="249" spans="1:18" x14ac:dyDescent="0.25">
      <c r="A249" t="s">
        <v>256</v>
      </c>
      <c r="B249">
        <v>0</v>
      </c>
      <c r="C249">
        <v>1</v>
      </c>
      <c r="D249">
        <v>1</v>
      </c>
      <c r="E249">
        <v>1</v>
      </c>
      <c r="F249">
        <v>1</v>
      </c>
      <c r="G249">
        <v>0</v>
      </c>
      <c r="H249">
        <v>0</v>
      </c>
      <c r="I249">
        <v>0</v>
      </c>
      <c r="J249">
        <v>0</v>
      </c>
      <c r="K249" t="s">
        <v>312</v>
      </c>
      <c r="L249">
        <v>1</v>
      </c>
      <c r="M249">
        <v>0</v>
      </c>
      <c r="N249">
        <v>0</v>
      </c>
      <c r="O249">
        <v>0</v>
      </c>
      <c r="P249">
        <v>0</v>
      </c>
      <c r="Q249">
        <v>0</v>
      </c>
      <c r="R249">
        <v>0</v>
      </c>
    </row>
    <row r="250" spans="1:18" x14ac:dyDescent="0.25">
      <c r="A250" t="s">
        <v>257</v>
      </c>
      <c r="B250">
        <v>2</v>
      </c>
      <c r="C250">
        <v>4</v>
      </c>
      <c r="D250">
        <v>0</v>
      </c>
      <c r="E250">
        <v>1</v>
      </c>
      <c r="F250">
        <v>0</v>
      </c>
      <c r="G250">
        <v>0</v>
      </c>
      <c r="H250">
        <v>0</v>
      </c>
      <c r="I250">
        <v>38.662999999999997</v>
      </c>
      <c r="J250">
        <v>11.789</v>
      </c>
      <c r="K250" t="s">
        <v>312</v>
      </c>
      <c r="L250">
        <v>0</v>
      </c>
      <c r="M250">
        <v>0</v>
      </c>
      <c r="N250">
        <v>0</v>
      </c>
      <c r="O250">
        <v>0</v>
      </c>
      <c r="P250">
        <v>0</v>
      </c>
      <c r="Q250">
        <v>38.662999999999997</v>
      </c>
      <c r="R250">
        <v>20.890999999999998</v>
      </c>
    </row>
    <row r="251" spans="1:18" x14ac:dyDescent="0.25">
      <c r="A251" t="s">
        <v>258</v>
      </c>
      <c r="B251">
        <v>1</v>
      </c>
      <c r="C251">
        <v>1</v>
      </c>
      <c r="D251">
        <v>0</v>
      </c>
      <c r="E251">
        <v>1</v>
      </c>
      <c r="F251">
        <v>0</v>
      </c>
      <c r="G251">
        <v>0</v>
      </c>
      <c r="H251">
        <v>0</v>
      </c>
      <c r="I251">
        <v>5.032</v>
      </c>
      <c r="J251">
        <v>5.032</v>
      </c>
      <c r="K251" t="s">
        <v>315</v>
      </c>
      <c r="L251">
        <v>1</v>
      </c>
      <c r="M251">
        <v>0</v>
      </c>
      <c r="N251">
        <v>0</v>
      </c>
      <c r="O251">
        <v>1</v>
      </c>
      <c r="P251">
        <v>0</v>
      </c>
      <c r="Q251">
        <v>5.032</v>
      </c>
      <c r="R251">
        <v>5.032</v>
      </c>
    </row>
    <row r="252" spans="1:18" x14ac:dyDescent="0.25">
      <c r="A252" t="s">
        <v>259</v>
      </c>
      <c r="B252">
        <v>12</v>
      </c>
      <c r="C252">
        <v>17</v>
      </c>
      <c r="D252">
        <v>14</v>
      </c>
      <c r="E252">
        <v>6</v>
      </c>
      <c r="F252">
        <v>6</v>
      </c>
      <c r="G252">
        <v>2</v>
      </c>
      <c r="H252">
        <v>2</v>
      </c>
      <c r="I252">
        <v>4.0129999999999999</v>
      </c>
      <c r="J252">
        <v>2.1211764705882352</v>
      </c>
      <c r="K252" t="s">
        <v>315</v>
      </c>
      <c r="L252">
        <v>1</v>
      </c>
      <c r="M252">
        <v>0</v>
      </c>
      <c r="N252">
        <v>9</v>
      </c>
      <c r="O252">
        <v>3</v>
      </c>
      <c r="P252">
        <v>3</v>
      </c>
      <c r="Q252">
        <v>4.0129999999999999</v>
      </c>
      <c r="R252">
        <v>2.3738333333333332</v>
      </c>
    </row>
    <row r="253" spans="1:18" x14ac:dyDescent="0.25">
      <c r="A253" t="s">
        <v>260</v>
      </c>
      <c r="B253">
        <v>2</v>
      </c>
      <c r="C253">
        <v>2</v>
      </c>
      <c r="D253">
        <v>1</v>
      </c>
      <c r="E253">
        <v>1</v>
      </c>
      <c r="F253">
        <v>1</v>
      </c>
      <c r="G253">
        <v>0</v>
      </c>
      <c r="H253">
        <v>0</v>
      </c>
      <c r="I253">
        <v>3.78</v>
      </c>
      <c r="J253">
        <v>3.6644999999999999</v>
      </c>
      <c r="K253" t="s">
        <v>312</v>
      </c>
      <c r="L253">
        <v>0</v>
      </c>
      <c r="M253">
        <v>1</v>
      </c>
      <c r="N253">
        <v>1</v>
      </c>
      <c r="O253">
        <v>1</v>
      </c>
      <c r="P253">
        <v>1</v>
      </c>
      <c r="Q253">
        <v>3.78</v>
      </c>
      <c r="R253">
        <v>3.6644999999999999</v>
      </c>
    </row>
    <row r="254" spans="1:18" x14ac:dyDescent="0.25">
      <c r="A254" t="s">
        <v>261</v>
      </c>
      <c r="B254">
        <v>1</v>
      </c>
      <c r="C254">
        <v>4</v>
      </c>
      <c r="D254">
        <v>3</v>
      </c>
      <c r="E254">
        <v>0</v>
      </c>
      <c r="F254">
        <v>0</v>
      </c>
      <c r="G254">
        <v>0</v>
      </c>
      <c r="H254">
        <v>0</v>
      </c>
      <c r="I254">
        <v>4.0129999999999999</v>
      </c>
      <c r="J254">
        <v>3.0614999999999997</v>
      </c>
      <c r="K254" t="s">
        <v>315</v>
      </c>
      <c r="L254">
        <v>1</v>
      </c>
      <c r="M254">
        <v>1</v>
      </c>
      <c r="N254">
        <v>0</v>
      </c>
      <c r="O254">
        <v>0</v>
      </c>
      <c r="P254">
        <v>0</v>
      </c>
      <c r="Q254">
        <v>2.895</v>
      </c>
      <c r="R254">
        <v>2.895</v>
      </c>
    </row>
    <row r="255" spans="1:18" x14ac:dyDescent="0.25">
      <c r="A255" t="s">
        <v>262</v>
      </c>
      <c r="B255">
        <v>3</v>
      </c>
      <c r="C255">
        <v>5</v>
      </c>
      <c r="D255">
        <v>4</v>
      </c>
      <c r="E255">
        <v>1</v>
      </c>
      <c r="F255">
        <v>0</v>
      </c>
      <c r="G255">
        <v>0</v>
      </c>
      <c r="H255">
        <v>0</v>
      </c>
      <c r="I255">
        <v>3.4580000000000002</v>
      </c>
      <c r="J255">
        <v>2.1952000000000003</v>
      </c>
      <c r="K255" t="s">
        <v>315</v>
      </c>
      <c r="L255">
        <v>0</v>
      </c>
      <c r="M255">
        <v>1</v>
      </c>
      <c r="N255">
        <v>2</v>
      </c>
      <c r="O255">
        <v>1</v>
      </c>
      <c r="P255">
        <v>0</v>
      </c>
      <c r="Q255">
        <v>3.4580000000000002</v>
      </c>
      <c r="R255">
        <v>2.8060000000000005</v>
      </c>
    </row>
    <row r="256" spans="1:18" x14ac:dyDescent="0.25">
      <c r="A256" t="s">
        <v>263</v>
      </c>
      <c r="B256">
        <v>6</v>
      </c>
      <c r="C256">
        <v>6</v>
      </c>
      <c r="D256">
        <v>0</v>
      </c>
      <c r="E256">
        <v>0</v>
      </c>
      <c r="F256">
        <v>0</v>
      </c>
      <c r="G256">
        <v>0</v>
      </c>
      <c r="H256">
        <v>0</v>
      </c>
      <c r="I256">
        <v>42.777999999999999</v>
      </c>
      <c r="J256">
        <v>14.020833333333334</v>
      </c>
      <c r="K256" t="s">
        <v>315</v>
      </c>
      <c r="L256">
        <v>0</v>
      </c>
      <c r="M256">
        <v>1</v>
      </c>
      <c r="N256">
        <v>0</v>
      </c>
      <c r="O256">
        <v>0</v>
      </c>
      <c r="P256">
        <v>0</v>
      </c>
      <c r="Q256">
        <v>42.777999999999999</v>
      </c>
      <c r="R256">
        <v>14.020833333333334</v>
      </c>
    </row>
    <row r="257" spans="1:18" x14ac:dyDescent="0.25">
      <c r="A257" t="s">
        <v>264</v>
      </c>
      <c r="B257">
        <v>4</v>
      </c>
      <c r="C257">
        <v>6</v>
      </c>
      <c r="D257">
        <v>4</v>
      </c>
      <c r="E257">
        <v>4</v>
      </c>
      <c r="F257">
        <v>3</v>
      </c>
      <c r="G257">
        <v>0</v>
      </c>
      <c r="H257">
        <v>0</v>
      </c>
      <c r="I257">
        <v>5.2220000000000004</v>
      </c>
      <c r="J257">
        <v>2.0178333333333334</v>
      </c>
      <c r="K257" t="s">
        <v>312</v>
      </c>
      <c r="L257">
        <v>1</v>
      </c>
      <c r="M257">
        <v>1</v>
      </c>
      <c r="N257">
        <v>2</v>
      </c>
      <c r="O257">
        <v>3</v>
      </c>
      <c r="P257">
        <v>2</v>
      </c>
      <c r="Q257">
        <v>5.2220000000000004</v>
      </c>
      <c r="R257">
        <v>2.6645000000000003</v>
      </c>
    </row>
    <row r="258" spans="1:18" x14ac:dyDescent="0.25">
      <c r="A258" t="s">
        <v>265</v>
      </c>
      <c r="B258">
        <v>8</v>
      </c>
      <c r="C258">
        <v>11</v>
      </c>
      <c r="D258">
        <v>10</v>
      </c>
      <c r="E258">
        <v>5</v>
      </c>
      <c r="F258">
        <v>4</v>
      </c>
      <c r="G258">
        <v>0</v>
      </c>
      <c r="H258">
        <v>0</v>
      </c>
      <c r="I258">
        <v>14.86</v>
      </c>
      <c r="J258">
        <v>3.6430909090909087</v>
      </c>
      <c r="K258" t="s">
        <v>315</v>
      </c>
      <c r="L258">
        <v>0</v>
      </c>
      <c r="M258">
        <v>0</v>
      </c>
      <c r="N258">
        <v>8</v>
      </c>
      <c r="O258">
        <v>4</v>
      </c>
      <c r="P258">
        <v>4</v>
      </c>
      <c r="Q258">
        <v>14.86</v>
      </c>
      <c r="R258">
        <v>4.052624999999999</v>
      </c>
    </row>
    <row r="259" spans="1:18" x14ac:dyDescent="0.25">
      <c r="A259" t="s">
        <v>266</v>
      </c>
      <c r="B259">
        <v>1</v>
      </c>
      <c r="C259">
        <v>2</v>
      </c>
      <c r="D259">
        <v>2</v>
      </c>
      <c r="E259">
        <v>1</v>
      </c>
      <c r="F259">
        <v>1</v>
      </c>
      <c r="G259">
        <v>0</v>
      </c>
      <c r="H259">
        <v>0</v>
      </c>
      <c r="I259">
        <v>1.2669999999999999</v>
      </c>
      <c r="J259">
        <v>1.0085</v>
      </c>
      <c r="K259" t="s">
        <v>315</v>
      </c>
      <c r="L259">
        <v>0</v>
      </c>
      <c r="M259">
        <v>0</v>
      </c>
      <c r="N259">
        <v>1</v>
      </c>
      <c r="O259">
        <v>1</v>
      </c>
      <c r="P259">
        <v>1</v>
      </c>
      <c r="Q259">
        <v>0.75</v>
      </c>
      <c r="R259">
        <v>0.75</v>
      </c>
    </row>
    <row r="260" spans="1:18" x14ac:dyDescent="0.25">
      <c r="A260" t="s">
        <v>267</v>
      </c>
      <c r="B260">
        <v>7</v>
      </c>
      <c r="C260">
        <v>20</v>
      </c>
      <c r="D260">
        <v>18</v>
      </c>
      <c r="E260">
        <v>9</v>
      </c>
      <c r="F260">
        <v>9</v>
      </c>
      <c r="G260">
        <v>0</v>
      </c>
      <c r="H260">
        <v>0</v>
      </c>
      <c r="I260">
        <v>8.4700000000000006</v>
      </c>
      <c r="J260">
        <v>2.7991999999999999</v>
      </c>
      <c r="K260" t="s">
        <v>312</v>
      </c>
      <c r="L260">
        <v>0</v>
      </c>
      <c r="M260">
        <v>0</v>
      </c>
      <c r="N260">
        <v>5</v>
      </c>
      <c r="O260">
        <v>3</v>
      </c>
      <c r="P260">
        <v>3</v>
      </c>
      <c r="Q260">
        <v>8.4700000000000006</v>
      </c>
      <c r="R260">
        <v>3.9247142857142854</v>
      </c>
    </row>
    <row r="261" spans="1:18" x14ac:dyDescent="0.25">
      <c r="A261" t="s">
        <v>268</v>
      </c>
      <c r="B261">
        <v>0</v>
      </c>
      <c r="C261">
        <v>3</v>
      </c>
      <c r="D261">
        <v>3</v>
      </c>
      <c r="E261">
        <v>3</v>
      </c>
      <c r="F261">
        <v>3</v>
      </c>
      <c r="G261">
        <v>0</v>
      </c>
      <c r="H261">
        <v>0</v>
      </c>
      <c r="I261">
        <v>4.1950000000000003</v>
      </c>
      <c r="J261">
        <v>2.6923333333333335</v>
      </c>
      <c r="K261" t="s">
        <v>315</v>
      </c>
      <c r="L261">
        <v>0</v>
      </c>
      <c r="M261">
        <v>0</v>
      </c>
      <c r="N261">
        <v>0</v>
      </c>
      <c r="O261">
        <v>0</v>
      </c>
      <c r="P261">
        <v>0</v>
      </c>
      <c r="Q261">
        <v>0</v>
      </c>
      <c r="R261">
        <v>0</v>
      </c>
    </row>
    <row r="262" spans="1:18" x14ac:dyDescent="0.25">
      <c r="A262" t="s">
        <v>269</v>
      </c>
      <c r="B262">
        <v>0</v>
      </c>
      <c r="C262">
        <v>2</v>
      </c>
      <c r="D262">
        <v>1</v>
      </c>
      <c r="E262">
        <v>0</v>
      </c>
      <c r="F262">
        <v>0</v>
      </c>
      <c r="G262">
        <v>0</v>
      </c>
      <c r="H262">
        <v>0</v>
      </c>
      <c r="I262">
        <v>4.7309999999999999</v>
      </c>
      <c r="J262">
        <v>2.8</v>
      </c>
      <c r="K262" t="s">
        <v>315</v>
      </c>
      <c r="L262">
        <v>1</v>
      </c>
      <c r="M262">
        <v>1</v>
      </c>
      <c r="N262">
        <v>0</v>
      </c>
      <c r="O262">
        <v>0</v>
      </c>
      <c r="P262">
        <v>0</v>
      </c>
      <c r="Q262">
        <v>0</v>
      </c>
      <c r="R262">
        <v>0</v>
      </c>
    </row>
    <row r="263" spans="1:18" x14ac:dyDescent="0.25">
      <c r="A263" s="1" t="s">
        <v>270</v>
      </c>
      <c r="B263">
        <v>4</v>
      </c>
      <c r="C263">
        <v>9</v>
      </c>
      <c r="D263">
        <v>5</v>
      </c>
      <c r="E263">
        <v>4</v>
      </c>
      <c r="F263">
        <v>3</v>
      </c>
      <c r="G263">
        <v>0</v>
      </c>
      <c r="H263">
        <v>0</v>
      </c>
      <c r="I263">
        <v>24.798999999999999</v>
      </c>
      <c r="J263">
        <v>4.931222222222222</v>
      </c>
      <c r="K263" t="s">
        <v>315</v>
      </c>
      <c r="L263">
        <v>0</v>
      </c>
      <c r="M263">
        <v>1</v>
      </c>
      <c r="N263">
        <v>1</v>
      </c>
      <c r="O263">
        <v>1</v>
      </c>
      <c r="P263">
        <v>1</v>
      </c>
      <c r="Q263">
        <v>24.798999999999999</v>
      </c>
      <c r="R263">
        <v>8.2870000000000008</v>
      </c>
    </row>
    <row r="264" spans="1:18" x14ac:dyDescent="0.25">
      <c r="A264" t="s">
        <v>271</v>
      </c>
      <c r="B264">
        <v>7</v>
      </c>
      <c r="C264">
        <v>9</v>
      </c>
      <c r="D264">
        <v>5</v>
      </c>
      <c r="E264">
        <v>6</v>
      </c>
      <c r="F264">
        <v>4</v>
      </c>
      <c r="G264">
        <v>0</v>
      </c>
      <c r="H264">
        <v>0</v>
      </c>
      <c r="I264">
        <v>8.77</v>
      </c>
      <c r="J264">
        <v>4.6305555555555564</v>
      </c>
      <c r="K264" t="s">
        <v>315</v>
      </c>
      <c r="L264">
        <v>0</v>
      </c>
      <c r="M264">
        <v>1</v>
      </c>
      <c r="N264">
        <v>4</v>
      </c>
      <c r="O264">
        <v>4</v>
      </c>
      <c r="P264">
        <v>3</v>
      </c>
      <c r="Q264">
        <v>7.08</v>
      </c>
      <c r="R264">
        <v>4.3842857142857143</v>
      </c>
    </row>
    <row r="265" spans="1:18" x14ac:dyDescent="0.25">
      <c r="A265" t="s">
        <v>272</v>
      </c>
      <c r="B265">
        <v>1</v>
      </c>
      <c r="C265">
        <v>3</v>
      </c>
      <c r="D265">
        <v>1</v>
      </c>
      <c r="E265">
        <v>3</v>
      </c>
      <c r="F265">
        <v>1</v>
      </c>
      <c r="G265">
        <v>0</v>
      </c>
      <c r="H265">
        <v>0</v>
      </c>
      <c r="I265">
        <v>2.9809999999999999</v>
      </c>
      <c r="J265">
        <v>2.6110000000000002</v>
      </c>
      <c r="K265" t="s">
        <v>315</v>
      </c>
      <c r="L265">
        <v>0</v>
      </c>
      <c r="M265">
        <v>1</v>
      </c>
      <c r="N265">
        <v>0</v>
      </c>
      <c r="O265">
        <v>1</v>
      </c>
      <c r="P265">
        <v>0</v>
      </c>
      <c r="Q265">
        <v>2.74</v>
      </c>
      <c r="R265">
        <v>2.74</v>
      </c>
    </row>
    <row r="266" spans="1:18" x14ac:dyDescent="0.25">
      <c r="A266" t="s">
        <v>273</v>
      </c>
      <c r="B266">
        <v>5</v>
      </c>
      <c r="C266">
        <v>6</v>
      </c>
      <c r="D266">
        <v>0</v>
      </c>
      <c r="E266">
        <v>2</v>
      </c>
      <c r="F266">
        <v>0</v>
      </c>
      <c r="G266">
        <v>0</v>
      </c>
      <c r="H266">
        <v>0</v>
      </c>
      <c r="I266">
        <v>3.7869999999999999</v>
      </c>
      <c r="J266">
        <v>1.9958333333333329</v>
      </c>
      <c r="K266" t="s">
        <v>312</v>
      </c>
      <c r="L266">
        <v>0</v>
      </c>
      <c r="M266">
        <v>0</v>
      </c>
      <c r="N266">
        <v>0</v>
      </c>
      <c r="O266">
        <v>1</v>
      </c>
      <c r="P266">
        <v>0</v>
      </c>
      <c r="Q266">
        <v>3.7869999999999999</v>
      </c>
      <c r="R266">
        <v>1.8874000000000002</v>
      </c>
    </row>
    <row r="267" spans="1:18" x14ac:dyDescent="0.25">
      <c r="A267" t="s">
        <v>274</v>
      </c>
      <c r="B267">
        <v>0</v>
      </c>
      <c r="C267">
        <v>2</v>
      </c>
      <c r="D267">
        <v>1</v>
      </c>
      <c r="E267">
        <v>0</v>
      </c>
      <c r="F267">
        <v>0</v>
      </c>
      <c r="G267">
        <v>0</v>
      </c>
      <c r="H267">
        <v>0</v>
      </c>
      <c r="I267">
        <v>2.04</v>
      </c>
      <c r="J267">
        <v>1.661</v>
      </c>
      <c r="K267" t="s">
        <v>315</v>
      </c>
      <c r="L267">
        <v>0</v>
      </c>
      <c r="M267">
        <v>0</v>
      </c>
      <c r="N267">
        <v>0</v>
      </c>
      <c r="O267">
        <v>0</v>
      </c>
      <c r="P267">
        <v>0</v>
      </c>
      <c r="Q267">
        <v>0</v>
      </c>
      <c r="R267">
        <v>0</v>
      </c>
    </row>
    <row r="268" spans="1:18" x14ac:dyDescent="0.25">
      <c r="A268" t="s">
        <v>275</v>
      </c>
      <c r="B268">
        <v>1</v>
      </c>
      <c r="C268">
        <v>3</v>
      </c>
      <c r="D268">
        <v>2</v>
      </c>
      <c r="E268">
        <v>2</v>
      </c>
      <c r="F268">
        <v>2</v>
      </c>
      <c r="G268">
        <v>0</v>
      </c>
      <c r="H268">
        <v>0</v>
      </c>
      <c r="I268">
        <v>1.6890000000000001</v>
      </c>
      <c r="J268">
        <v>0.88933333333333342</v>
      </c>
      <c r="K268" t="s">
        <v>312</v>
      </c>
      <c r="L268">
        <v>0</v>
      </c>
      <c r="M268">
        <v>0</v>
      </c>
      <c r="N268">
        <v>0</v>
      </c>
      <c r="O268">
        <v>0</v>
      </c>
      <c r="P268">
        <v>0</v>
      </c>
      <c r="Q268">
        <v>0</v>
      </c>
      <c r="R268">
        <v>0</v>
      </c>
    </row>
    <row r="269" spans="1:18" x14ac:dyDescent="0.25">
      <c r="A269" t="s">
        <v>276</v>
      </c>
      <c r="B269">
        <v>1</v>
      </c>
      <c r="C269">
        <v>1</v>
      </c>
      <c r="D269">
        <v>0</v>
      </c>
      <c r="E269">
        <v>0</v>
      </c>
      <c r="F269">
        <v>0</v>
      </c>
      <c r="G269">
        <v>0</v>
      </c>
      <c r="H269">
        <v>0</v>
      </c>
      <c r="I269">
        <v>1.68</v>
      </c>
      <c r="J269">
        <v>1.68</v>
      </c>
      <c r="K269" t="s">
        <v>315</v>
      </c>
      <c r="L269">
        <v>0</v>
      </c>
      <c r="M269">
        <v>0</v>
      </c>
      <c r="N269">
        <v>0</v>
      </c>
      <c r="O269">
        <v>0</v>
      </c>
      <c r="P269">
        <v>0</v>
      </c>
      <c r="Q269">
        <v>1.68</v>
      </c>
      <c r="R269">
        <v>1.68</v>
      </c>
    </row>
    <row r="270" spans="1:18" x14ac:dyDescent="0.25">
      <c r="A270" t="s">
        <v>277</v>
      </c>
      <c r="B270">
        <v>2</v>
      </c>
      <c r="C270">
        <v>2</v>
      </c>
      <c r="D270">
        <v>0</v>
      </c>
      <c r="E270">
        <v>0</v>
      </c>
      <c r="F270">
        <v>0</v>
      </c>
      <c r="G270">
        <v>0</v>
      </c>
      <c r="H270">
        <v>0</v>
      </c>
      <c r="I270">
        <v>2.327</v>
      </c>
      <c r="J270">
        <v>1.2835000000000001</v>
      </c>
      <c r="K270" t="s">
        <v>315</v>
      </c>
      <c r="L270">
        <v>0</v>
      </c>
      <c r="M270">
        <v>0</v>
      </c>
      <c r="N270">
        <v>0</v>
      </c>
      <c r="O270">
        <v>0</v>
      </c>
      <c r="P270">
        <v>0</v>
      </c>
      <c r="Q270">
        <v>2.327</v>
      </c>
      <c r="R270">
        <v>1.2835000000000001</v>
      </c>
    </row>
    <row r="271" spans="1:18" x14ac:dyDescent="0.25">
      <c r="A271" t="s">
        <v>278</v>
      </c>
      <c r="B271">
        <v>1</v>
      </c>
      <c r="C271">
        <v>2</v>
      </c>
      <c r="D271">
        <v>1</v>
      </c>
      <c r="E271">
        <v>1</v>
      </c>
      <c r="F271">
        <v>1</v>
      </c>
      <c r="G271">
        <v>0</v>
      </c>
      <c r="H271">
        <v>0</v>
      </c>
      <c r="I271">
        <v>2.4649999999999999</v>
      </c>
      <c r="J271">
        <v>2.2284999999999999</v>
      </c>
      <c r="K271" t="s">
        <v>315</v>
      </c>
      <c r="L271">
        <v>0</v>
      </c>
      <c r="M271">
        <v>0</v>
      </c>
      <c r="N271">
        <v>1</v>
      </c>
      <c r="O271">
        <v>1</v>
      </c>
      <c r="P271">
        <v>1</v>
      </c>
      <c r="Q271">
        <v>1.992</v>
      </c>
      <c r="R271">
        <v>1.992</v>
      </c>
    </row>
    <row r="272" spans="1:18" x14ac:dyDescent="0.25">
      <c r="A272" t="s">
        <v>279</v>
      </c>
      <c r="B272">
        <v>1</v>
      </c>
      <c r="C272">
        <v>2</v>
      </c>
      <c r="D272">
        <v>1</v>
      </c>
      <c r="E272">
        <v>2</v>
      </c>
      <c r="F272">
        <v>1</v>
      </c>
      <c r="G272">
        <v>0</v>
      </c>
      <c r="H272">
        <v>0</v>
      </c>
      <c r="I272">
        <v>1.9610000000000001</v>
      </c>
      <c r="J272">
        <v>1.2150000000000001</v>
      </c>
      <c r="K272" t="s">
        <v>315</v>
      </c>
      <c r="L272">
        <v>0</v>
      </c>
      <c r="M272">
        <v>0</v>
      </c>
      <c r="N272">
        <v>1</v>
      </c>
      <c r="O272">
        <v>1</v>
      </c>
      <c r="P272">
        <v>1</v>
      </c>
      <c r="Q272">
        <v>1.9610000000000001</v>
      </c>
      <c r="R272">
        <v>1.9610000000000001</v>
      </c>
    </row>
    <row r="273" spans="1:18" x14ac:dyDescent="0.25">
      <c r="A273" t="s">
        <v>280</v>
      </c>
      <c r="B273">
        <v>2</v>
      </c>
      <c r="C273">
        <v>2</v>
      </c>
      <c r="D273">
        <v>0</v>
      </c>
      <c r="E273">
        <v>0</v>
      </c>
      <c r="F273">
        <v>0</v>
      </c>
      <c r="G273">
        <v>0</v>
      </c>
      <c r="H273">
        <v>0</v>
      </c>
      <c r="I273">
        <v>9.7270000000000003</v>
      </c>
      <c r="J273">
        <v>5.3685</v>
      </c>
      <c r="K273" t="s">
        <v>315</v>
      </c>
      <c r="L273">
        <v>0</v>
      </c>
      <c r="M273">
        <v>0</v>
      </c>
      <c r="N273">
        <v>0</v>
      </c>
      <c r="O273">
        <v>0</v>
      </c>
      <c r="P273">
        <v>0</v>
      </c>
      <c r="Q273">
        <v>9.7270000000000003</v>
      </c>
      <c r="R273">
        <v>5.3685</v>
      </c>
    </row>
    <row r="274" spans="1:18" x14ac:dyDescent="0.25">
      <c r="A274" t="s">
        <v>281</v>
      </c>
      <c r="B274">
        <v>1</v>
      </c>
      <c r="C274">
        <v>1</v>
      </c>
      <c r="D274">
        <v>1</v>
      </c>
      <c r="E274">
        <v>1</v>
      </c>
      <c r="F274">
        <v>1</v>
      </c>
      <c r="G274">
        <v>0</v>
      </c>
      <c r="H274">
        <v>0</v>
      </c>
      <c r="I274">
        <v>0.86899999999999999</v>
      </c>
      <c r="J274">
        <v>0.86899999999999999</v>
      </c>
      <c r="K274" t="s">
        <v>315</v>
      </c>
      <c r="L274">
        <v>0</v>
      </c>
      <c r="M274">
        <v>0</v>
      </c>
      <c r="N274">
        <v>1</v>
      </c>
      <c r="O274">
        <v>1</v>
      </c>
      <c r="P274">
        <v>1</v>
      </c>
      <c r="Q274">
        <v>0.86899999999999999</v>
      </c>
      <c r="R274">
        <v>0.86899999999999999</v>
      </c>
    </row>
    <row r="275" spans="1:18" x14ac:dyDescent="0.25">
      <c r="A275" t="s">
        <v>282</v>
      </c>
      <c r="B275">
        <v>7</v>
      </c>
      <c r="C275">
        <v>9</v>
      </c>
      <c r="D275">
        <v>1</v>
      </c>
      <c r="E275">
        <v>2</v>
      </c>
      <c r="F275">
        <v>1</v>
      </c>
      <c r="G275">
        <v>0</v>
      </c>
      <c r="H275">
        <v>0</v>
      </c>
      <c r="I275">
        <v>9.4120000000000008</v>
      </c>
      <c r="J275">
        <v>5.1745555555555551</v>
      </c>
      <c r="K275" t="s">
        <v>315</v>
      </c>
      <c r="L275">
        <v>1</v>
      </c>
      <c r="M275">
        <v>0</v>
      </c>
      <c r="N275">
        <v>0</v>
      </c>
      <c r="O275">
        <v>0</v>
      </c>
      <c r="P275">
        <v>0</v>
      </c>
      <c r="Q275">
        <v>9.4120000000000008</v>
      </c>
      <c r="R275">
        <v>5.1155714285714282</v>
      </c>
    </row>
    <row r="276" spans="1:18" x14ac:dyDescent="0.25">
      <c r="A276" t="s">
        <v>283</v>
      </c>
      <c r="B276">
        <v>2</v>
      </c>
      <c r="C276">
        <v>3</v>
      </c>
      <c r="D276">
        <v>1</v>
      </c>
      <c r="E276">
        <v>1</v>
      </c>
      <c r="F276">
        <v>1</v>
      </c>
      <c r="G276">
        <v>0</v>
      </c>
      <c r="H276">
        <v>0</v>
      </c>
      <c r="I276">
        <v>30.821999999999999</v>
      </c>
      <c r="J276">
        <v>11.267666666666665</v>
      </c>
      <c r="K276" t="s">
        <v>315</v>
      </c>
      <c r="L276">
        <v>1</v>
      </c>
      <c r="M276">
        <v>0</v>
      </c>
      <c r="N276">
        <v>0</v>
      </c>
      <c r="O276">
        <v>0</v>
      </c>
      <c r="P276">
        <v>0</v>
      </c>
      <c r="Q276">
        <v>30.821999999999999</v>
      </c>
      <c r="R276">
        <v>15.411</v>
      </c>
    </row>
    <row r="277" spans="1:18" x14ac:dyDescent="0.25">
      <c r="A277" t="s">
        <v>284</v>
      </c>
      <c r="B277">
        <v>14</v>
      </c>
      <c r="C277">
        <v>20</v>
      </c>
      <c r="D277">
        <v>13</v>
      </c>
      <c r="E277">
        <v>5</v>
      </c>
      <c r="F277">
        <v>5</v>
      </c>
      <c r="G277">
        <v>0</v>
      </c>
      <c r="H277">
        <v>0</v>
      </c>
      <c r="I277">
        <v>8.4700000000000006</v>
      </c>
      <c r="J277">
        <v>3.9239499999999992</v>
      </c>
      <c r="K277" t="s">
        <v>312</v>
      </c>
      <c r="L277">
        <v>1</v>
      </c>
      <c r="M277">
        <v>0</v>
      </c>
      <c r="N277">
        <v>7</v>
      </c>
      <c r="O277">
        <v>3</v>
      </c>
      <c r="P277">
        <v>3</v>
      </c>
      <c r="Q277">
        <v>8.4700000000000006</v>
      </c>
      <c r="R277">
        <v>4.121142857142857</v>
      </c>
    </row>
    <row r="278" spans="1:18" x14ac:dyDescent="0.25">
      <c r="A278" t="s">
        <v>285</v>
      </c>
      <c r="B278">
        <v>9</v>
      </c>
      <c r="C278">
        <v>10</v>
      </c>
      <c r="D278">
        <v>10</v>
      </c>
      <c r="E278">
        <v>4</v>
      </c>
      <c r="F278">
        <v>4</v>
      </c>
      <c r="G278">
        <v>0</v>
      </c>
      <c r="H278">
        <v>0</v>
      </c>
      <c r="I278">
        <v>6.1980000000000004</v>
      </c>
      <c r="J278">
        <v>3.0100000000000002</v>
      </c>
      <c r="K278" t="s">
        <v>312</v>
      </c>
      <c r="L278">
        <v>1</v>
      </c>
      <c r="M278">
        <v>0</v>
      </c>
      <c r="N278">
        <v>9</v>
      </c>
      <c r="O278">
        <v>4</v>
      </c>
      <c r="P278">
        <v>4</v>
      </c>
      <c r="Q278">
        <v>6.1980000000000004</v>
      </c>
      <c r="R278">
        <v>2.8985555555555558</v>
      </c>
    </row>
    <row r="279" spans="1:18" x14ac:dyDescent="0.25">
      <c r="A279" t="s">
        <v>286</v>
      </c>
      <c r="B279">
        <v>2</v>
      </c>
      <c r="C279">
        <v>3</v>
      </c>
      <c r="D279">
        <v>0</v>
      </c>
      <c r="E279">
        <v>2</v>
      </c>
      <c r="F279">
        <v>0</v>
      </c>
      <c r="G279">
        <v>0</v>
      </c>
      <c r="H279">
        <v>0</v>
      </c>
      <c r="I279">
        <v>8.109</v>
      </c>
      <c r="J279">
        <v>6.4833333333333334</v>
      </c>
      <c r="K279" t="s">
        <v>312</v>
      </c>
      <c r="L279">
        <v>1</v>
      </c>
      <c r="M279">
        <v>0</v>
      </c>
      <c r="N279">
        <v>0</v>
      </c>
      <c r="O279">
        <v>2</v>
      </c>
      <c r="P279">
        <v>0</v>
      </c>
      <c r="Q279">
        <v>6.4669999999999996</v>
      </c>
      <c r="R279">
        <v>5.6704999999999997</v>
      </c>
    </row>
    <row r="280" spans="1:18" x14ac:dyDescent="0.25">
      <c r="A280" t="s">
        <v>287</v>
      </c>
      <c r="B280">
        <v>8</v>
      </c>
      <c r="C280">
        <v>10</v>
      </c>
      <c r="D280">
        <v>2</v>
      </c>
      <c r="E280">
        <v>2</v>
      </c>
      <c r="F280">
        <v>1</v>
      </c>
      <c r="G280">
        <v>0</v>
      </c>
      <c r="H280">
        <v>0</v>
      </c>
      <c r="I280">
        <v>8.109</v>
      </c>
      <c r="J280">
        <v>3.5658000000000003</v>
      </c>
      <c r="K280" t="s">
        <v>315</v>
      </c>
      <c r="L280">
        <v>0</v>
      </c>
      <c r="M280">
        <v>0</v>
      </c>
      <c r="N280">
        <v>1</v>
      </c>
      <c r="O280">
        <v>1</v>
      </c>
      <c r="P280">
        <v>0</v>
      </c>
      <c r="Q280">
        <v>8.109</v>
      </c>
      <c r="R280">
        <v>3.5427499999999998</v>
      </c>
    </row>
    <row r="281" spans="1:18" x14ac:dyDescent="0.25">
      <c r="A281" t="s">
        <v>288</v>
      </c>
      <c r="B281">
        <v>2</v>
      </c>
      <c r="C281">
        <v>2</v>
      </c>
      <c r="D281">
        <v>2</v>
      </c>
      <c r="E281">
        <v>1</v>
      </c>
      <c r="F281">
        <v>1</v>
      </c>
      <c r="G281">
        <v>0</v>
      </c>
      <c r="H281">
        <v>0</v>
      </c>
      <c r="I281">
        <v>2.2149999999999999</v>
      </c>
      <c r="J281">
        <v>2.2149999999999999</v>
      </c>
      <c r="K281" t="s">
        <v>315</v>
      </c>
      <c r="L281">
        <v>0</v>
      </c>
      <c r="M281">
        <v>0</v>
      </c>
      <c r="N281">
        <v>2</v>
      </c>
      <c r="O281">
        <v>1</v>
      </c>
      <c r="P281">
        <v>1</v>
      </c>
      <c r="Q281">
        <v>2.2149999999999999</v>
      </c>
      <c r="R281">
        <v>2.2149999999999999</v>
      </c>
    </row>
    <row r="282" spans="1:18" x14ac:dyDescent="0.25">
      <c r="A282" t="s">
        <v>289</v>
      </c>
      <c r="B282">
        <v>1</v>
      </c>
      <c r="C282">
        <v>1</v>
      </c>
      <c r="D282">
        <v>1</v>
      </c>
      <c r="E282">
        <v>0</v>
      </c>
      <c r="F282">
        <v>0</v>
      </c>
      <c r="G282">
        <v>1</v>
      </c>
      <c r="H282">
        <v>1</v>
      </c>
      <c r="I282">
        <v>0.86899999999999999</v>
      </c>
      <c r="J282">
        <v>0.86899999999999999</v>
      </c>
      <c r="K282" t="s">
        <v>315</v>
      </c>
      <c r="L282">
        <v>0</v>
      </c>
      <c r="M282">
        <v>0</v>
      </c>
      <c r="N282">
        <v>1</v>
      </c>
      <c r="O282">
        <v>0</v>
      </c>
      <c r="P282">
        <v>0</v>
      </c>
      <c r="Q282">
        <v>0.86899999999999999</v>
      </c>
      <c r="R282">
        <v>0.86899999999999999</v>
      </c>
    </row>
    <row r="283" spans="1:18" x14ac:dyDescent="0.25">
      <c r="A283" t="s">
        <v>290</v>
      </c>
      <c r="B283">
        <v>3</v>
      </c>
      <c r="C283">
        <v>3</v>
      </c>
      <c r="D283">
        <v>3</v>
      </c>
      <c r="E283">
        <v>1</v>
      </c>
      <c r="F283">
        <v>1</v>
      </c>
      <c r="G283">
        <v>0</v>
      </c>
      <c r="H283">
        <v>0</v>
      </c>
      <c r="I283">
        <v>2.04</v>
      </c>
      <c r="J283">
        <v>2.008</v>
      </c>
      <c r="K283" t="s">
        <v>315</v>
      </c>
      <c r="L283">
        <v>0</v>
      </c>
      <c r="M283">
        <v>0</v>
      </c>
      <c r="N283">
        <v>3</v>
      </c>
      <c r="O283">
        <v>1</v>
      </c>
      <c r="P283">
        <v>1</v>
      </c>
      <c r="Q283">
        <v>2.04</v>
      </c>
      <c r="R283">
        <v>2.008</v>
      </c>
    </row>
    <row r="284" spans="1:18" x14ac:dyDescent="0.25">
      <c r="A284" t="s">
        <v>291</v>
      </c>
      <c r="B284">
        <v>1</v>
      </c>
      <c r="C284">
        <v>1</v>
      </c>
      <c r="D284">
        <v>0</v>
      </c>
      <c r="E284">
        <v>1</v>
      </c>
      <c r="F284">
        <v>0</v>
      </c>
      <c r="G284">
        <v>0</v>
      </c>
      <c r="H284">
        <v>0</v>
      </c>
      <c r="I284">
        <v>6.0389999999999997</v>
      </c>
      <c r="J284">
        <v>6.0389999999999997</v>
      </c>
      <c r="K284" t="s">
        <v>315</v>
      </c>
      <c r="L284">
        <v>0</v>
      </c>
      <c r="M284">
        <v>0</v>
      </c>
      <c r="N284">
        <v>0</v>
      </c>
      <c r="O284">
        <v>1</v>
      </c>
      <c r="P284">
        <v>0</v>
      </c>
      <c r="Q284">
        <v>6.0389999999999997</v>
      </c>
      <c r="R284">
        <v>6.0389999999999997</v>
      </c>
    </row>
    <row r="285" spans="1:18" x14ac:dyDescent="0.25">
      <c r="A285" t="s">
        <v>292</v>
      </c>
      <c r="B285">
        <v>3</v>
      </c>
      <c r="C285">
        <v>3</v>
      </c>
      <c r="D285">
        <v>0</v>
      </c>
      <c r="E285">
        <v>0</v>
      </c>
      <c r="F285">
        <v>0</v>
      </c>
      <c r="G285">
        <v>0</v>
      </c>
      <c r="H285">
        <v>0</v>
      </c>
      <c r="I285">
        <v>38.637</v>
      </c>
      <c r="J285">
        <v>21.390666666666664</v>
      </c>
      <c r="K285" t="s">
        <v>315</v>
      </c>
      <c r="L285">
        <v>1</v>
      </c>
      <c r="M285">
        <v>0</v>
      </c>
      <c r="N285">
        <v>0</v>
      </c>
      <c r="O285">
        <v>0</v>
      </c>
      <c r="P285">
        <v>0</v>
      </c>
      <c r="Q285">
        <v>38.637</v>
      </c>
      <c r="R285">
        <v>21.390666666666664</v>
      </c>
    </row>
    <row r="286" spans="1:18" x14ac:dyDescent="0.25">
      <c r="A286" t="s">
        <v>293</v>
      </c>
      <c r="B286">
        <v>2</v>
      </c>
      <c r="C286">
        <v>2</v>
      </c>
      <c r="D286">
        <v>0</v>
      </c>
      <c r="E286">
        <v>1</v>
      </c>
      <c r="F286">
        <v>0</v>
      </c>
      <c r="G286">
        <v>0</v>
      </c>
      <c r="H286">
        <v>0</v>
      </c>
      <c r="I286">
        <v>2.74</v>
      </c>
      <c r="J286">
        <v>2.7140000000000004</v>
      </c>
      <c r="K286" t="s">
        <v>312</v>
      </c>
      <c r="L286">
        <v>0</v>
      </c>
      <c r="M286">
        <v>0</v>
      </c>
      <c r="N286">
        <v>0</v>
      </c>
      <c r="O286">
        <v>1</v>
      </c>
      <c r="P286">
        <v>0</v>
      </c>
      <c r="Q286">
        <v>2.74</v>
      </c>
      <c r="R286">
        <v>2.7140000000000004</v>
      </c>
    </row>
    <row r="287" spans="1:18" x14ac:dyDescent="0.25">
      <c r="A287" t="s">
        <v>294</v>
      </c>
      <c r="B287">
        <v>9</v>
      </c>
      <c r="C287">
        <v>13</v>
      </c>
      <c r="D287">
        <v>4</v>
      </c>
      <c r="E287">
        <v>5</v>
      </c>
      <c r="F287">
        <v>3</v>
      </c>
      <c r="G287">
        <v>0</v>
      </c>
      <c r="H287">
        <v>0</v>
      </c>
      <c r="I287">
        <v>10.247</v>
      </c>
      <c r="J287">
        <v>2.3190769230769233</v>
      </c>
      <c r="K287" t="s">
        <v>315</v>
      </c>
      <c r="L287">
        <v>0</v>
      </c>
      <c r="M287">
        <v>0</v>
      </c>
      <c r="N287">
        <v>0</v>
      </c>
      <c r="O287">
        <v>2</v>
      </c>
      <c r="P287">
        <v>0</v>
      </c>
      <c r="Q287">
        <v>10.247</v>
      </c>
      <c r="R287">
        <v>2.5756666666666668</v>
      </c>
    </row>
    <row r="288" spans="1:18" x14ac:dyDescent="0.25">
      <c r="A288" t="s">
        <v>295</v>
      </c>
      <c r="B288">
        <v>3</v>
      </c>
      <c r="C288">
        <v>3</v>
      </c>
      <c r="D288">
        <v>1</v>
      </c>
      <c r="E288">
        <v>0</v>
      </c>
      <c r="F288">
        <v>0</v>
      </c>
      <c r="G288">
        <v>0</v>
      </c>
      <c r="H288">
        <v>0</v>
      </c>
      <c r="I288">
        <v>12.336</v>
      </c>
      <c r="J288">
        <v>5.87</v>
      </c>
      <c r="K288" t="s">
        <v>315</v>
      </c>
      <c r="L288">
        <v>0</v>
      </c>
      <c r="M288">
        <v>0</v>
      </c>
      <c r="N288">
        <v>1</v>
      </c>
      <c r="O288">
        <v>0</v>
      </c>
      <c r="P288">
        <v>0</v>
      </c>
      <c r="Q288">
        <v>12.336</v>
      </c>
      <c r="R288">
        <v>5.87</v>
      </c>
    </row>
    <row r="289" spans="1:18" x14ac:dyDescent="0.25">
      <c r="A289" t="s">
        <v>296</v>
      </c>
      <c r="B289">
        <v>3</v>
      </c>
      <c r="C289">
        <v>5</v>
      </c>
      <c r="D289">
        <v>5</v>
      </c>
      <c r="E289">
        <v>1</v>
      </c>
      <c r="F289">
        <v>1</v>
      </c>
      <c r="G289">
        <v>0</v>
      </c>
      <c r="H289">
        <v>0</v>
      </c>
      <c r="I289">
        <v>2.04</v>
      </c>
      <c r="J289">
        <v>1.9057999999999999</v>
      </c>
      <c r="K289" t="s">
        <v>315</v>
      </c>
      <c r="L289">
        <v>0</v>
      </c>
      <c r="M289">
        <v>0</v>
      </c>
      <c r="N289">
        <v>3</v>
      </c>
      <c r="O289">
        <v>0</v>
      </c>
      <c r="P289">
        <v>0</v>
      </c>
      <c r="Q289">
        <v>2.04</v>
      </c>
      <c r="R289">
        <v>2.04</v>
      </c>
    </row>
    <row r="290" spans="1:18" x14ac:dyDescent="0.25">
      <c r="A290" t="s">
        <v>297</v>
      </c>
      <c r="B290">
        <v>2</v>
      </c>
      <c r="C290">
        <v>3</v>
      </c>
      <c r="D290">
        <v>3</v>
      </c>
      <c r="E290">
        <v>2</v>
      </c>
      <c r="F290">
        <v>2</v>
      </c>
      <c r="G290">
        <v>3</v>
      </c>
      <c r="H290">
        <v>3</v>
      </c>
      <c r="I290">
        <v>6.1980000000000004</v>
      </c>
      <c r="J290">
        <v>3.6226666666666669</v>
      </c>
      <c r="K290" t="s">
        <v>315</v>
      </c>
      <c r="L290">
        <v>0</v>
      </c>
      <c r="M290">
        <v>0</v>
      </c>
      <c r="N290">
        <v>2</v>
      </c>
      <c r="O290">
        <v>1</v>
      </c>
      <c r="P290">
        <v>1</v>
      </c>
      <c r="Q290">
        <v>6.1980000000000004</v>
      </c>
      <c r="R290">
        <v>3.9435000000000002</v>
      </c>
    </row>
    <row r="291" spans="1:18" x14ac:dyDescent="0.25">
      <c r="A291" t="s">
        <v>298</v>
      </c>
      <c r="B291">
        <v>1</v>
      </c>
      <c r="C291">
        <v>1</v>
      </c>
      <c r="D291">
        <v>1</v>
      </c>
      <c r="E291">
        <v>1</v>
      </c>
      <c r="F291">
        <v>1</v>
      </c>
      <c r="G291">
        <v>0</v>
      </c>
      <c r="H291">
        <v>0</v>
      </c>
      <c r="I291">
        <v>0</v>
      </c>
      <c r="J291">
        <v>0</v>
      </c>
      <c r="K291" t="s">
        <v>312</v>
      </c>
      <c r="L291">
        <v>0</v>
      </c>
      <c r="M291">
        <v>0</v>
      </c>
      <c r="N291">
        <v>1</v>
      </c>
      <c r="O291">
        <v>1</v>
      </c>
      <c r="P291">
        <v>1</v>
      </c>
      <c r="Q291">
        <v>0</v>
      </c>
      <c r="R291">
        <v>0</v>
      </c>
    </row>
    <row r="292" spans="1:18" x14ac:dyDescent="0.25">
      <c r="A292" t="s">
        <v>299</v>
      </c>
      <c r="B292">
        <v>0</v>
      </c>
      <c r="C292">
        <v>1</v>
      </c>
      <c r="D292">
        <v>1</v>
      </c>
      <c r="E292">
        <v>0</v>
      </c>
      <c r="F292">
        <v>0</v>
      </c>
      <c r="G292">
        <v>0</v>
      </c>
      <c r="H292">
        <v>0</v>
      </c>
      <c r="I292">
        <v>0.17799999999999999</v>
      </c>
      <c r="J292">
        <v>0.17799999999999999</v>
      </c>
      <c r="K292" t="s">
        <v>315</v>
      </c>
      <c r="L292">
        <v>0</v>
      </c>
      <c r="M292">
        <v>0</v>
      </c>
      <c r="N292">
        <v>0</v>
      </c>
      <c r="O292">
        <v>0</v>
      </c>
      <c r="P292">
        <v>0</v>
      </c>
      <c r="Q292">
        <v>0</v>
      </c>
      <c r="R292">
        <v>0</v>
      </c>
    </row>
    <row r="293" spans="1:18" x14ac:dyDescent="0.25">
      <c r="A293" t="s">
        <v>300</v>
      </c>
      <c r="B293">
        <v>0</v>
      </c>
      <c r="C293">
        <v>1</v>
      </c>
      <c r="D293">
        <v>1</v>
      </c>
      <c r="E293">
        <v>1</v>
      </c>
      <c r="F293">
        <v>1</v>
      </c>
      <c r="G293">
        <v>0</v>
      </c>
      <c r="H293">
        <v>0</v>
      </c>
      <c r="I293">
        <v>2.2149999999999999</v>
      </c>
      <c r="J293">
        <v>2.2149999999999999</v>
      </c>
      <c r="K293" t="s">
        <v>312</v>
      </c>
      <c r="L293">
        <v>0</v>
      </c>
      <c r="M293">
        <v>0</v>
      </c>
      <c r="N293">
        <v>0</v>
      </c>
      <c r="O293">
        <v>0</v>
      </c>
      <c r="P293">
        <v>0</v>
      </c>
      <c r="Q293">
        <v>0</v>
      </c>
      <c r="R293">
        <v>0</v>
      </c>
    </row>
    <row r="294" spans="1:18" x14ac:dyDescent="0.25">
      <c r="A294" t="s">
        <v>301</v>
      </c>
      <c r="B294">
        <v>1</v>
      </c>
      <c r="C294">
        <v>1</v>
      </c>
      <c r="D294">
        <v>1</v>
      </c>
      <c r="E294">
        <v>0</v>
      </c>
      <c r="F294">
        <v>0</v>
      </c>
      <c r="G294">
        <v>0</v>
      </c>
      <c r="H294">
        <v>0</v>
      </c>
      <c r="I294">
        <v>6.1980000000000004</v>
      </c>
      <c r="J294">
        <v>6.1980000000000004</v>
      </c>
      <c r="K294" t="s">
        <v>315</v>
      </c>
      <c r="L294">
        <v>0</v>
      </c>
      <c r="M294">
        <v>0</v>
      </c>
      <c r="N294">
        <v>1</v>
      </c>
      <c r="O294">
        <v>0</v>
      </c>
      <c r="P294">
        <v>0</v>
      </c>
      <c r="Q294">
        <v>6.1980000000000004</v>
      </c>
      <c r="R294">
        <v>6.1980000000000004</v>
      </c>
    </row>
    <row r="295" spans="1:18" x14ac:dyDescent="0.25">
      <c r="A295" t="s">
        <v>302</v>
      </c>
      <c r="B295">
        <v>0</v>
      </c>
      <c r="C295">
        <v>1</v>
      </c>
      <c r="D295">
        <v>1</v>
      </c>
      <c r="E295">
        <v>0</v>
      </c>
      <c r="F295">
        <v>0</v>
      </c>
      <c r="G295">
        <v>0</v>
      </c>
      <c r="H295">
        <v>0</v>
      </c>
      <c r="I295">
        <v>2.2149999999999999</v>
      </c>
      <c r="J295">
        <v>2.2149999999999999</v>
      </c>
      <c r="K295" t="s">
        <v>312</v>
      </c>
      <c r="L295">
        <v>1</v>
      </c>
      <c r="M295">
        <v>0</v>
      </c>
      <c r="N295">
        <v>0</v>
      </c>
      <c r="O295">
        <v>0</v>
      </c>
      <c r="P295">
        <v>0</v>
      </c>
      <c r="Q295">
        <v>0</v>
      </c>
      <c r="R295">
        <v>0</v>
      </c>
    </row>
    <row r="296" spans="1:18" x14ac:dyDescent="0.25">
      <c r="A296" t="s">
        <v>303</v>
      </c>
      <c r="B296">
        <v>3</v>
      </c>
      <c r="C296">
        <v>7</v>
      </c>
      <c r="D296">
        <v>4</v>
      </c>
      <c r="E296">
        <v>3</v>
      </c>
      <c r="F296">
        <v>2</v>
      </c>
      <c r="G296">
        <v>0</v>
      </c>
      <c r="H296">
        <v>0</v>
      </c>
      <c r="I296">
        <v>3.5259999999999998</v>
      </c>
      <c r="J296">
        <v>1.8975714285714287</v>
      </c>
      <c r="K296" t="s">
        <v>315</v>
      </c>
      <c r="L296">
        <v>0</v>
      </c>
      <c r="M296">
        <v>0</v>
      </c>
      <c r="N296">
        <v>1</v>
      </c>
      <c r="O296">
        <v>0</v>
      </c>
      <c r="P296">
        <v>0</v>
      </c>
      <c r="Q296">
        <v>2.1120000000000001</v>
      </c>
      <c r="R296">
        <v>1.8360000000000001</v>
      </c>
    </row>
    <row r="297" spans="1:18" x14ac:dyDescent="0.25">
      <c r="A297" t="s">
        <v>304</v>
      </c>
      <c r="B297">
        <v>5</v>
      </c>
      <c r="C297">
        <v>6</v>
      </c>
      <c r="D297">
        <v>6</v>
      </c>
      <c r="E297">
        <v>2</v>
      </c>
      <c r="F297">
        <v>2</v>
      </c>
      <c r="G297">
        <v>2</v>
      </c>
      <c r="H297">
        <v>2</v>
      </c>
      <c r="I297">
        <v>4.0129999999999999</v>
      </c>
      <c r="J297">
        <v>3.0500000000000003</v>
      </c>
      <c r="K297" t="s">
        <v>312</v>
      </c>
      <c r="L297">
        <v>0</v>
      </c>
      <c r="M297">
        <v>0</v>
      </c>
      <c r="N297">
        <v>5</v>
      </c>
      <c r="O297">
        <v>2</v>
      </c>
      <c r="P297">
        <v>2</v>
      </c>
      <c r="Q297">
        <v>3.649</v>
      </c>
      <c r="R297">
        <v>2.8574000000000002</v>
      </c>
    </row>
    <row r="298" spans="1:18" x14ac:dyDescent="0.25">
      <c r="A298" s="3" t="s">
        <v>489</v>
      </c>
      <c r="B298">
        <v>9</v>
      </c>
      <c r="C298">
        <v>12</v>
      </c>
      <c r="D298">
        <v>2</v>
      </c>
      <c r="E298">
        <v>3</v>
      </c>
      <c r="F298">
        <v>1</v>
      </c>
      <c r="G298">
        <v>0</v>
      </c>
      <c r="H298">
        <v>0</v>
      </c>
      <c r="I298">
        <v>6.2709999999999999</v>
      </c>
      <c r="J298">
        <v>3.3513333333333328</v>
      </c>
      <c r="K298" t="s">
        <v>315</v>
      </c>
      <c r="L298">
        <v>0</v>
      </c>
      <c r="M298">
        <v>0</v>
      </c>
      <c r="N298">
        <v>1</v>
      </c>
      <c r="O298">
        <v>2</v>
      </c>
      <c r="P298">
        <v>1</v>
      </c>
      <c r="Q298">
        <v>6.2709999999999999</v>
      </c>
      <c r="R298">
        <v>3.2864444444444438</v>
      </c>
    </row>
    <row r="299" spans="1:18" x14ac:dyDescent="0.25">
      <c r="A299" s="3" t="s">
        <v>490</v>
      </c>
      <c r="B299">
        <v>6</v>
      </c>
      <c r="C299">
        <v>6</v>
      </c>
      <c r="D299">
        <v>4</v>
      </c>
      <c r="E299">
        <v>3</v>
      </c>
      <c r="F299">
        <v>2</v>
      </c>
      <c r="G299">
        <v>0</v>
      </c>
      <c r="H299">
        <v>0</v>
      </c>
      <c r="I299">
        <v>7.72</v>
      </c>
      <c r="J299">
        <v>3.7471666666666672</v>
      </c>
      <c r="K299" t="s">
        <v>315</v>
      </c>
      <c r="L299">
        <v>0</v>
      </c>
      <c r="M299">
        <v>0</v>
      </c>
      <c r="N299">
        <v>4</v>
      </c>
      <c r="O299">
        <v>3</v>
      </c>
      <c r="P299">
        <v>2</v>
      </c>
      <c r="Q299">
        <v>7.72</v>
      </c>
      <c r="R299">
        <v>3.7471666666666672</v>
      </c>
    </row>
    <row r="300" spans="1:18" x14ac:dyDescent="0.25">
      <c r="A300" s="3" t="s">
        <v>491</v>
      </c>
      <c r="B300">
        <v>3</v>
      </c>
      <c r="C300">
        <v>6</v>
      </c>
      <c r="D300">
        <v>6</v>
      </c>
      <c r="E300">
        <v>4</v>
      </c>
      <c r="F300">
        <v>4</v>
      </c>
      <c r="G300">
        <v>0</v>
      </c>
      <c r="H300">
        <v>0</v>
      </c>
      <c r="I300">
        <v>4.0410000000000004</v>
      </c>
      <c r="J300">
        <v>1.5341666666666669</v>
      </c>
      <c r="K300" t="s">
        <v>312</v>
      </c>
      <c r="L300">
        <v>0</v>
      </c>
      <c r="M300">
        <v>0</v>
      </c>
      <c r="N300">
        <v>3</v>
      </c>
      <c r="O300">
        <v>2</v>
      </c>
      <c r="P300">
        <v>2</v>
      </c>
      <c r="Q300">
        <v>4.0410000000000004</v>
      </c>
      <c r="R300">
        <v>2.0803333333333334</v>
      </c>
    </row>
    <row r="301" spans="1:18" x14ac:dyDescent="0.25">
      <c r="A301" s="3" t="s">
        <v>493</v>
      </c>
      <c r="B301">
        <v>10</v>
      </c>
      <c r="C301">
        <v>15</v>
      </c>
      <c r="D301">
        <v>11</v>
      </c>
      <c r="E301">
        <v>6</v>
      </c>
      <c r="F301">
        <v>5</v>
      </c>
      <c r="G301">
        <v>0</v>
      </c>
      <c r="H301">
        <v>0</v>
      </c>
      <c r="I301">
        <v>7.08</v>
      </c>
      <c r="J301">
        <v>2.704333333333333</v>
      </c>
      <c r="K301" t="s">
        <v>312</v>
      </c>
      <c r="L301">
        <v>0</v>
      </c>
      <c r="M301">
        <v>0</v>
      </c>
      <c r="N301">
        <v>6</v>
      </c>
      <c r="O301">
        <v>4</v>
      </c>
      <c r="P301">
        <v>3</v>
      </c>
      <c r="Q301">
        <v>7.08</v>
      </c>
      <c r="R301">
        <v>2.9312000000000005</v>
      </c>
    </row>
    <row r="302" spans="1:18" x14ac:dyDescent="0.25">
      <c r="A302" s="3" t="s">
        <v>494</v>
      </c>
      <c r="B302">
        <v>8</v>
      </c>
      <c r="C302">
        <v>11</v>
      </c>
      <c r="D302">
        <v>7</v>
      </c>
      <c r="E302">
        <v>5</v>
      </c>
      <c r="F302">
        <v>4</v>
      </c>
      <c r="G302">
        <v>0</v>
      </c>
      <c r="H302">
        <v>0</v>
      </c>
      <c r="I302">
        <v>12.336</v>
      </c>
      <c r="J302">
        <v>3.7340909090909093</v>
      </c>
      <c r="K302" t="s">
        <v>315</v>
      </c>
      <c r="L302">
        <v>0</v>
      </c>
      <c r="M302">
        <v>0</v>
      </c>
      <c r="N302">
        <v>5</v>
      </c>
      <c r="O302">
        <v>4</v>
      </c>
      <c r="P302">
        <v>3</v>
      </c>
      <c r="Q302">
        <v>12.336</v>
      </c>
      <c r="R302">
        <v>4.5936249999999994</v>
      </c>
    </row>
    <row r="303" spans="1:18" x14ac:dyDescent="0.25">
      <c r="A303" s="3" t="s">
        <v>495</v>
      </c>
      <c r="B303">
        <v>5</v>
      </c>
      <c r="C303">
        <v>5</v>
      </c>
      <c r="D303">
        <v>0</v>
      </c>
      <c r="E303">
        <v>1</v>
      </c>
      <c r="F303">
        <v>0</v>
      </c>
      <c r="G303">
        <v>0</v>
      </c>
      <c r="H303">
        <v>0</v>
      </c>
      <c r="I303">
        <v>36.130000000000003</v>
      </c>
      <c r="J303">
        <v>18.5746</v>
      </c>
      <c r="K303" t="s">
        <v>312</v>
      </c>
      <c r="L303">
        <v>0</v>
      </c>
      <c r="M303">
        <v>0</v>
      </c>
      <c r="N303">
        <v>0</v>
      </c>
      <c r="O303">
        <v>1</v>
      </c>
      <c r="P303">
        <v>0</v>
      </c>
      <c r="Q303">
        <v>36.130000000000003</v>
      </c>
      <c r="R303">
        <v>18.5746</v>
      </c>
    </row>
    <row r="304" spans="1:18" x14ac:dyDescent="0.25">
      <c r="A304" s="3" t="s">
        <v>496</v>
      </c>
      <c r="B304">
        <v>9</v>
      </c>
      <c r="C304">
        <v>10</v>
      </c>
      <c r="D304">
        <v>0</v>
      </c>
      <c r="E304">
        <v>3</v>
      </c>
      <c r="F304">
        <v>0</v>
      </c>
      <c r="G304">
        <v>1</v>
      </c>
      <c r="H304">
        <v>0</v>
      </c>
      <c r="I304">
        <v>42.777999999999999</v>
      </c>
      <c r="J304">
        <v>15.400200000000002</v>
      </c>
      <c r="K304" t="s">
        <v>315</v>
      </c>
      <c r="L304">
        <v>0</v>
      </c>
      <c r="M304">
        <v>0</v>
      </c>
      <c r="N304">
        <v>0</v>
      </c>
      <c r="O304">
        <v>3</v>
      </c>
      <c r="P304">
        <v>0</v>
      </c>
      <c r="Q304">
        <v>42.777999999999999</v>
      </c>
      <c r="R304">
        <v>14.793555555555555</v>
      </c>
    </row>
    <row r="305" spans="1:18" x14ac:dyDescent="0.25">
      <c r="A305" s="3" t="s">
        <v>497</v>
      </c>
      <c r="B305">
        <v>15</v>
      </c>
      <c r="C305">
        <v>21</v>
      </c>
      <c r="D305">
        <v>15</v>
      </c>
      <c r="E305">
        <v>8</v>
      </c>
      <c r="F305">
        <v>6</v>
      </c>
      <c r="G305">
        <v>0</v>
      </c>
      <c r="H305">
        <v>0</v>
      </c>
      <c r="I305">
        <v>16.018999999999998</v>
      </c>
      <c r="J305">
        <v>6.2298095238095232</v>
      </c>
      <c r="K305" t="s">
        <v>315</v>
      </c>
      <c r="L305">
        <v>0</v>
      </c>
      <c r="M305">
        <v>0</v>
      </c>
      <c r="N305">
        <v>9</v>
      </c>
      <c r="O305">
        <v>8</v>
      </c>
      <c r="P305">
        <v>6</v>
      </c>
      <c r="Q305">
        <v>16.018999999999998</v>
      </c>
      <c r="R305">
        <v>7.1120666666666663</v>
      </c>
    </row>
    <row r="306" spans="1:18" x14ac:dyDescent="0.25">
      <c r="A306" s="3" t="s">
        <v>498</v>
      </c>
      <c r="B306">
        <v>3</v>
      </c>
      <c r="C306">
        <v>6</v>
      </c>
      <c r="D306">
        <v>6</v>
      </c>
      <c r="E306">
        <v>2</v>
      </c>
      <c r="F306">
        <v>2</v>
      </c>
      <c r="G306">
        <v>0</v>
      </c>
      <c r="H306">
        <v>0</v>
      </c>
      <c r="I306">
        <v>4.0129999999999999</v>
      </c>
      <c r="J306">
        <v>2.5283333333333329</v>
      </c>
      <c r="K306" t="s">
        <v>312</v>
      </c>
      <c r="L306">
        <v>0</v>
      </c>
      <c r="M306">
        <v>0</v>
      </c>
      <c r="N306">
        <v>3</v>
      </c>
      <c r="O306">
        <v>0</v>
      </c>
      <c r="P306">
        <v>0</v>
      </c>
      <c r="Q306">
        <v>4.0129999999999999</v>
      </c>
      <c r="R306">
        <v>2.9126666666666665</v>
      </c>
    </row>
    <row r="307" spans="1:18" x14ac:dyDescent="0.25">
      <c r="A307" s="3" t="s">
        <v>500</v>
      </c>
      <c r="B307">
        <v>2</v>
      </c>
      <c r="C307">
        <v>3</v>
      </c>
      <c r="D307">
        <v>3</v>
      </c>
      <c r="E307">
        <v>1</v>
      </c>
      <c r="F307">
        <v>1</v>
      </c>
      <c r="G307">
        <v>0</v>
      </c>
      <c r="H307">
        <v>0</v>
      </c>
      <c r="I307">
        <v>4.0129999999999999</v>
      </c>
      <c r="J307">
        <v>2.5016666666666665</v>
      </c>
      <c r="K307" t="s">
        <v>315</v>
      </c>
      <c r="L307">
        <v>0</v>
      </c>
      <c r="M307">
        <v>0</v>
      </c>
      <c r="N307">
        <v>2</v>
      </c>
      <c r="O307">
        <v>0</v>
      </c>
      <c r="P307">
        <v>0</v>
      </c>
      <c r="Q307">
        <v>4.0129999999999999</v>
      </c>
      <c r="R307">
        <v>2.7565</v>
      </c>
    </row>
    <row r="308" spans="1:18" x14ac:dyDescent="0.25">
      <c r="A308" s="3" t="s">
        <v>504</v>
      </c>
      <c r="B308">
        <v>0</v>
      </c>
      <c r="C308">
        <v>2</v>
      </c>
      <c r="D308">
        <v>0</v>
      </c>
      <c r="E308">
        <v>0</v>
      </c>
      <c r="F308">
        <v>0</v>
      </c>
      <c r="G308">
        <v>0</v>
      </c>
      <c r="H308">
        <v>0</v>
      </c>
      <c r="I308">
        <v>7.8650000000000002</v>
      </c>
      <c r="J308">
        <v>4.8540000000000001</v>
      </c>
      <c r="K308" t="s">
        <v>312</v>
      </c>
      <c r="L308">
        <v>0</v>
      </c>
      <c r="M308">
        <v>0</v>
      </c>
      <c r="N308">
        <v>0</v>
      </c>
      <c r="O308">
        <v>0</v>
      </c>
      <c r="P308">
        <v>0</v>
      </c>
      <c r="Q308">
        <v>0</v>
      </c>
      <c r="R308">
        <v>0</v>
      </c>
    </row>
    <row r="309" spans="1:18" x14ac:dyDescent="0.25">
      <c r="A309" s="4" t="s">
        <v>505</v>
      </c>
      <c r="B309">
        <v>4</v>
      </c>
      <c r="C309">
        <v>5</v>
      </c>
      <c r="D309">
        <v>4</v>
      </c>
      <c r="E309">
        <v>2</v>
      </c>
      <c r="F309">
        <v>2</v>
      </c>
      <c r="G309">
        <v>0</v>
      </c>
      <c r="H309">
        <v>0</v>
      </c>
      <c r="I309">
        <v>8.109</v>
      </c>
      <c r="J309">
        <v>3.7262</v>
      </c>
      <c r="K309" t="s">
        <v>315</v>
      </c>
      <c r="L309">
        <v>0</v>
      </c>
      <c r="M309">
        <v>0</v>
      </c>
      <c r="N309">
        <v>3</v>
      </c>
      <c r="O309">
        <v>1</v>
      </c>
      <c r="P309">
        <v>1</v>
      </c>
      <c r="Q309">
        <v>8.109</v>
      </c>
      <c r="R309">
        <v>4.0295000000000005</v>
      </c>
    </row>
    <row r="310" spans="1:18" x14ac:dyDescent="0.25">
      <c r="A310" s="4" t="s">
        <v>506</v>
      </c>
      <c r="B310">
        <v>3</v>
      </c>
      <c r="C310">
        <v>5</v>
      </c>
      <c r="D310">
        <v>4</v>
      </c>
      <c r="E310">
        <v>3</v>
      </c>
      <c r="F310">
        <v>2</v>
      </c>
      <c r="G310">
        <v>0</v>
      </c>
      <c r="H310">
        <v>0</v>
      </c>
      <c r="I310">
        <v>3.6859999999999999</v>
      </c>
      <c r="J310">
        <v>2.0823999999999998</v>
      </c>
      <c r="K310" t="s">
        <v>315</v>
      </c>
      <c r="L310">
        <v>0</v>
      </c>
      <c r="M310">
        <v>0</v>
      </c>
      <c r="N310">
        <v>2</v>
      </c>
      <c r="O310">
        <v>3</v>
      </c>
      <c r="P310">
        <v>2</v>
      </c>
      <c r="Q310">
        <v>3.6859999999999999</v>
      </c>
      <c r="R310">
        <v>2.3446666666666665</v>
      </c>
    </row>
    <row r="311" spans="1:18" x14ac:dyDescent="0.25">
      <c r="A311" s="4" t="s">
        <v>507</v>
      </c>
      <c r="B311">
        <v>0</v>
      </c>
      <c r="C311">
        <v>1</v>
      </c>
      <c r="D311">
        <v>1</v>
      </c>
      <c r="E311">
        <v>1</v>
      </c>
      <c r="F311">
        <v>1</v>
      </c>
      <c r="G311">
        <v>0</v>
      </c>
      <c r="H311">
        <v>0</v>
      </c>
      <c r="I311">
        <v>1.3580000000000001</v>
      </c>
      <c r="J311">
        <v>1.3580000000000001</v>
      </c>
      <c r="K311" t="s">
        <v>315</v>
      </c>
      <c r="L311">
        <v>0</v>
      </c>
      <c r="M311">
        <v>0</v>
      </c>
      <c r="N311">
        <v>0</v>
      </c>
      <c r="O311">
        <v>0</v>
      </c>
      <c r="P311">
        <v>0</v>
      </c>
      <c r="Q311">
        <v>0</v>
      </c>
      <c r="R311">
        <v>0</v>
      </c>
    </row>
    <row r="312" spans="1:18" x14ac:dyDescent="0.25">
      <c r="A312" s="3" t="s">
        <v>513</v>
      </c>
      <c r="B312">
        <v>4</v>
      </c>
      <c r="C312">
        <v>6</v>
      </c>
      <c r="D312">
        <v>6</v>
      </c>
      <c r="E312">
        <v>4</v>
      </c>
      <c r="F312">
        <v>4</v>
      </c>
      <c r="G312">
        <v>0</v>
      </c>
      <c r="H312">
        <v>0</v>
      </c>
      <c r="I312">
        <v>4.0129999999999999</v>
      </c>
      <c r="J312">
        <v>1.8746666666666665</v>
      </c>
      <c r="K312" t="s">
        <v>312</v>
      </c>
      <c r="L312">
        <v>0</v>
      </c>
      <c r="M312">
        <v>0</v>
      </c>
      <c r="N312">
        <v>4</v>
      </c>
      <c r="O312">
        <v>3</v>
      </c>
      <c r="P312">
        <v>3</v>
      </c>
      <c r="Q312">
        <v>4.0129999999999999</v>
      </c>
      <c r="R312">
        <v>2.2232499999999997</v>
      </c>
    </row>
    <row r="313" spans="1:18" x14ac:dyDescent="0.25">
      <c r="A313" s="3" t="s">
        <v>514</v>
      </c>
      <c r="B313">
        <v>1</v>
      </c>
      <c r="C313">
        <v>4</v>
      </c>
      <c r="D313">
        <v>3</v>
      </c>
      <c r="E313">
        <v>2</v>
      </c>
      <c r="F313">
        <v>2</v>
      </c>
      <c r="G313">
        <v>0</v>
      </c>
      <c r="H313">
        <v>0</v>
      </c>
      <c r="I313">
        <v>3.8940000000000001</v>
      </c>
      <c r="J313">
        <v>2.5620000000000003</v>
      </c>
      <c r="K313" t="s">
        <v>315</v>
      </c>
      <c r="L313">
        <v>0</v>
      </c>
      <c r="M313">
        <v>0</v>
      </c>
      <c r="N313">
        <v>0</v>
      </c>
      <c r="O313">
        <v>0</v>
      </c>
      <c r="P313">
        <v>0</v>
      </c>
      <c r="Q313">
        <v>3.8940000000000001</v>
      </c>
      <c r="R313">
        <v>3.8940000000000001</v>
      </c>
    </row>
    <row r="314" spans="1:18" x14ac:dyDescent="0.25">
      <c r="A314" s="4" t="s">
        <v>515</v>
      </c>
      <c r="B314">
        <v>0</v>
      </c>
      <c r="C314">
        <v>0</v>
      </c>
      <c r="D314">
        <v>0</v>
      </c>
      <c r="E314">
        <v>0</v>
      </c>
      <c r="F314">
        <v>0</v>
      </c>
      <c r="G314">
        <v>0</v>
      </c>
      <c r="H314">
        <v>0</v>
      </c>
      <c r="I314">
        <v>0</v>
      </c>
      <c r="J314">
        <v>0</v>
      </c>
      <c r="K314" t="s">
        <v>315</v>
      </c>
      <c r="L314">
        <v>0</v>
      </c>
      <c r="M314">
        <v>0</v>
      </c>
      <c r="N314">
        <v>0</v>
      </c>
      <c r="O314">
        <v>0</v>
      </c>
      <c r="P314">
        <v>0</v>
      </c>
      <c r="Q314">
        <v>0</v>
      </c>
      <c r="R314">
        <v>0</v>
      </c>
    </row>
    <row r="315" spans="1:18" x14ac:dyDescent="0.25">
      <c r="A315" s="3" t="s">
        <v>516</v>
      </c>
      <c r="B315">
        <v>3</v>
      </c>
      <c r="C315">
        <v>5</v>
      </c>
      <c r="D315">
        <v>4</v>
      </c>
      <c r="E315">
        <v>3</v>
      </c>
      <c r="F315">
        <v>3</v>
      </c>
      <c r="G315">
        <v>0</v>
      </c>
      <c r="H315">
        <v>0</v>
      </c>
      <c r="I315">
        <v>6.1980000000000004</v>
      </c>
      <c r="J315">
        <v>2.6268000000000002</v>
      </c>
      <c r="K315" t="s">
        <v>315</v>
      </c>
      <c r="L315">
        <v>0</v>
      </c>
      <c r="M315">
        <v>0</v>
      </c>
      <c r="N315">
        <v>2</v>
      </c>
      <c r="O315">
        <v>2</v>
      </c>
      <c r="P315">
        <v>2</v>
      </c>
      <c r="Q315">
        <v>6.1980000000000004</v>
      </c>
      <c r="R315">
        <v>3.8049999999999997</v>
      </c>
    </row>
    <row r="316" spans="1:18" x14ac:dyDescent="0.25">
      <c r="A316" s="3" t="s">
        <v>518</v>
      </c>
      <c r="B316">
        <v>8</v>
      </c>
      <c r="C316">
        <v>9</v>
      </c>
      <c r="D316">
        <v>1</v>
      </c>
      <c r="E316">
        <v>0</v>
      </c>
      <c r="F316">
        <v>0</v>
      </c>
      <c r="G316">
        <v>1</v>
      </c>
      <c r="H316">
        <v>0</v>
      </c>
      <c r="I316">
        <v>4.4859999999999998</v>
      </c>
      <c r="J316">
        <v>3.3083333333333336</v>
      </c>
      <c r="K316" t="s">
        <v>315</v>
      </c>
      <c r="L316">
        <v>0</v>
      </c>
      <c r="M316">
        <v>0</v>
      </c>
      <c r="N316">
        <v>0</v>
      </c>
      <c r="O316">
        <v>0</v>
      </c>
      <c r="P316">
        <v>0</v>
      </c>
      <c r="Q316">
        <v>4.4859999999999998</v>
      </c>
      <c r="R316">
        <v>3.6156250000000001</v>
      </c>
    </row>
    <row r="317" spans="1:18" x14ac:dyDescent="0.25">
      <c r="A317" s="3" t="s">
        <v>520</v>
      </c>
      <c r="B317">
        <v>0</v>
      </c>
      <c r="C317">
        <v>3</v>
      </c>
      <c r="D317">
        <v>1</v>
      </c>
      <c r="E317">
        <v>2</v>
      </c>
      <c r="F317">
        <v>1</v>
      </c>
      <c r="G317">
        <v>0</v>
      </c>
      <c r="H317">
        <v>0</v>
      </c>
      <c r="I317">
        <v>4.6859999999999999</v>
      </c>
      <c r="J317">
        <v>2.6543333333333332</v>
      </c>
      <c r="K317" t="s">
        <v>312</v>
      </c>
      <c r="L317">
        <v>0</v>
      </c>
      <c r="M317">
        <v>0</v>
      </c>
      <c r="N317">
        <v>0</v>
      </c>
      <c r="O317">
        <v>0</v>
      </c>
      <c r="P317">
        <v>0</v>
      </c>
      <c r="Q317">
        <v>0</v>
      </c>
      <c r="R317">
        <v>0</v>
      </c>
    </row>
    <row r="318" spans="1:18" x14ac:dyDescent="0.25">
      <c r="A318" s="3" t="s">
        <v>522</v>
      </c>
      <c r="B318">
        <v>8</v>
      </c>
      <c r="C318">
        <v>10</v>
      </c>
      <c r="D318">
        <v>1</v>
      </c>
      <c r="E318">
        <v>0</v>
      </c>
      <c r="F318">
        <v>0</v>
      </c>
      <c r="G318">
        <v>0</v>
      </c>
      <c r="H318">
        <v>0</v>
      </c>
      <c r="I318">
        <v>11.577</v>
      </c>
      <c r="J318">
        <v>6.1446999999999985</v>
      </c>
      <c r="K318" t="s">
        <v>315</v>
      </c>
      <c r="L318">
        <v>0</v>
      </c>
      <c r="M318">
        <v>0</v>
      </c>
      <c r="N318">
        <v>0</v>
      </c>
      <c r="O318">
        <v>0</v>
      </c>
      <c r="P318">
        <v>0</v>
      </c>
      <c r="Q318">
        <v>11.577</v>
      </c>
      <c r="R318">
        <v>6.8282499999999988</v>
      </c>
    </row>
    <row r="319" spans="1:18" x14ac:dyDescent="0.25">
      <c r="A319" s="3" t="s">
        <v>523</v>
      </c>
      <c r="B319">
        <v>1</v>
      </c>
      <c r="C319">
        <v>2</v>
      </c>
      <c r="D319">
        <v>2</v>
      </c>
      <c r="E319">
        <v>2</v>
      </c>
      <c r="F319">
        <v>2</v>
      </c>
      <c r="G319">
        <v>0</v>
      </c>
      <c r="H319">
        <v>0</v>
      </c>
      <c r="I319">
        <v>1.331</v>
      </c>
      <c r="J319">
        <v>1.107</v>
      </c>
      <c r="K319" t="s">
        <v>315</v>
      </c>
      <c r="L319">
        <v>0</v>
      </c>
      <c r="M319">
        <v>0</v>
      </c>
      <c r="N319">
        <v>1</v>
      </c>
      <c r="O319">
        <v>1</v>
      </c>
      <c r="P319">
        <v>1</v>
      </c>
      <c r="Q319">
        <v>1.331</v>
      </c>
      <c r="R319">
        <v>1.331</v>
      </c>
    </row>
    <row r="320" spans="1:18" x14ac:dyDescent="0.25">
      <c r="A320" s="3" t="s">
        <v>525</v>
      </c>
      <c r="B320">
        <v>1</v>
      </c>
      <c r="C320">
        <v>1</v>
      </c>
      <c r="D320">
        <v>0</v>
      </c>
      <c r="E320">
        <v>0</v>
      </c>
      <c r="F320">
        <v>0</v>
      </c>
      <c r="G320">
        <v>0</v>
      </c>
      <c r="H320">
        <v>0</v>
      </c>
      <c r="I320">
        <v>2.2919999999999998</v>
      </c>
      <c r="J320">
        <v>2.2919999999999998</v>
      </c>
      <c r="K320" t="s">
        <v>312</v>
      </c>
      <c r="L320">
        <v>0</v>
      </c>
      <c r="M320">
        <v>0</v>
      </c>
      <c r="N320">
        <v>0</v>
      </c>
      <c r="O320">
        <v>0</v>
      </c>
      <c r="P320">
        <v>0</v>
      </c>
      <c r="Q320">
        <v>2.2919999999999998</v>
      </c>
      <c r="R320">
        <v>2.2919999999999998</v>
      </c>
    </row>
    <row r="321" spans="1:18" x14ac:dyDescent="0.25">
      <c r="A321" s="3" t="s">
        <v>526</v>
      </c>
      <c r="B321">
        <v>2</v>
      </c>
      <c r="C321">
        <v>3</v>
      </c>
      <c r="D321">
        <v>0</v>
      </c>
      <c r="E321">
        <v>2</v>
      </c>
      <c r="F321">
        <v>0</v>
      </c>
      <c r="G321">
        <v>0</v>
      </c>
      <c r="H321">
        <v>0</v>
      </c>
      <c r="I321">
        <v>4.6509999999999998</v>
      </c>
      <c r="J321">
        <v>3.2293333333333329</v>
      </c>
      <c r="K321" t="s">
        <v>312</v>
      </c>
      <c r="L321">
        <v>0</v>
      </c>
      <c r="M321">
        <v>0</v>
      </c>
      <c r="N321">
        <v>0</v>
      </c>
      <c r="O321">
        <v>1</v>
      </c>
      <c r="P321">
        <v>0</v>
      </c>
      <c r="Q321">
        <v>4.6509999999999998</v>
      </c>
      <c r="R321">
        <v>4.5990000000000002</v>
      </c>
    </row>
    <row r="322" spans="1:18" x14ac:dyDescent="0.25">
      <c r="A322" s="3" t="s">
        <v>528</v>
      </c>
      <c r="B322">
        <v>2</v>
      </c>
      <c r="C322">
        <v>7</v>
      </c>
      <c r="D322">
        <v>5</v>
      </c>
      <c r="E322">
        <v>2</v>
      </c>
      <c r="F322">
        <v>2</v>
      </c>
      <c r="G322">
        <v>0</v>
      </c>
      <c r="H322">
        <v>0</v>
      </c>
      <c r="I322">
        <v>3.1520000000000001</v>
      </c>
      <c r="J322">
        <v>2.6855714285714285</v>
      </c>
      <c r="K322" t="s">
        <v>315</v>
      </c>
      <c r="L322">
        <v>0</v>
      </c>
      <c r="M322">
        <v>0</v>
      </c>
      <c r="N322">
        <v>0</v>
      </c>
      <c r="O322">
        <v>0</v>
      </c>
      <c r="P322">
        <v>0</v>
      </c>
      <c r="Q322">
        <v>3.1520000000000001</v>
      </c>
      <c r="R322">
        <v>3.1520000000000001</v>
      </c>
    </row>
    <row r="323" spans="1:18" x14ac:dyDescent="0.25">
      <c r="A323" s="3" t="s">
        <v>529</v>
      </c>
      <c r="B323">
        <v>1</v>
      </c>
      <c r="C323">
        <v>1</v>
      </c>
      <c r="D323">
        <v>0</v>
      </c>
      <c r="E323">
        <v>0</v>
      </c>
      <c r="F323">
        <v>0</v>
      </c>
      <c r="G323">
        <v>0</v>
      </c>
      <c r="H323">
        <v>0</v>
      </c>
      <c r="I323">
        <v>4.367</v>
      </c>
      <c r="J323">
        <v>4.367</v>
      </c>
      <c r="K323" t="s">
        <v>315</v>
      </c>
      <c r="L323">
        <v>0</v>
      </c>
      <c r="M323">
        <v>0</v>
      </c>
      <c r="N323">
        <v>0</v>
      </c>
      <c r="O323">
        <v>0</v>
      </c>
      <c r="P323">
        <v>0</v>
      </c>
      <c r="Q323">
        <v>4.367</v>
      </c>
      <c r="R323">
        <v>4.367</v>
      </c>
    </row>
    <row r="324" spans="1:18" x14ac:dyDescent="0.25">
      <c r="A324" s="3" t="s">
        <v>532</v>
      </c>
      <c r="B324">
        <v>1</v>
      </c>
      <c r="C324">
        <v>1</v>
      </c>
      <c r="D324">
        <v>0</v>
      </c>
      <c r="E324">
        <v>1</v>
      </c>
      <c r="F324">
        <v>0</v>
      </c>
      <c r="G324">
        <v>0</v>
      </c>
      <c r="H324">
        <v>0</v>
      </c>
      <c r="I324">
        <v>5.085</v>
      </c>
      <c r="J324">
        <v>5.085</v>
      </c>
      <c r="K324" t="s">
        <v>312</v>
      </c>
      <c r="L324">
        <v>0</v>
      </c>
      <c r="M324">
        <v>0</v>
      </c>
      <c r="N324">
        <v>0</v>
      </c>
      <c r="O324">
        <v>1</v>
      </c>
      <c r="P324">
        <v>0</v>
      </c>
      <c r="Q324">
        <v>5.085</v>
      </c>
      <c r="R324">
        <v>5.085</v>
      </c>
    </row>
    <row r="325" spans="1:18" x14ac:dyDescent="0.25">
      <c r="A325" s="3" t="s">
        <v>535</v>
      </c>
      <c r="B325">
        <v>4</v>
      </c>
      <c r="C325">
        <v>5</v>
      </c>
      <c r="D325">
        <v>5</v>
      </c>
      <c r="E325">
        <v>2</v>
      </c>
      <c r="F325">
        <v>2</v>
      </c>
      <c r="G325">
        <v>0</v>
      </c>
      <c r="H325">
        <v>0</v>
      </c>
      <c r="I325">
        <v>2.04</v>
      </c>
      <c r="J325">
        <v>1.3577999999999999</v>
      </c>
      <c r="K325" t="s">
        <v>312</v>
      </c>
      <c r="L325">
        <v>0</v>
      </c>
      <c r="M325">
        <v>0</v>
      </c>
      <c r="N325">
        <v>4</v>
      </c>
      <c r="O325">
        <v>2</v>
      </c>
      <c r="P325">
        <v>2</v>
      </c>
      <c r="Q325">
        <v>2.04</v>
      </c>
      <c r="R325">
        <v>1.48</v>
      </c>
    </row>
    <row r="326" spans="1:18" x14ac:dyDescent="0.25">
      <c r="A326" s="3" t="s">
        <v>536</v>
      </c>
      <c r="B326">
        <v>3</v>
      </c>
      <c r="C326">
        <v>3</v>
      </c>
      <c r="D326">
        <v>0</v>
      </c>
      <c r="E326">
        <v>1</v>
      </c>
      <c r="F326">
        <v>0</v>
      </c>
      <c r="G326">
        <v>0</v>
      </c>
      <c r="H326">
        <v>0</v>
      </c>
      <c r="I326">
        <v>5.0469999999999997</v>
      </c>
      <c r="J326">
        <v>2.2333333333333329</v>
      </c>
      <c r="K326" t="s">
        <v>315</v>
      </c>
      <c r="L326">
        <v>0</v>
      </c>
      <c r="M326">
        <v>0</v>
      </c>
      <c r="N326">
        <v>0</v>
      </c>
      <c r="O326">
        <v>1</v>
      </c>
      <c r="P326">
        <v>0</v>
      </c>
      <c r="Q326">
        <v>5.0469999999999997</v>
      </c>
      <c r="R326">
        <v>2.2333333333333329</v>
      </c>
    </row>
    <row r="327" spans="1:18" x14ac:dyDescent="0.25">
      <c r="A327" s="3" t="s">
        <v>538</v>
      </c>
      <c r="B327">
        <v>0</v>
      </c>
      <c r="C327">
        <v>2</v>
      </c>
      <c r="D327">
        <v>0</v>
      </c>
      <c r="E327">
        <v>0</v>
      </c>
      <c r="F327">
        <v>0</v>
      </c>
      <c r="G327">
        <v>0</v>
      </c>
      <c r="H327">
        <v>0</v>
      </c>
      <c r="I327">
        <v>1.9430000000000001</v>
      </c>
      <c r="J327">
        <v>1.9430000000000001</v>
      </c>
      <c r="K327" t="s">
        <v>315</v>
      </c>
      <c r="L327">
        <v>0</v>
      </c>
      <c r="M327">
        <v>0</v>
      </c>
      <c r="N327">
        <v>0</v>
      </c>
      <c r="O327">
        <v>0</v>
      </c>
      <c r="P327">
        <v>0</v>
      </c>
      <c r="Q327">
        <v>0</v>
      </c>
      <c r="R327">
        <v>0</v>
      </c>
    </row>
    <row r="328" spans="1:18" x14ac:dyDescent="0.25">
      <c r="A328" s="3" t="s">
        <v>540</v>
      </c>
      <c r="B328">
        <v>1</v>
      </c>
      <c r="C328">
        <v>1</v>
      </c>
      <c r="D328">
        <v>0</v>
      </c>
      <c r="E328">
        <v>0</v>
      </c>
      <c r="F328">
        <v>0</v>
      </c>
      <c r="G328">
        <v>0</v>
      </c>
      <c r="H328">
        <v>0</v>
      </c>
      <c r="I328">
        <v>3.7650000000000001</v>
      </c>
      <c r="J328">
        <v>3.7650000000000001</v>
      </c>
      <c r="K328" t="s">
        <v>315</v>
      </c>
      <c r="L328">
        <v>0</v>
      </c>
      <c r="M328">
        <v>0</v>
      </c>
      <c r="N328">
        <v>0</v>
      </c>
      <c r="O328">
        <v>0</v>
      </c>
      <c r="P328">
        <v>0</v>
      </c>
      <c r="Q328">
        <v>3.7650000000000001</v>
      </c>
      <c r="R328">
        <v>3.7650000000000001</v>
      </c>
    </row>
    <row r="329" spans="1:18" x14ac:dyDescent="0.25">
      <c r="A329" s="3" t="s">
        <v>541</v>
      </c>
      <c r="B329">
        <v>1</v>
      </c>
      <c r="C329">
        <v>1</v>
      </c>
      <c r="D329">
        <v>0</v>
      </c>
      <c r="E329">
        <v>1</v>
      </c>
      <c r="F329">
        <v>0</v>
      </c>
      <c r="G329">
        <v>0</v>
      </c>
      <c r="H329">
        <v>0</v>
      </c>
      <c r="I329">
        <v>0.42</v>
      </c>
      <c r="J329">
        <v>0.42</v>
      </c>
      <c r="K329" t="s">
        <v>315</v>
      </c>
      <c r="L329">
        <v>0</v>
      </c>
      <c r="M329">
        <v>0</v>
      </c>
      <c r="N329">
        <v>0</v>
      </c>
      <c r="O329">
        <v>1</v>
      </c>
      <c r="P329">
        <v>0</v>
      </c>
      <c r="Q329">
        <v>0.42</v>
      </c>
      <c r="R329">
        <v>0.42</v>
      </c>
    </row>
    <row r="330" spans="1:18" x14ac:dyDescent="0.25">
      <c r="A330" s="3" t="s">
        <v>542</v>
      </c>
      <c r="B330">
        <v>0</v>
      </c>
      <c r="C330">
        <v>1</v>
      </c>
      <c r="D330">
        <v>1</v>
      </c>
      <c r="E330">
        <v>1</v>
      </c>
      <c r="F330">
        <v>1</v>
      </c>
      <c r="G330">
        <v>0</v>
      </c>
      <c r="H330">
        <v>0</v>
      </c>
      <c r="I330">
        <v>1.3080000000000001</v>
      </c>
      <c r="J330">
        <v>1.3080000000000001</v>
      </c>
      <c r="K330" t="s">
        <v>315</v>
      </c>
      <c r="L330">
        <v>0</v>
      </c>
      <c r="M330">
        <v>0</v>
      </c>
      <c r="N330">
        <v>0</v>
      </c>
      <c r="O330">
        <v>0</v>
      </c>
      <c r="P330">
        <v>0</v>
      </c>
      <c r="Q330">
        <v>0</v>
      </c>
      <c r="R330">
        <v>0</v>
      </c>
    </row>
    <row r="331" spans="1:18" x14ac:dyDescent="0.25">
      <c r="A331" s="3" t="s">
        <v>544</v>
      </c>
      <c r="B331">
        <v>0</v>
      </c>
      <c r="C331">
        <v>1</v>
      </c>
      <c r="D331">
        <v>1</v>
      </c>
      <c r="E331">
        <v>1</v>
      </c>
      <c r="F331">
        <v>1</v>
      </c>
      <c r="G331">
        <v>0</v>
      </c>
      <c r="H331">
        <v>0</v>
      </c>
      <c r="I331">
        <v>0.88300000000000001</v>
      </c>
      <c r="J331">
        <v>0.88300000000000001</v>
      </c>
      <c r="K331" t="s">
        <v>312</v>
      </c>
      <c r="L331">
        <v>0</v>
      </c>
      <c r="M331">
        <v>0</v>
      </c>
      <c r="N331">
        <v>0</v>
      </c>
      <c r="O331">
        <v>0</v>
      </c>
      <c r="P331">
        <v>0</v>
      </c>
      <c r="Q331">
        <v>0</v>
      </c>
      <c r="R331">
        <v>0</v>
      </c>
    </row>
    <row r="332" spans="1:18" x14ac:dyDescent="0.25">
      <c r="A332" s="3" t="s">
        <v>547</v>
      </c>
      <c r="B332">
        <v>1</v>
      </c>
      <c r="C332">
        <v>4</v>
      </c>
      <c r="D332">
        <v>4</v>
      </c>
      <c r="E332">
        <v>1</v>
      </c>
      <c r="F332">
        <v>1</v>
      </c>
      <c r="G332">
        <v>0</v>
      </c>
      <c r="H332">
        <v>0</v>
      </c>
      <c r="I332">
        <v>4.0129999999999999</v>
      </c>
      <c r="J332">
        <v>2.69</v>
      </c>
      <c r="K332" t="s">
        <v>315</v>
      </c>
      <c r="L332">
        <v>0</v>
      </c>
      <c r="M332">
        <v>0</v>
      </c>
      <c r="N332">
        <v>1</v>
      </c>
      <c r="O332">
        <v>0</v>
      </c>
      <c r="P332">
        <v>0</v>
      </c>
      <c r="Q332">
        <v>0.98599999999999999</v>
      </c>
      <c r="R332">
        <v>0.98599999999999999</v>
      </c>
    </row>
    <row r="333" spans="1:18" x14ac:dyDescent="0.25">
      <c r="A333" s="3" t="s">
        <v>551</v>
      </c>
      <c r="B333">
        <v>4</v>
      </c>
      <c r="C333">
        <v>8</v>
      </c>
      <c r="D333">
        <v>7</v>
      </c>
      <c r="E333">
        <v>2</v>
      </c>
      <c r="F333">
        <v>1</v>
      </c>
      <c r="G333">
        <v>0</v>
      </c>
      <c r="H333">
        <v>0</v>
      </c>
      <c r="I333">
        <v>2.9809999999999999</v>
      </c>
      <c r="J333">
        <v>1.5971250000000001</v>
      </c>
      <c r="K333" t="s">
        <v>315</v>
      </c>
      <c r="L333">
        <v>0</v>
      </c>
      <c r="M333">
        <v>0</v>
      </c>
      <c r="N333">
        <v>4</v>
      </c>
      <c r="O333">
        <v>0</v>
      </c>
      <c r="P333">
        <v>0</v>
      </c>
      <c r="Q333">
        <v>2.9809999999999999</v>
      </c>
      <c r="R333">
        <v>2.3254999999999999</v>
      </c>
    </row>
    <row r="334" spans="1:18" x14ac:dyDescent="0.25">
      <c r="A334" s="3" t="s">
        <v>553</v>
      </c>
      <c r="B334">
        <v>0</v>
      </c>
      <c r="C334">
        <v>2</v>
      </c>
      <c r="D334">
        <v>1</v>
      </c>
      <c r="E334">
        <v>1</v>
      </c>
      <c r="F334">
        <v>1</v>
      </c>
      <c r="G334">
        <v>0</v>
      </c>
      <c r="H334">
        <v>0</v>
      </c>
      <c r="I334">
        <v>1.992</v>
      </c>
      <c r="J334">
        <v>1.33</v>
      </c>
      <c r="K334" t="s">
        <v>312</v>
      </c>
      <c r="L334">
        <v>0</v>
      </c>
      <c r="M334">
        <v>0</v>
      </c>
      <c r="N334">
        <v>0</v>
      </c>
      <c r="O334">
        <v>0</v>
      </c>
      <c r="P334">
        <v>0</v>
      </c>
      <c r="Q334">
        <v>0</v>
      </c>
      <c r="R334">
        <v>0</v>
      </c>
    </row>
    <row r="335" spans="1:18" x14ac:dyDescent="0.25">
      <c r="A335" s="3" t="s">
        <v>556</v>
      </c>
      <c r="B335">
        <v>4</v>
      </c>
      <c r="C335">
        <v>5</v>
      </c>
      <c r="D335">
        <v>1</v>
      </c>
      <c r="E335">
        <v>0</v>
      </c>
      <c r="F335">
        <v>0</v>
      </c>
      <c r="G335">
        <v>0</v>
      </c>
      <c r="H335">
        <v>0</v>
      </c>
      <c r="I335">
        <v>4.5010000000000003</v>
      </c>
      <c r="J335">
        <v>3.3874000000000004</v>
      </c>
      <c r="K335" t="s">
        <v>312</v>
      </c>
      <c r="L335">
        <v>0</v>
      </c>
      <c r="M335">
        <v>0</v>
      </c>
      <c r="N335">
        <v>0</v>
      </c>
      <c r="O335">
        <v>0</v>
      </c>
      <c r="P335">
        <v>0</v>
      </c>
      <c r="Q335">
        <v>4.5010000000000003</v>
      </c>
      <c r="R335">
        <v>3.69475</v>
      </c>
    </row>
    <row r="336" spans="1:18" x14ac:dyDescent="0.25">
      <c r="A336" s="3" t="s">
        <v>557</v>
      </c>
      <c r="B336">
        <v>9</v>
      </c>
      <c r="C336">
        <v>11</v>
      </c>
      <c r="D336">
        <v>5</v>
      </c>
      <c r="E336">
        <v>4</v>
      </c>
      <c r="F336">
        <v>2</v>
      </c>
      <c r="G336">
        <v>0</v>
      </c>
      <c r="H336">
        <v>0</v>
      </c>
      <c r="I336">
        <v>12.121</v>
      </c>
      <c r="J336">
        <v>6.2967272727272734</v>
      </c>
      <c r="K336" t="s">
        <v>315</v>
      </c>
      <c r="L336">
        <v>0</v>
      </c>
      <c r="M336">
        <v>0</v>
      </c>
      <c r="N336">
        <v>4</v>
      </c>
      <c r="O336">
        <v>4</v>
      </c>
      <c r="P336">
        <v>2</v>
      </c>
      <c r="Q336">
        <v>12.121</v>
      </c>
      <c r="R336">
        <v>6.6115555555555554</v>
      </c>
    </row>
    <row r="337" spans="1:18" x14ac:dyDescent="0.25">
      <c r="A337" s="3" t="s">
        <v>558</v>
      </c>
      <c r="B337">
        <v>1</v>
      </c>
      <c r="C337">
        <v>2</v>
      </c>
      <c r="D337">
        <v>1</v>
      </c>
      <c r="E337">
        <v>2</v>
      </c>
      <c r="F337">
        <v>1</v>
      </c>
      <c r="G337">
        <v>0</v>
      </c>
      <c r="H337">
        <v>0</v>
      </c>
      <c r="I337">
        <v>2.74</v>
      </c>
      <c r="J337">
        <v>2.4775</v>
      </c>
      <c r="K337" t="s">
        <v>312</v>
      </c>
      <c r="L337">
        <v>0</v>
      </c>
      <c r="M337">
        <v>0</v>
      </c>
      <c r="N337">
        <v>0</v>
      </c>
      <c r="O337">
        <v>1</v>
      </c>
      <c r="P337">
        <v>0</v>
      </c>
      <c r="Q337">
        <v>2.74</v>
      </c>
      <c r="R337">
        <v>2.74</v>
      </c>
    </row>
    <row r="338" spans="1:18" x14ac:dyDescent="0.25">
      <c r="A338" s="3" t="s">
        <v>561</v>
      </c>
      <c r="B338">
        <v>4</v>
      </c>
      <c r="C338">
        <v>4</v>
      </c>
      <c r="D338">
        <v>3</v>
      </c>
      <c r="E338">
        <v>2</v>
      </c>
      <c r="F338">
        <v>2</v>
      </c>
      <c r="G338">
        <v>0</v>
      </c>
      <c r="H338">
        <v>0</v>
      </c>
      <c r="I338">
        <v>8.109</v>
      </c>
      <c r="J338">
        <v>4.8072499999999998</v>
      </c>
      <c r="K338" t="s">
        <v>312</v>
      </c>
      <c r="L338">
        <v>0</v>
      </c>
      <c r="M338">
        <v>0</v>
      </c>
      <c r="N338">
        <v>3</v>
      </c>
      <c r="O338">
        <v>2</v>
      </c>
      <c r="P338">
        <v>2</v>
      </c>
      <c r="Q338">
        <v>8.109</v>
      </c>
      <c r="R338">
        <v>4.8072499999999998</v>
      </c>
    </row>
    <row r="339" spans="1:18" x14ac:dyDescent="0.25">
      <c r="A339" s="3" t="s">
        <v>562</v>
      </c>
      <c r="B339">
        <v>3</v>
      </c>
      <c r="C339">
        <v>5</v>
      </c>
      <c r="D339">
        <v>1</v>
      </c>
      <c r="E339">
        <v>2</v>
      </c>
      <c r="F339">
        <v>1</v>
      </c>
      <c r="G339">
        <v>0</v>
      </c>
      <c r="H339">
        <v>0</v>
      </c>
      <c r="I339">
        <v>38.637</v>
      </c>
      <c r="J339">
        <v>15.108599999999999</v>
      </c>
      <c r="K339" t="s">
        <v>315</v>
      </c>
      <c r="L339">
        <v>0</v>
      </c>
      <c r="M339">
        <v>0</v>
      </c>
      <c r="N339">
        <v>0</v>
      </c>
      <c r="O339">
        <v>0</v>
      </c>
      <c r="P339">
        <v>0</v>
      </c>
      <c r="Q339">
        <v>38.637</v>
      </c>
      <c r="R339">
        <v>21.146333333333335</v>
      </c>
    </row>
    <row r="340" spans="1:18" x14ac:dyDescent="0.25">
      <c r="A340" s="3" t="s">
        <v>564</v>
      </c>
      <c r="B340">
        <v>5</v>
      </c>
      <c r="C340">
        <v>5</v>
      </c>
      <c r="D340">
        <v>0</v>
      </c>
      <c r="E340">
        <v>1</v>
      </c>
      <c r="F340">
        <v>0</v>
      </c>
      <c r="G340">
        <v>0</v>
      </c>
      <c r="H340">
        <v>0</v>
      </c>
      <c r="I340">
        <v>9.4120000000000008</v>
      </c>
      <c r="J340">
        <v>3.5424000000000007</v>
      </c>
      <c r="K340" t="s">
        <v>312</v>
      </c>
      <c r="L340">
        <v>0</v>
      </c>
      <c r="M340">
        <v>0</v>
      </c>
      <c r="N340">
        <v>0</v>
      </c>
      <c r="O340">
        <v>1</v>
      </c>
      <c r="P340">
        <v>0</v>
      </c>
      <c r="Q340">
        <v>9.4120000000000008</v>
      </c>
      <c r="R340">
        <v>3.5424000000000007</v>
      </c>
    </row>
    <row r="341" spans="1:18" x14ac:dyDescent="0.25">
      <c r="A341" s="3" t="s">
        <v>565</v>
      </c>
      <c r="B341">
        <v>4</v>
      </c>
      <c r="C341">
        <v>11</v>
      </c>
      <c r="D341">
        <v>9</v>
      </c>
      <c r="E341">
        <v>3</v>
      </c>
      <c r="F341">
        <v>1</v>
      </c>
      <c r="G341">
        <v>1</v>
      </c>
      <c r="H341">
        <v>1</v>
      </c>
      <c r="I341">
        <v>3.11</v>
      </c>
      <c r="J341">
        <v>1.002</v>
      </c>
      <c r="K341" t="s">
        <v>315</v>
      </c>
      <c r="L341">
        <v>0</v>
      </c>
      <c r="M341">
        <v>0</v>
      </c>
      <c r="N341">
        <v>3</v>
      </c>
      <c r="O341">
        <v>2</v>
      </c>
      <c r="P341">
        <v>1</v>
      </c>
      <c r="Q341">
        <v>1.2909999999999999</v>
      </c>
      <c r="R341">
        <v>0.73750000000000004</v>
      </c>
    </row>
    <row r="342" spans="1:18" x14ac:dyDescent="0.25">
      <c r="A342" s="3" t="s">
        <v>566</v>
      </c>
      <c r="B342">
        <v>20</v>
      </c>
      <c r="C342">
        <v>23</v>
      </c>
      <c r="D342">
        <v>23</v>
      </c>
      <c r="E342">
        <v>7</v>
      </c>
      <c r="F342">
        <v>7</v>
      </c>
      <c r="G342">
        <v>0</v>
      </c>
      <c r="H342">
        <v>0</v>
      </c>
      <c r="I342">
        <v>3.649</v>
      </c>
      <c r="J342">
        <v>1.7477826086956521</v>
      </c>
      <c r="K342" t="s">
        <v>312</v>
      </c>
      <c r="L342">
        <v>0</v>
      </c>
      <c r="M342">
        <v>0</v>
      </c>
      <c r="N342">
        <v>20</v>
      </c>
      <c r="O342">
        <v>5</v>
      </c>
      <c r="P342">
        <v>5</v>
      </c>
      <c r="Q342">
        <v>3.649</v>
      </c>
      <c r="R342">
        <v>1.7482500000000001</v>
      </c>
    </row>
    <row r="343" spans="1:18" x14ac:dyDescent="0.25">
      <c r="A343" s="3" t="s">
        <v>567</v>
      </c>
      <c r="B343">
        <v>3</v>
      </c>
      <c r="C343">
        <v>3</v>
      </c>
      <c r="D343">
        <v>1</v>
      </c>
      <c r="E343">
        <v>0</v>
      </c>
      <c r="F343">
        <v>0</v>
      </c>
      <c r="G343">
        <v>0</v>
      </c>
      <c r="H343">
        <v>0</v>
      </c>
      <c r="I343">
        <v>5.8540000000000001</v>
      </c>
      <c r="J343">
        <v>4.8326666666666673</v>
      </c>
      <c r="K343" t="s">
        <v>315</v>
      </c>
      <c r="L343">
        <v>0</v>
      </c>
      <c r="M343">
        <v>0</v>
      </c>
      <c r="N343">
        <v>1</v>
      </c>
      <c r="O343">
        <v>0</v>
      </c>
      <c r="P343">
        <v>0</v>
      </c>
      <c r="Q343">
        <v>5.8540000000000001</v>
      </c>
      <c r="R343">
        <v>4.8326666666666673</v>
      </c>
    </row>
    <row r="344" spans="1:18" x14ac:dyDescent="0.25">
      <c r="A344" s="3" t="s">
        <v>569</v>
      </c>
      <c r="B344">
        <v>2</v>
      </c>
      <c r="C344">
        <v>3</v>
      </c>
      <c r="D344">
        <v>1</v>
      </c>
      <c r="E344">
        <v>2</v>
      </c>
      <c r="F344">
        <v>1</v>
      </c>
      <c r="G344">
        <v>0</v>
      </c>
      <c r="H344">
        <v>0</v>
      </c>
      <c r="I344">
        <v>4.2380000000000004</v>
      </c>
      <c r="J344">
        <v>3.6189999999999998</v>
      </c>
      <c r="K344" t="s">
        <v>315</v>
      </c>
      <c r="L344">
        <v>0</v>
      </c>
      <c r="M344">
        <v>0</v>
      </c>
      <c r="N344">
        <v>1</v>
      </c>
      <c r="O344">
        <v>2</v>
      </c>
      <c r="P344">
        <v>1</v>
      </c>
      <c r="Q344">
        <v>4.0819999999999999</v>
      </c>
      <c r="R344">
        <v>3.3094999999999999</v>
      </c>
    </row>
    <row r="345" spans="1:18" x14ac:dyDescent="0.25">
      <c r="A345" s="3" t="s">
        <v>571</v>
      </c>
      <c r="B345">
        <v>1</v>
      </c>
      <c r="C345">
        <v>2</v>
      </c>
      <c r="D345">
        <v>0</v>
      </c>
      <c r="E345">
        <v>1</v>
      </c>
      <c r="F345">
        <v>0</v>
      </c>
      <c r="G345">
        <v>0</v>
      </c>
      <c r="H345">
        <v>0</v>
      </c>
      <c r="I345">
        <v>0</v>
      </c>
      <c r="J345">
        <v>0</v>
      </c>
      <c r="K345" t="s">
        <v>312</v>
      </c>
      <c r="L345">
        <v>0</v>
      </c>
      <c r="M345">
        <v>0</v>
      </c>
      <c r="N345">
        <v>0</v>
      </c>
      <c r="O345">
        <v>0</v>
      </c>
      <c r="P345">
        <v>0</v>
      </c>
      <c r="Q345">
        <v>0</v>
      </c>
      <c r="R345">
        <v>0</v>
      </c>
    </row>
    <row r="346" spans="1:18" x14ac:dyDescent="0.25">
      <c r="A346" s="3" t="s">
        <v>576</v>
      </c>
      <c r="B346">
        <v>2</v>
      </c>
      <c r="C346">
        <v>3</v>
      </c>
      <c r="D346">
        <v>0</v>
      </c>
      <c r="E346">
        <v>0</v>
      </c>
      <c r="F346">
        <v>0</v>
      </c>
      <c r="G346">
        <v>0</v>
      </c>
      <c r="H346">
        <v>0</v>
      </c>
      <c r="I346">
        <v>4.5880000000000001</v>
      </c>
      <c r="J346">
        <v>4.3566666666666665</v>
      </c>
      <c r="K346" t="s">
        <v>312</v>
      </c>
      <c r="L346">
        <v>0</v>
      </c>
      <c r="M346">
        <v>0</v>
      </c>
      <c r="N346">
        <v>0</v>
      </c>
      <c r="O346">
        <v>0</v>
      </c>
      <c r="P346">
        <v>0</v>
      </c>
      <c r="Q346">
        <v>4.5469999999999997</v>
      </c>
      <c r="R346">
        <v>4.2409999999999997</v>
      </c>
    </row>
    <row r="347" spans="1:18" x14ac:dyDescent="0.25">
      <c r="A347" s="3" t="s">
        <v>577</v>
      </c>
      <c r="B347">
        <v>5</v>
      </c>
      <c r="C347">
        <v>5</v>
      </c>
      <c r="D347">
        <v>0</v>
      </c>
      <c r="E347">
        <v>2</v>
      </c>
      <c r="F347">
        <v>0</v>
      </c>
      <c r="G347">
        <v>0</v>
      </c>
      <c r="H347">
        <v>0</v>
      </c>
      <c r="I347">
        <v>2.125</v>
      </c>
      <c r="J347">
        <v>0.71699999999999997</v>
      </c>
      <c r="K347" t="s">
        <v>315</v>
      </c>
      <c r="L347">
        <v>0</v>
      </c>
      <c r="M347">
        <v>0</v>
      </c>
      <c r="N347">
        <v>0</v>
      </c>
      <c r="O347">
        <v>2</v>
      </c>
      <c r="P347">
        <v>0</v>
      </c>
      <c r="Q347">
        <v>2.125</v>
      </c>
      <c r="R347">
        <v>0.71699999999999997</v>
      </c>
    </row>
    <row r="348" spans="1:18" x14ac:dyDescent="0.25">
      <c r="A348" s="3" t="s">
        <v>580</v>
      </c>
      <c r="B348">
        <v>8</v>
      </c>
      <c r="C348">
        <v>12</v>
      </c>
      <c r="D348">
        <v>4</v>
      </c>
      <c r="E348">
        <v>3</v>
      </c>
      <c r="F348">
        <v>1</v>
      </c>
      <c r="G348">
        <v>0</v>
      </c>
      <c r="H348">
        <v>0</v>
      </c>
      <c r="I348">
        <v>8.4700000000000006</v>
      </c>
      <c r="J348">
        <v>3.9278333333333335</v>
      </c>
      <c r="K348" t="s">
        <v>312</v>
      </c>
      <c r="L348">
        <v>0</v>
      </c>
      <c r="M348">
        <v>0</v>
      </c>
      <c r="N348">
        <v>4</v>
      </c>
      <c r="O348">
        <v>2</v>
      </c>
      <c r="P348">
        <v>1</v>
      </c>
      <c r="Q348">
        <v>8.4700000000000006</v>
      </c>
      <c r="R348">
        <v>3.8018749999999994</v>
      </c>
    </row>
    <row r="349" spans="1:18" x14ac:dyDescent="0.25">
      <c r="A349" s="3" t="s">
        <v>582</v>
      </c>
      <c r="B349">
        <v>13</v>
      </c>
      <c r="C349">
        <v>13</v>
      </c>
      <c r="D349">
        <v>13</v>
      </c>
      <c r="E349">
        <v>2</v>
      </c>
      <c r="F349">
        <v>2</v>
      </c>
      <c r="G349">
        <v>0</v>
      </c>
      <c r="H349">
        <v>0</v>
      </c>
      <c r="I349">
        <v>2.9809999999999999</v>
      </c>
      <c r="J349">
        <v>1.9789230769230766</v>
      </c>
      <c r="K349" t="s">
        <v>315</v>
      </c>
      <c r="L349">
        <v>0</v>
      </c>
      <c r="M349">
        <v>0</v>
      </c>
      <c r="N349">
        <v>13</v>
      </c>
      <c r="O349">
        <v>2</v>
      </c>
      <c r="P349">
        <v>2</v>
      </c>
      <c r="Q349">
        <v>2.9809999999999999</v>
      </c>
      <c r="R349">
        <v>1.9789230769230766</v>
      </c>
    </row>
    <row r="350" spans="1:18" x14ac:dyDescent="0.25">
      <c r="A350" s="3" t="s">
        <v>584</v>
      </c>
      <c r="B350">
        <v>2</v>
      </c>
      <c r="C350">
        <v>2</v>
      </c>
      <c r="D350">
        <v>0</v>
      </c>
      <c r="E350">
        <v>1</v>
      </c>
      <c r="F350">
        <v>0</v>
      </c>
      <c r="G350">
        <v>0</v>
      </c>
      <c r="H350">
        <v>0</v>
      </c>
      <c r="I350">
        <v>3.7069999999999999</v>
      </c>
      <c r="J350">
        <v>2.3035000000000001</v>
      </c>
      <c r="K350" t="s">
        <v>315</v>
      </c>
      <c r="L350">
        <v>0</v>
      </c>
      <c r="M350">
        <v>0</v>
      </c>
      <c r="N350">
        <v>0</v>
      </c>
      <c r="O350">
        <v>1</v>
      </c>
      <c r="P350">
        <v>0</v>
      </c>
      <c r="Q350">
        <v>3.7069999999999999</v>
      </c>
      <c r="R350">
        <v>2.3035000000000001</v>
      </c>
    </row>
    <row r="351" spans="1:18" x14ac:dyDescent="0.25">
      <c r="A351" s="3" t="s">
        <v>586</v>
      </c>
      <c r="B351">
        <v>1</v>
      </c>
      <c r="C351">
        <v>1</v>
      </c>
      <c r="D351">
        <v>1</v>
      </c>
      <c r="E351">
        <v>1</v>
      </c>
      <c r="F351">
        <v>1</v>
      </c>
      <c r="G351">
        <v>0</v>
      </c>
      <c r="H351">
        <v>0</v>
      </c>
      <c r="I351">
        <v>0.85</v>
      </c>
      <c r="J351">
        <v>0.85</v>
      </c>
      <c r="K351" t="s">
        <v>315</v>
      </c>
      <c r="L351">
        <v>0</v>
      </c>
      <c r="M351">
        <v>0</v>
      </c>
      <c r="N351">
        <v>1</v>
      </c>
      <c r="O351">
        <v>1</v>
      </c>
      <c r="P351">
        <v>1</v>
      </c>
      <c r="Q351">
        <v>0.85</v>
      </c>
      <c r="R351">
        <v>0.85</v>
      </c>
    </row>
    <row r="352" spans="1:18" x14ac:dyDescent="0.25">
      <c r="A352" s="3" t="s">
        <v>587</v>
      </c>
      <c r="B352">
        <v>1</v>
      </c>
      <c r="C352">
        <v>2</v>
      </c>
      <c r="D352">
        <v>2</v>
      </c>
      <c r="E352">
        <v>1</v>
      </c>
      <c r="F352">
        <v>1</v>
      </c>
      <c r="G352">
        <v>0</v>
      </c>
      <c r="H352">
        <v>0</v>
      </c>
      <c r="I352">
        <v>5.2229999999999999</v>
      </c>
      <c r="J352">
        <v>3.1930000000000001</v>
      </c>
      <c r="K352" t="s">
        <v>315</v>
      </c>
      <c r="L352">
        <v>0</v>
      </c>
      <c r="M352">
        <v>0</v>
      </c>
      <c r="N352">
        <v>1</v>
      </c>
      <c r="O352">
        <v>1</v>
      </c>
      <c r="P352">
        <v>1</v>
      </c>
      <c r="Q352">
        <v>1.163</v>
      </c>
      <c r="R352">
        <v>1.163</v>
      </c>
    </row>
    <row r="353" spans="1:18" x14ac:dyDescent="0.25">
      <c r="A353" s="3" t="s">
        <v>588</v>
      </c>
      <c r="B353">
        <v>9</v>
      </c>
      <c r="C353">
        <v>14</v>
      </c>
      <c r="D353">
        <v>10</v>
      </c>
      <c r="E353">
        <v>3</v>
      </c>
      <c r="F353">
        <v>2</v>
      </c>
      <c r="G353">
        <v>1</v>
      </c>
      <c r="H353">
        <v>1</v>
      </c>
      <c r="I353">
        <v>16.018999999999998</v>
      </c>
      <c r="J353">
        <v>5.4615714285714274</v>
      </c>
      <c r="K353" t="s">
        <v>315</v>
      </c>
      <c r="L353">
        <v>0</v>
      </c>
      <c r="M353">
        <v>0</v>
      </c>
      <c r="N353">
        <v>9</v>
      </c>
      <c r="O353">
        <v>2</v>
      </c>
      <c r="P353">
        <v>2</v>
      </c>
      <c r="Q353">
        <v>8.4700000000000006</v>
      </c>
      <c r="R353">
        <v>4.017555555555556</v>
      </c>
    </row>
    <row r="354" spans="1:18" x14ac:dyDescent="0.25">
      <c r="A354" s="3" t="s">
        <v>590</v>
      </c>
      <c r="B354">
        <v>2</v>
      </c>
      <c r="C354">
        <v>4</v>
      </c>
      <c r="D354">
        <v>1</v>
      </c>
      <c r="E354">
        <v>2</v>
      </c>
      <c r="F354">
        <v>1</v>
      </c>
      <c r="G354">
        <v>0</v>
      </c>
      <c r="H354">
        <v>0</v>
      </c>
      <c r="I354">
        <v>7.5739999999999998</v>
      </c>
      <c r="J354">
        <v>4.3927499999999995</v>
      </c>
      <c r="K354" t="s">
        <v>312</v>
      </c>
      <c r="L354">
        <v>0</v>
      </c>
      <c r="M354">
        <v>0</v>
      </c>
      <c r="N354">
        <v>0</v>
      </c>
      <c r="O354">
        <v>0</v>
      </c>
      <c r="P354">
        <v>0</v>
      </c>
      <c r="Q354">
        <v>7.5739999999999998</v>
      </c>
      <c r="R354">
        <v>6.3369999999999997</v>
      </c>
    </row>
    <row r="355" spans="1:18" x14ac:dyDescent="0.25">
      <c r="A355" s="3" t="s">
        <v>592</v>
      </c>
      <c r="B355">
        <v>2</v>
      </c>
      <c r="C355">
        <v>3</v>
      </c>
      <c r="D355">
        <v>0</v>
      </c>
      <c r="E355">
        <v>0</v>
      </c>
      <c r="F355">
        <v>0</v>
      </c>
      <c r="G355">
        <v>0</v>
      </c>
      <c r="H355">
        <v>0</v>
      </c>
      <c r="I355">
        <v>4.6040000000000001</v>
      </c>
      <c r="J355">
        <v>3.1856666666666666</v>
      </c>
      <c r="K355" t="s">
        <v>312</v>
      </c>
      <c r="L355">
        <v>0</v>
      </c>
      <c r="M355">
        <v>0</v>
      </c>
      <c r="N355">
        <v>0</v>
      </c>
      <c r="O355">
        <v>0</v>
      </c>
      <c r="P355">
        <v>0</v>
      </c>
      <c r="Q355">
        <v>4.6040000000000001</v>
      </c>
      <c r="R355">
        <v>4.6040000000000001</v>
      </c>
    </row>
    <row r="356" spans="1:18" x14ac:dyDescent="0.25">
      <c r="A356" s="3" t="s">
        <v>593</v>
      </c>
      <c r="B356">
        <v>8</v>
      </c>
      <c r="C356">
        <v>11</v>
      </c>
      <c r="D356">
        <v>1</v>
      </c>
      <c r="E356">
        <v>3</v>
      </c>
      <c r="F356">
        <v>1</v>
      </c>
      <c r="G356">
        <v>0</v>
      </c>
      <c r="H356">
        <v>0</v>
      </c>
      <c r="I356">
        <v>4.96</v>
      </c>
      <c r="J356">
        <v>3.2778181818181817</v>
      </c>
      <c r="K356" t="s">
        <v>315</v>
      </c>
      <c r="L356">
        <v>0</v>
      </c>
      <c r="M356">
        <v>0</v>
      </c>
      <c r="N356">
        <v>0</v>
      </c>
      <c r="O356">
        <v>2</v>
      </c>
      <c r="P356">
        <v>0</v>
      </c>
      <c r="Q356">
        <v>4.96</v>
      </c>
      <c r="R356">
        <v>3.4268750000000003</v>
      </c>
    </row>
    <row r="357" spans="1:18" x14ac:dyDescent="0.25">
      <c r="A357" s="3" t="s">
        <v>594</v>
      </c>
      <c r="B357">
        <v>10</v>
      </c>
      <c r="C357">
        <v>11</v>
      </c>
      <c r="D357">
        <v>0</v>
      </c>
      <c r="E357">
        <v>3</v>
      </c>
      <c r="F357">
        <v>0</v>
      </c>
      <c r="G357">
        <v>1</v>
      </c>
      <c r="H357">
        <v>0</v>
      </c>
      <c r="I357">
        <v>11.061999999999999</v>
      </c>
      <c r="J357">
        <v>4.0479090909090907</v>
      </c>
      <c r="K357" t="s">
        <v>315</v>
      </c>
      <c r="L357">
        <v>0</v>
      </c>
      <c r="M357">
        <v>0</v>
      </c>
      <c r="N357">
        <v>0</v>
      </c>
      <c r="O357">
        <v>2</v>
      </c>
      <c r="P357">
        <v>0</v>
      </c>
      <c r="Q357">
        <v>11.061999999999999</v>
      </c>
      <c r="R357">
        <v>3.9364000000000003</v>
      </c>
    </row>
    <row r="358" spans="1:18" x14ac:dyDescent="0.25">
      <c r="A358" s="3" t="s">
        <v>595</v>
      </c>
      <c r="B358">
        <v>4</v>
      </c>
      <c r="C358">
        <v>12</v>
      </c>
      <c r="D358">
        <v>12</v>
      </c>
      <c r="E358">
        <v>3</v>
      </c>
      <c r="F358">
        <v>3</v>
      </c>
      <c r="G358">
        <v>0</v>
      </c>
      <c r="H358">
        <v>0</v>
      </c>
      <c r="I358">
        <v>12.336</v>
      </c>
      <c r="J358">
        <v>2.9710833333333331</v>
      </c>
      <c r="K358" t="s">
        <v>312</v>
      </c>
      <c r="L358">
        <v>0</v>
      </c>
      <c r="M358">
        <v>0</v>
      </c>
      <c r="N358">
        <v>4</v>
      </c>
      <c r="O358">
        <v>1</v>
      </c>
      <c r="P358">
        <v>1</v>
      </c>
      <c r="Q358">
        <v>3.6110000000000002</v>
      </c>
      <c r="R358">
        <v>1.57975</v>
      </c>
    </row>
    <row r="359" spans="1:18" x14ac:dyDescent="0.25">
      <c r="A359" s="3" t="s">
        <v>596</v>
      </c>
      <c r="B359">
        <v>8</v>
      </c>
      <c r="C359">
        <v>9</v>
      </c>
      <c r="D359">
        <v>5</v>
      </c>
      <c r="E359">
        <v>8</v>
      </c>
      <c r="F359">
        <v>5</v>
      </c>
      <c r="G359">
        <v>0</v>
      </c>
      <c r="H359">
        <v>0</v>
      </c>
      <c r="I359">
        <v>30.222999999999999</v>
      </c>
      <c r="J359">
        <v>5.5805555555555548</v>
      </c>
      <c r="K359" t="s">
        <v>315</v>
      </c>
      <c r="L359">
        <v>0</v>
      </c>
      <c r="M359">
        <v>0</v>
      </c>
      <c r="N359">
        <v>4</v>
      </c>
      <c r="O359">
        <v>7</v>
      </c>
      <c r="P359">
        <v>4</v>
      </c>
      <c r="Q359">
        <v>30.222999999999999</v>
      </c>
      <c r="R359">
        <v>6.1117499999999989</v>
      </c>
    </row>
    <row r="360" spans="1:18" x14ac:dyDescent="0.25">
      <c r="A360" s="3" t="s">
        <v>597</v>
      </c>
      <c r="B360">
        <v>1</v>
      </c>
      <c r="C360">
        <v>1</v>
      </c>
      <c r="D360">
        <v>0</v>
      </c>
      <c r="E360">
        <v>0</v>
      </c>
      <c r="F360">
        <v>0</v>
      </c>
      <c r="G360">
        <v>0</v>
      </c>
      <c r="H360">
        <v>0</v>
      </c>
      <c r="I360">
        <v>3.2170000000000001</v>
      </c>
      <c r="J360">
        <v>3.2170000000000001</v>
      </c>
      <c r="K360" t="s">
        <v>315</v>
      </c>
      <c r="L360">
        <v>0</v>
      </c>
      <c r="M360">
        <v>0</v>
      </c>
      <c r="N360">
        <v>0</v>
      </c>
      <c r="O360">
        <v>0</v>
      </c>
      <c r="P360">
        <v>0</v>
      </c>
      <c r="Q360">
        <v>3.2170000000000001</v>
      </c>
      <c r="R360">
        <v>3.2170000000000001</v>
      </c>
    </row>
    <row r="361" spans="1:18" x14ac:dyDescent="0.25">
      <c r="A361" s="3" t="s">
        <v>598</v>
      </c>
      <c r="B361">
        <v>2</v>
      </c>
      <c r="C361">
        <v>2</v>
      </c>
      <c r="D361">
        <v>2</v>
      </c>
      <c r="E361">
        <v>1</v>
      </c>
      <c r="F361">
        <v>1</v>
      </c>
      <c r="G361">
        <v>0</v>
      </c>
      <c r="H361">
        <v>0</v>
      </c>
      <c r="I361">
        <v>2.1120000000000001</v>
      </c>
      <c r="J361">
        <v>1.4904999999999999</v>
      </c>
      <c r="K361" t="s">
        <v>312</v>
      </c>
      <c r="L361">
        <v>0</v>
      </c>
      <c r="M361">
        <v>0</v>
      </c>
      <c r="N361">
        <v>2</v>
      </c>
      <c r="O361">
        <v>1</v>
      </c>
      <c r="P361">
        <v>1</v>
      </c>
      <c r="Q361">
        <v>2.1120000000000001</v>
      </c>
      <c r="R361">
        <v>1.4904999999999999</v>
      </c>
    </row>
    <row r="362" spans="1:18" x14ac:dyDescent="0.25">
      <c r="A362" s="3" t="s">
        <v>599</v>
      </c>
      <c r="B362">
        <v>10</v>
      </c>
      <c r="C362">
        <v>10</v>
      </c>
      <c r="D362">
        <v>3</v>
      </c>
      <c r="E362">
        <v>7</v>
      </c>
      <c r="F362">
        <v>2</v>
      </c>
      <c r="G362">
        <v>1</v>
      </c>
      <c r="H362">
        <v>0</v>
      </c>
      <c r="I362">
        <v>16.018999999999998</v>
      </c>
      <c r="J362">
        <v>3.5695999999999999</v>
      </c>
      <c r="K362" t="s">
        <v>315</v>
      </c>
      <c r="L362">
        <v>0</v>
      </c>
      <c r="M362">
        <v>0</v>
      </c>
      <c r="N362">
        <v>3</v>
      </c>
      <c r="O362">
        <v>7</v>
      </c>
      <c r="P362">
        <v>2</v>
      </c>
      <c r="Q362">
        <v>16.018999999999998</v>
      </c>
      <c r="R362">
        <v>3.5695999999999999</v>
      </c>
    </row>
    <row r="363" spans="1:18" x14ac:dyDescent="0.25">
      <c r="A363" s="3" t="s">
        <v>602</v>
      </c>
      <c r="B363">
        <v>1</v>
      </c>
      <c r="C363">
        <v>1</v>
      </c>
      <c r="D363">
        <v>1</v>
      </c>
      <c r="E363">
        <v>0</v>
      </c>
      <c r="F363">
        <v>0</v>
      </c>
      <c r="G363">
        <v>0</v>
      </c>
      <c r="H363">
        <v>0</v>
      </c>
      <c r="I363">
        <v>2.2149999999999999</v>
      </c>
      <c r="J363">
        <v>2.2149999999999999</v>
      </c>
      <c r="K363" t="s">
        <v>315</v>
      </c>
      <c r="L363">
        <v>0</v>
      </c>
      <c r="M363">
        <v>0</v>
      </c>
      <c r="N363">
        <v>1</v>
      </c>
      <c r="O363">
        <v>0</v>
      </c>
      <c r="P363">
        <v>0</v>
      </c>
      <c r="Q363">
        <v>2.2149999999999999</v>
      </c>
      <c r="R363">
        <v>2.2149999999999999</v>
      </c>
    </row>
    <row r="364" spans="1:18" x14ac:dyDescent="0.25">
      <c r="A364" s="3" t="s">
        <v>604</v>
      </c>
      <c r="B364">
        <v>1</v>
      </c>
      <c r="C364">
        <v>2</v>
      </c>
      <c r="D364">
        <v>1</v>
      </c>
      <c r="E364">
        <v>0</v>
      </c>
      <c r="F364">
        <v>0</v>
      </c>
      <c r="G364">
        <v>0</v>
      </c>
      <c r="H364">
        <v>0</v>
      </c>
      <c r="I364">
        <v>7.0149999999999997</v>
      </c>
      <c r="J364">
        <v>4.8629999999999995</v>
      </c>
      <c r="K364" t="s">
        <v>312</v>
      </c>
      <c r="L364">
        <v>0</v>
      </c>
      <c r="M364">
        <v>0</v>
      </c>
      <c r="N364">
        <v>0</v>
      </c>
      <c r="O364">
        <v>0</v>
      </c>
      <c r="P364">
        <v>0</v>
      </c>
      <c r="Q364">
        <v>7.0149999999999997</v>
      </c>
      <c r="R364">
        <v>7.0149999999999997</v>
      </c>
    </row>
    <row r="365" spans="1:18" x14ac:dyDescent="0.25">
      <c r="A365" s="3" t="s">
        <v>605</v>
      </c>
      <c r="B365">
        <v>0</v>
      </c>
      <c r="C365">
        <v>1</v>
      </c>
      <c r="D365">
        <v>1</v>
      </c>
      <c r="E365">
        <v>1</v>
      </c>
      <c r="F365">
        <v>1</v>
      </c>
      <c r="G365">
        <v>0</v>
      </c>
      <c r="H365">
        <v>0</v>
      </c>
      <c r="I365">
        <v>3.649</v>
      </c>
      <c r="J365">
        <v>3.649</v>
      </c>
      <c r="K365" t="s">
        <v>315</v>
      </c>
      <c r="L365">
        <v>0</v>
      </c>
      <c r="M365">
        <v>0</v>
      </c>
      <c r="N365">
        <v>0</v>
      </c>
      <c r="O365">
        <v>0</v>
      </c>
      <c r="P365">
        <v>0</v>
      </c>
      <c r="Q365">
        <v>0</v>
      </c>
      <c r="R365">
        <v>0</v>
      </c>
    </row>
    <row r="366" spans="1:18" x14ac:dyDescent="0.25">
      <c r="A366" s="3" t="s">
        <v>606</v>
      </c>
      <c r="B366">
        <v>1</v>
      </c>
      <c r="C366">
        <v>2</v>
      </c>
      <c r="D366">
        <v>0</v>
      </c>
      <c r="E366">
        <v>1</v>
      </c>
      <c r="F366">
        <v>0</v>
      </c>
      <c r="G366">
        <v>0</v>
      </c>
      <c r="H366">
        <v>0</v>
      </c>
      <c r="I366">
        <v>4.2089999999999996</v>
      </c>
      <c r="J366">
        <v>2.1044999999999998</v>
      </c>
      <c r="K366" t="s">
        <v>312</v>
      </c>
      <c r="L366">
        <v>0</v>
      </c>
      <c r="M366">
        <v>0</v>
      </c>
      <c r="N366">
        <v>0</v>
      </c>
      <c r="O366">
        <v>0</v>
      </c>
      <c r="P366">
        <v>0</v>
      </c>
      <c r="Q366">
        <v>0</v>
      </c>
      <c r="R366">
        <v>0</v>
      </c>
    </row>
    <row r="367" spans="1:18" x14ac:dyDescent="0.25">
      <c r="A367" s="3" t="s">
        <v>608</v>
      </c>
      <c r="B367">
        <v>0</v>
      </c>
      <c r="C367">
        <v>0</v>
      </c>
      <c r="D367">
        <v>0</v>
      </c>
      <c r="E367">
        <v>0</v>
      </c>
      <c r="F367">
        <v>0</v>
      </c>
      <c r="G367">
        <v>0</v>
      </c>
      <c r="H367">
        <v>0</v>
      </c>
      <c r="I367">
        <v>0</v>
      </c>
      <c r="J367">
        <v>0</v>
      </c>
      <c r="K367" t="s">
        <v>312</v>
      </c>
      <c r="L367">
        <v>0</v>
      </c>
      <c r="M367">
        <v>0</v>
      </c>
      <c r="N367">
        <v>0</v>
      </c>
      <c r="O367">
        <v>0</v>
      </c>
      <c r="P367">
        <v>0</v>
      </c>
      <c r="Q367">
        <v>0</v>
      </c>
      <c r="R367">
        <v>0</v>
      </c>
    </row>
    <row r="368" spans="1:18" x14ac:dyDescent="0.25">
      <c r="A368" s="3" t="s">
        <v>610</v>
      </c>
      <c r="B368">
        <v>2</v>
      </c>
      <c r="C368">
        <v>5</v>
      </c>
      <c r="D368">
        <v>1</v>
      </c>
      <c r="E368">
        <v>0</v>
      </c>
      <c r="F368">
        <v>0</v>
      </c>
      <c r="G368">
        <v>1</v>
      </c>
      <c r="H368">
        <v>0</v>
      </c>
      <c r="I368">
        <v>6.0389999999999997</v>
      </c>
      <c r="J368">
        <v>2.9986000000000002</v>
      </c>
      <c r="K368" t="s">
        <v>315</v>
      </c>
      <c r="L368">
        <v>0</v>
      </c>
      <c r="M368">
        <v>0</v>
      </c>
      <c r="N368">
        <v>0</v>
      </c>
      <c r="O368">
        <v>0</v>
      </c>
      <c r="P368">
        <v>0</v>
      </c>
      <c r="Q368">
        <v>6.0389999999999997</v>
      </c>
      <c r="R368">
        <v>3.9184999999999999</v>
      </c>
    </row>
    <row r="369" spans="1:18" x14ac:dyDescent="0.25">
      <c r="A369" s="3" t="s">
        <v>611</v>
      </c>
      <c r="B369">
        <v>4</v>
      </c>
      <c r="C369">
        <v>4</v>
      </c>
      <c r="D369">
        <v>1</v>
      </c>
      <c r="E369">
        <v>1</v>
      </c>
      <c r="F369">
        <v>0</v>
      </c>
      <c r="G369">
        <v>0</v>
      </c>
      <c r="H369">
        <v>0</v>
      </c>
      <c r="I369">
        <v>12.336</v>
      </c>
      <c r="J369">
        <v>3.9865000000000004</v>
      </c>
      <c r="K369" t="s">
        <v>312</v>
      </c>
      <c r="L369">
        <v>0</v>
      </c>
      <c r="M369">
        <v>0</v>
      </c>
      <c r="N369">
        <v>1</v>
      </c>
      <c r="O369">
        <v>1</v>
      </c>
      <c r="P369">
        <v>0</v>
      </c>
      <c r="Q369">
        <v>12.336</v>
      </c>
      <c r="R369">
        <v>3.9865000000000004</v>
      </c>
    </row>
    <row r="370" spans="1:18" x14ac:dyDescent="0.25">
      <c r="A370" s="3" t="s">
        <v>613</v>
      </c>
      <c r="B370">
        <v>1</v>
      </c>
      <c r="C370">
        <v>3</v>
      </c>
      <c r="D370">
        <v>3</v>
      </c>
      <c r="E370">
        <v>0</v>
      </c>
      <c r="F370">
        <v>0</v>
      </c>
      <c r="G370">
        <v>0</v>
      </c>
      <c r="H370">
        <v>0</v>
      </c>
      <c r="I370">
        <v>2.8109999999999999</v>
      </c>
      <c r="J370">
        <v>1.5783333333333334</v>
      </c>
      <c r="K370" t="s">
        <v>312</v>
      </c>
      <c r="L370">
        <v>0</v>
      </c>
      <c r="M370">
        <v>0</v>
      </c>
      <c r="N370">
        <v>1</v>
      </c>
      <c r="O370">
        <v>0</v>
      </c>
      <c r="P370">
        <v>0</v>
      </c>
      <c r="Q370">
        <v>0.55500000000000005</v>
      </c>
      <c r="R370">
        <v>0.55500000000000005</v>
      </c>
    </row>
    <row r="371" spans="1:18" x14ac:dyDescent="0.25">
      <c r="A371" s="3" t="s">
        <v>614</v>
      </c>
      <c r="B371">
        <v>3</v>
      </c>
      <c r="C371">
        <v>4</v>
      </c>
      <c r="D371">
        <v>1</v>
      </c>
      <c r="E371">
        <v>2</v>
      </c>
      <c r="F371">
        <v>1</v>
      </c>
      <c r="G371">
        <v>0</v>
      </c>
      <c r="H371">
        <v>0</v>
      </c>
      <c r="I371">
        <v>4.42</v>
      </c>
      <c r="J371">
        <v>2.4597500000000001</v>
      </c>
      <c r="K371" t="s">
        <v>312</v>
      </c>
      <c r="L371">
        <v>0</v>
      </c>
      <c r="M371">
        <v>0</v>
      </c>
      <c r="N371">
        <v>0</v>
      </c>
      <c r="O371">
        <v>1</v>
      </c>
      <c r="P371">
        <v>0</v>
      </c>
      <c r="Q371">
        <v>4.42</v>
      </c>
      <c r="R371">
        <v>1.8813333333333333</v>
      </c>
    </row>
    <row r="372" spans="1:18" x14ac:dyDescent="0.25">
      <c r="A372" s="3" t="s">
        <v>618</v>
      </c>
      <c r="B372">
        <v>1</v>
      </c>
      <c r="C372">
        <v>2</v>
      </c>
      <c r="D372">
        <v>2</v>
      </c>
      <c r="E372">
        <v>1</v>
      </c>
      <c r="F372">
        <v>1</v>
      </c>
      <c r="G372">
        <v>0</v>
      </c>
      <c r="H372">
        <v>0</v>
      </c>
      <c r="I372">
        <v>2.8940000000000001</v>
      </c>
      <c r="J372">
        <v>1.9970000000000001</v>
      </c>
      <c r="K372" t="s">
        <v>315</v>
      </c>
      <c r="L372">
        <v>0</v>
      </c>
      <c r="M372">
        <v>0</v>
      </c>
      <c r="N372">
        <v>1</v>
      </c>
      <c r="O372">
        <v>0</v>
      </c>
      <c r="P372">
        <v>0</v>
      </c>
      <c r="Q372">
        <v>2.8940000000000001</v>
      </c>
      <c r="R372">
        <v>2.8940000000000001</v>
      </c>
    </row>
    <row r="373" spans="1:18" x14ac:dyDescent="0.25">
      <c r="A373" s="3" t="s">
        <v>621</v>
      </c>
      <c r="B373">
        <v>4</v>
      </c>
      <c r="C373">
        <v>4</v>
      </c>
      <c r="D373">
        <v>2</v>
      </c>
      <c r="E373">
        <v>3</v>
      </c>
      <c r="F373">
        <v>2</v>
      </c>
      <c r="G373">
        <v>0</v>
      </c>
      <c r="H373">
        <v>0</v>
      </c>
      <c r="I373">
        <v>8.4700000000000006</v>
      </c>
      <c r="J373">
        <v>4.6935000000000002</v>
      </c>
      <c r="K373" t="s">
        <v>312</v>
      </c>
      <c r="L373">
        <v>0</v>
      </c>
      <c r="M373">
        <v>0</v>
      </c>
      <c r="N373">
        <v>2</v>
      </c>
      <c r="O373">
        <v>3</v>
      </c>
      <c r="P373">
        <v>2</v>
      </c>
      <c r="Q373">
        <v>8.4700000000000006</v>
      </c>
      <c r="R373">
        <v>4.6935000000000002</v>
      </c>
    </row>
    <row r="374" spans="1:18" x14ac:dyDescent="0.25">
      <c r="A374" s="3" t="s">
        <v>623</v>
      </c>
      <c r="B374">
        <v>9</v>
      </c>
      <c r="C374">
        <v>14</v>
      </c>
      <c r="D374">
        <v>8</v>
      </c>
      <c r="E374">
        <v>7</v>
      </c>
      <c r="F374">
        <v>7</v>
      </c>
      <c r="G374">
        <v>0</v>
      </c>
      <c r="H374">
        <v>0</v>
      </c>
      <c r="I374">
        <v>13.608000000000001</v>
      </c>
      <c r="J374">
        <v>4.3357142857142863</v>
      </c>
      <c r="K374" t="s">
        <v>315</v>
      </c>
      <c r="L374">
        <v>0</v>
      </c>
      <c r="M374">
        <v>0</v>
      </c>
      <c r="N374">
        <v>3</v>
      </c>
      <c r="O374">
        <v>3</v>
      </c>
      <c r="P374">
        <v>3</v>
      </c>
      <c r="Q374">
        <v>13.608000000000001</v>
      </c>
      <c r="R374">
        <v>4.4194444444444443</v>
      </c>
    </row>
    <row r="375" spans="1:18" x14ac:dyDescent="0.25">
      <c r="A375" s="3" t="s">
        <v>624</v>
      </c>
      <c r="B375">
        <v>3</v>
      </c>
      <c r="C375">
        <v>4</v>
      </c>
      <c r="D375">
        <v>1</v>
      </c>
      <c r="E375">
        <v>2</v>
      </c>
      <c r="F375">
        <v>0</v>
      </c>
      <c r="G375">
        <v>0</v>
      </c>
      <c r="H375">
        <v>0</v>
      </c>
      <c r="I375">
        <v>4.6909999999999998</v>
      </c>
      <c r="J375">
        <v>2.4362500000000002</v>
      </c>
      <c r="K375" t="s">
        <v>312</v>
      </c>
      <c r="L375">
        <v>0</v>
      </c>
      <c r="M375">
        <v>0</v>
      </c>
      <c r="N375">
        <v>0</v>
      </c>
      <c r="O375">
        <v>2</v>
      </c>
      <c r="P375">
        <v>0</v>
      </c>
      <c r="Q375">
        <v>4.6909999999999998</v>
      </c>
      <c r="R375">
        <v>2.6636666666666664</v>
      </c>
    </row>
    <row r="376" spans="1:18" x14ac:dyDescent="0.25">
      <c r="A376" s="3" t="s">
        <v>626</v>
      </c>
      <c r="B376">
        <v>0</v>
      </c>
      <c r="C376">
        <v>1</v>
      </c>
      <c r="D376">
        <v>0</v>
      </c>
      <c r="E376">
        <v>0</v>
      </c>
      <c r="F376">
        <v>0</v>
      </c>
      <c r="G376">
        <v>0</v>
      </c>
      <c r="H376">
        <v>0</v>
      </c>
      <c r="I376">
        <v>12.336</v>
      </c>
      <c r="J376">
        <v>12.336</v>
      </c>
      <c r="K376" t="s">
        <v>312</v>
      </c>
      <c r="L376">
        <v>0</v>
      </c>
      <c r="M376">
        <v>0</v>
      </c>
      <c r="N376">
        <v>0</v>
      </c>
      <c r="O376">
        <v>0</v>
      </c>
      <c r="P376">
        <v>0</v>
      </c>
      <c r="Q376">
        <v>0</v>
      </c>
      <c r="R376">
        <v>0</v>
      </c>
    </row>
    <row r="377" spans="1:18" x14ac:dyDescent="0.25">
      <c r="A377" s="3" t="s">
        <v>627</v>
      </c>
      <c r="B377">
        <v>2</v>
      </c>
      <c r="C377">
        <v>3</v>
      </c>
      <c r="D377">
        <v>1</v>
      </c>
      <c r="E377">
        <v>1</v>
      </c>
      <c r="F377">
        <v>0</v>
      </c>
      <c r="G377">
        <v>0</v>
      </c>
      <c r="H377">
        <v>0</v>
      </c>
      <c r="I377">
        <v>7.72</v>
      </c>
      <c r="J377">
        <v>4.6219999999999999</v>
      </c>
      <c r="K377" t="s">
        <v>315</v>
      </c>
      <c r="L377">
        <v>0</v>
      </c>
      <c r="M377">
        <v>0</v>
      </c>
      <c r="N377">
        <v>0</v>
      </c>
      <c r="O377">
        <v>1</v>
      </c>
      <c r="P377">
        <v>0</v>
      </c>
      <c r="Q377">
        <v>7.72</v>
      </c>
      <c r="R377">
        <v>4.9725000000000001</v>
      </c>
    </row>
    <row r="378" spans="1:18" x14ac:dyDescent="0.25">
      <c r="A378" s="3" t="s">
        <v>628</v>
      </c>
      <c r="B378">
        <v>4</v>
      </c>
      <c r="C378">
        <v>4</v>
      </c>
      <c r="D378">
        <v>2</v>
      </c>
      <c r="E378">
        <v>0</v>
      </c>
      <c r="F378">
        <v>0</v>
      </c>
      <c r="G378">
        <v>0</v>
      </c>
      <c r="H378">
        <v>0</v>
      </c>
      <c r="I378">
        <v>8.4700000000000006</v>
      </c>
      <c r="J378">
        <v>4.13375</v>
      </c>
      <c r="K378" t="s">
        <v>315</v>
      </c>
      <c r="L378">
        <v>0</v>
      </c>
      <c r="M378">
        <v>0</v>
      </c>
      <c r="N378">
        <v>2</v>
      </c>
      <c r="O378">
        <v>0</v>
      </c>
      <c r="P378">
        <v>0</v>
      </c>
      <c r="Q378">
        <v>8.4700000000000006</v>
      </c>
      <c r="R378">
        <v>4.13375</v>
      </c>
    </row>
    <row r="379" spans="1:18" x14ac:dyDescent="0.25">
      <c r="A379" s="3" t="s">
        <v>629</v>
      </c>
      <c r="B379">
        <v>3</v>
      </c>
      <c r="C379">
        <v>5</v>
      </c>
      <c r="D379">
        <v>4</v>
      </c>
      <c r="E379">
        <v>3</v>
      </c>
      <c r="F379">
        <v>3</v>
      </c>
      <c r="G379">
        <v>0</v>
      </c>
      <c r="H379">
        <v>0</v>
      </c>
      <c r="I379">
        <v>8.4700000000000006</v>
      </c>
      <c r="J379">
        <v>3.9832000000000001</v>
      </c>
      <c r="K379" t="s">
        <v>312</v>
      </c>
      <c r="L379">
        <v>0</v>
      </c>
      <c r="M379">
        <v>0</v>
      </c>
      <c r="N379">
        <v>2</v>
      </c>
      <c r="O379">
        <v>1</v>
      </c>
      <c r="P379">
        <v>1</v>
      </c>
      <c r="Q379">
        <v>8.4700000000000006</v>
      </c>
      <c r="R379">
        <v>4.9343333333333339</v>
      </c>
    </row>
    <row r="380" spans="1:18" x14ac:dyDescent="0.25">
      <c r="A380" s="3" t="s">
        <v>630</v>
      </c>
      <c r="B380">
        <v>1</v>
      </c>
      <c r="C380">
        <v>3</v>
      </c>
      <c r="D380">
        <v>2</v>
      </c>
      <c r="E380">
        <v>1</v>
      </c>
      <c r="F380">
        <v>1</v>
      </c>
      <c r="G380">
        <v>0</v>
      </c>
      <c r="H380">
        <v>0</v>
      </c>
      <c r="I380">
        <v>4.0129999999999999</v>
      </c>
      <c r="J380">
        <v>3.2853333333333334</v>
      </c>
      <c r="K380" t="s">
        <v>312</v>
      </c>
      <c r="L380">
        <v>0</v>
      </c>
      <c r="M380">
        <v>0</v>
      </c>
      <c r="N380">
        <v>0</v>
      </c>
      <c r="O380">
        <v>0</v>
      </c>
      <c r="P380">
        <v>0</v>
      </c>
      <c r="Q380">
        <v>3.4129999999999998</v>
      </c>
      <c r="R380">
        <v>3.4129999999999998</v>
      </c>
    </row>
    <row r="381" spans="1:18" x14ac:dyDescent="0.25">
      <c r="A381" s="3" t="s">
        <v>634</v>
      </c>
      <c r="B381">
        <v>1</v>
      </c>
      <c r="C381">
        <v>2</v>
      </c>
      <c r="D381">
        <v>1</v>
      </c>
      <c r="E381">
        <v>0</v>
      </c>
      <c r="F381">
        <v>0</v>
      </c>
      <c r="G381">
        <v>0</v>
      </c>
      <c r="H381">
        <v>0</v>
      </c>
      <c r="I381">
        <v>38.637</v>
      </c>
      <c r="J381">
        <v>21.324999999999999</v>
      </c>
      <c r="K381" t="s">
        <v>315</v>
      </c>
      <c r="L381">
        <v>0</v>
      </c>
      <c r="M381">
        <v>0</v>
      </c>
      <c r="N381">
        <v>0</v>
      </c>
      <c r="O381">
        <v>0</v>
      </c>
      <c r="P381">
        <v>0</v>
      </c>
      <c r="Q381">
        <v>38.637</v>
      </c>
      <c r="R381">
        <v>38.637</v>
      </c>
    </row>
    <row r="382" spans="1:18" x14ac:dyDescent="0.25">
      <c r="A382" s="3" t="s">
        <v>635</v>
      </c>
      <c r="B382">
        <v>2</v>
      </c>
      <c r="C382">
        <v>2</v>
      </c>
      <c r="D382">
        <v>2</v>
      </c>
      <c r="E382">
        <v>0</v>
      </c>
      <c r="F382">
        <v>0</v>
      </c>
      <c r="G382">
        <v>0</v>
      </c>
      <c r="H382">
        <v>0</v>
      </c>
      <c r="I382">
        <v>3.4580000000000002</v>
      </c>
      <c r="J382">
        <v>3.0895000000000001</v>
      </c>
      <c r="K382" t="s">
        <v>312</v>
      </c>
      <c r="L382">
        <v>0</v>
      </c>
      <c r="M382">
        <v>0</v>
      </c>
      <c r="N382">
        <v>2</v>
      </c>
      <c r="O382">
        <v>0</v>
      </c>
      <c r="P382">
        <v>0</v>
      </c>
      <c r="Q382">
        <v>3.4580000000000002</v>
      </c>
      <c r="R382">
        <v>3.0895000000000001</v>
      </c>
    </row>
    <row r="383" spans="1:18" x14ac:dyDescent="0.25">
      <c r="A383" s="3" t="s">
        <v>637</v>
      </c>
      <c r="B383">
        <v>2</v>
      </c>
      <c r="C383">
        <v>2</v>
      </c>
      <c r="D383">
        <v>0</v>
      </c>
      <c r="E383">
        <v>0</v>
      </c>
      <c r="F383">
        <v>0</v>
      </c>
      <c r="G383">
        <v>0</v>
      </c>
      <c r="H383">
        <v>0</v>
      </c>
      <c r="I383">
        <v>4.9770000000000003</v>
      </c>
      <c r="J383">
        <v>3.5955000000000004</v>
      </c>
      <c r="K383" t="s">
        <v>315</v>
      </c>
      <c r="L383">
        <v>0</v>
      </c>
      <c r="M383">
        <v>0</v>
      </c>
      <c r="N383">
        <v>0</v>
      </c>
      <c r="O383">
        <v>0</v>
      </c>
      <c r="P383">
        <v>0</v>
      </c>
      <c r="Q383">
        <v>4.9770000000000003</v>
      </c>
      <c r="R383">
        <v>3.5955000000000004</v>
      </c>
    </row>
    <row r="384" spans="1:18" x14ac:dyDescent="0.25">
      <c r="A384" s="3" t="s">
        <v>639</v>
      </c>
      <c r="B384">
        <v>1</v>
      </c>
      <c r="C384">
        <v>1</v>
      </c>
      <c r="D384">
        <v>0</v>
      </c>
      <c r="E384">
        <v>0</v>
      </c>
      <c r="F384">
        <v>0</v>
      </c>
      <c r="G384">
        <v>0</v>
      </c>
      <c r="H384">
        <v>0</v>
      </c>
      <c r="I384">
        <v>1.7729999999999999</v>
      </c>
      <c r="J384">
        <v>1.7729999999999999</v>
      </c>
      <c r="K384" t="s">
        <v>312</v>
      </c>
      <c r="L384">
        <v>0</v>
      </c>
      <c r="M384">
        <v>0</v>
      </c>
      <c r="N384">
        <v>0</v>
      </c>
      <c r="O384">
        <v>0</v>
      </c>
      <c r="P384">
        <v>0</v>
      </c>
      <c r="Q384">
        <v>1.7729999999999999</v>
      </c>
      <c r="R384">
        <v>1.7729999999999999</v>
      </c>
    </row>
    <row r="385" spans="1:18" x14ac:dyDescent="0.25">
      <c r="A385" s="3" t="s">
        <v>640</v>
      </c>
      <c r="B385">
        <v>4</v>
      </c>
      <c r="C385">
        <v>6</v>
      </c>
      <c r="D385">
        <v>5</v>
      </c>
      <c r="E385">
        <v>2</v>
      </c>
      <c r="F385">
        <v>2</v>
      </c>
      <c r="G385">
        <v>0</v>
      </c>
      <c r="H385">
        <v>0</v>
      </c>
      <c r="I385">
        <v>8.4700000000000006</v>
      </c>
      <c r="J385">
        <v>2.7198333333333338</v>
      </c>
      <c r="K385" t="s">
        <v>312</v>
      </c>
      <c r="L385">
        <v>0</v>
      </c>
      <c r="M385">
        <v>0</v>
      </c>
      <c r="N385">
        <v>3</v>
      </c>
      <c r="O385">
        <v>0</v>
      </c>
      <c r="P385">
        <v>0</v>
      </c>
      <c r="Q385">
        <v>8.4700000000000006</v>
      </c>
      <c r="R385">
        <v>3.3297500000000002</v>
      </c>
    </row>
    <row r="386" spans="1:18" x14ac:dyDescent="0.25">
      <c r="A386" s="3" t="s">
        <v>642</v>
      </c>
      <c r="B386">
        <v>5</v>
      </c>
      <c r="C386">
        <v>7</v>
      </c>
      <c r="D386">
        <v>3</v>
      </c>
      <c r="E386">
        <v>2</v>
      </c>
      <c r="F386">
        <v>1</v>
      </c>
      <c r="G386">
        <v>0</v>
      </c>
      <c r="H386">
        <v>0</v>
      </c>
      <c r="I386">
        <v>3.9209999999999998</v>
      </c>
      <c r="J386">
        <v>2.4411428571428573</v>
      </c>
      <c r="K386" t="s">
        <v>315</v>
      </c>
      <c r="L386">
        <v>0</v>
      </c>
      <c r="M386">
        <v>0</v>
      </c>
      <c r="N386">
        <v>2</v>
      </c>
      <c r="O386">
        <v>1</v>
      </c>
      <c r="P386">
        <v>1</v>
      </c>
      <c r="Q386">
        <v>3.9209999999999998</v>
      </c>
      <c r="R386">
        <v>3.1175999999999999</v>
      </c>
    </row>
    <row r="387" spans="1:18" x14ac:dyDescent="0.25">
      <c r="A387" s="3" t="s">
        <v>643</v>
      </c>
      <c r="B387">
        <v>3</v>
      </c>
      <c r="C387">
        <v>4</v>
      </c>
      <c r="D387">
        <v>2</v>
      </c>
      <c r="E387">
        <v>1</v>
      </c>
      <c r="F387">
        <v>1</v>
      </c>
      <c r="G387">
        <v>0</v>
      </c>
      <c r="H387">
        <v>0</v>
      </c>
      <c r="I387">
        <v>6.5739999999999998</v>
      </c>
      <c r="J387">
        <v>2.9877499999999997</v>
      </c>
      <c r="K387" t="s">
        <v>315</v>
      </c>
      <c r="L387">
        <v>0</v>
      </c>
      <c r="M387">
        <v>0</v>
      </c>
      <c r="N387">
        <v>1</v>
      </c>
      <c r="O387">
        <v>0</v>
      </c>
      <c r="P387">
        <v>0</v>
      </c>
      <c r="Q387">
        <v>6.5739999999999998</v>
      </c>
      <c r="R387">
        <v>3.700333333333333</v>
      </c>
    </row>
    <row r="388" spans="1:18" x14ac:dyDescent="0.25">
      <c r="A388" s="3" t="s">
        <v>644</v>
      </c>
      <c r="B388">
        <v>1</v>
      </c>
      <c r="C388">
        <v>2</v>
      </c>
      <c r="D388">
        <v>2</v>
      </c>
      <c r="E388">
        <v>0</v>
      </c>
      <c r="F388">
        <v>0</v>
      </c>
      <c r="G388">
        <v>0</v>
      </c>
      <c r="H388">
        <v>0</v>
      </c>
      <c r="I388">
        <v>3.452</v>
      </c>
      <c r="J388">
        <v>2.5705</v>
      </c>
      <c r="K388" t="s">
        <v>315</v>
      </c>
      <c r="L388">
        <v>0</v>
      </c>
      <c r="M388">
        <v>0</v>
      </c>
      <c r="N388">
        <v>1</v>
      </c>
      <c r="O388">
        <v>0</v>
      </c>
      <c r="P388">
        <v>0</v>
      </c>
      <c r="Q388">
        <v>3.452</v>
      </c>
      <c r="R388">
        <v>3.452</v>
      </c>
    </row>
    <row r="389" spans="1:18" x14ac:dyDescent="0.25">
      <c r="A389" s="3" t="s">
        <v>645</v>
      </c>
      <c r="B389">
        <v>1</v>
      </c>
      <c r="C389">
        <v>1</v>
      </c>
      <c r="D389">
        <v>0</v>
      </c>
      <c r="E389">
        <v>1</v>
      </c>
      <c r="F389">
        <v>0</v>
      </c>
      <c r="G389">
        <v>0</v>
      </c>
      <c r="H389">
        <v>0</v>
      </c>
      <c r="I389">
        <v>2.298</v>
      </c>
      <c r="J389">
        <v>2.298</v>
      </c>
      <c r="K389" t="s">
        <v>312</v>
      </c>
      <c r="L389">
        <v>0</v>
      </c>
      <c r="M389">
        <v>0</v>
      </c>
      <c r="N389">
        <v>0</v>
      </c>
      <c r="O389">
        <v>1</v>
      </c>
      <c r="P389">
        <v>0</v>
      </c>
      <c r="Q389">
        <v>2.298</v>
      </c>
      <c r="R389">
        <v>2.298</v>
      </c>
    </row>
    <row r="390" spans="1:18" x14ac:dyDescent="0.25">
      <c r="A390" s="3" t="s">
        <v>646</v>
      </c>
      <c r="B390">
        <v>1</v>
      </c>
      <c r="C390">
        <v>3</v>
      </c>
      <c r="D390">
        <v>3</v>
      </c>
      <c r="E390">
        <v>0</v>
      </c>
      <c r="F390">
        <v>0</v>
      </c>
      <c r="G390">
        <v>0</v>
      </c>
      <c r="H390">
        <v>0</v>
      </c>
      <c r="I390">
        <v>2.74</v>
      </c>
      <c r="J390">
        <v>2.3266666666666667</v>
      </c>
      <c r="K390" t="s">
        <v>315</v>
      </c>
      <c r="L390">
        <v>0</v>
      </c>
      <c r="M390">
        <v>0</v>
      </c>
      <c r="N390">
        <v>1</v>
      </c>
      <c r="O390">
        <v>0</v>
      </c>
      <c r="P390">
        <v>0</v>
      </c>
      <c r="Q390">
        <v>2.74</v>
      </c>
      <c r="R390">
        <v>2.74</v>
      </c>
    </row>
    <row r="391" spans="1:18" x14ac:dyDescent="0.25">
      <c r="A391" s="3" t="s">
        <v>647</v>
      </c>
      <c r="B391">
        <v>2</v>
      </c>
      <c r="C391">
        <v>5</v>
      </c>
      <c r="D391">
        <v>1</v>
      </c>
      <c r="E391">
        <v>1</v>
      </c>
      <c r="F391">
        <v>1</v>
      </c>
      <c r="G391">
        <v>0</v>
      </c>
      <c r="H391">
        <v>0</v>
      </c>
      <c r="I391">
        <v>6.1980000000000004</v>
      </c>
      <c r="J391">
        <v>2.8908</v>
      </c>
      <c r="K391" t="s">
        <v>312</v>
      </c>
      <c r="L391">
        <v>0</v>
      </c>
      <c r="M391">
        <v>0</v>
      </c>
      <c r="N391">
        <v>1</v>
      </c>
      <c r="O391">
        <v>1</v>
      </c>
      <c r="P391">
        <v>1</v>
      </c>
      <c r="Q391">
        <v>6.1980000000000004</v>
      </c>
      <c r="R391">
        <v>4.1610000000000005</v>
      </c>
    </row>
    <row r="392" spans="1:18" x14ac:dyDescent="0.25">
      <c r="A392" s="3" t="s">
        <v>648</v>
      </c>
      <c r="B392">
        <v>4</v>
      </c>
      <c r="C392">
        <v>7</v>
      </c>
      <c r="D392">
        <v>6</v>
      </c>
      <c r="E392">
        <v>3</v>
      </c>
      <c r="F392">
        <v>2</v>
      </c>
      <c r="G392">
        <v>0</v>
      </c>
      <c r="H392">
        <v>0</v>
      </c>
      <c r="I392">
        <v>4.6050000000000004</v>
      </c>
      <c r="J392">
        <v>2.4165714285714288</v>
      </c>
      <c r="K392" t="s">
        <v>315</v>
      </c>
      <c r="L392">
        <v>0</v>
      </c>
      <c r="M392">
        <v>0</v>
      </c>
      <c r="N392">
        <v>3</v>
      </c>
      <c r="O392">
        <v>2</v>
      </c>
      <c r="P392">
        <v>1</v>
      </c>
      <c r="Q392">
        <v>4.6050000000000004</v>
      </c>
      <c r="R392">
        <v>2.2709999999999999</v>
      </c>
    </row>
    <row r="393" spans="1:18" x14ac:dyDescent="0.25">
      <c r="A393" s="3" t="s">
        <v>649</v>
      </c>
      <c r="B393">
        <v>1</v>
      </c>
      <c r="C393">
        <v>5</v>
      </c>
      <c r="D393">
        <v>3</v>
      </c>
      <c r="E393">
        <v>2</v>
      </c>
      <c r="F393">
        <v>1</v>
      </c>
      <c r="G393">
        <v>0</v>
      </c>
      <c r="H393">
        <v>0</v>
      </c>
      <c r="I393">
        <v>4.0129999999999999</v>
      </c>
      <c r="J393">
        <v>2.3106</v>
      </c>
      <c r="K393" t="s">
        <v>312</v>
      </c>
      <c r="L393">
        <v>0</v>
      </c>
      <c r="M393">
        <v>0</v>
      </c>
      <c r="N393">
        <v>0</v>
      </c>
      <c r="O393">
        <v>0</v>
      </c>
      <c r="P393">
        <v>0</v>
      </c>
      <c r="Q393">
        <v>2.2200000000000002</v>
      </c>
      <c r="R393">
        <v>2.2200000000000002</v>
      </c>
    </row>
    <row r="394" spans="1:18" x14ac:dyDescent="0.25">
      <c r="A394" s="3" t="s">
        <v>650</v>
      </c>
      <c r="B394">
        <v>4</v>
      </c>
      <c r="C394">
        <v>16</v>
      </c>
      <c r="D394">
        <v>14</v>
      </c>
      <c r="E394">
        <v>8</v>
      </c>
      <c r="F394">
        <v>8</v>
      </c>
      <c r="G394">
        <v>0</v>
      </c>
      <c r="H394">
        <v>0</v>
      </c>
      <c r="I394">
        <v>8.4700000000000006</v>
      </c>
      <c r="J394">
        <v>3.2951874999999999</v>
      </c>
      <c r="K394" t="s">
        <v>315</v>
      </c>
      <c r="L394">
        <v>0</v>
      </c>
      <c r="M394">
        <v>0</v>
      </c>
      <c r="N394">
        <v>2</v>
      </c>
      <c r="O394">
        <v>1</v>
      </c>
      <c r="P394">
        <v>1</v>
      </c>
      <c r="Q394">
        <v>8.4700000000000006</v>
      </c>
      <c r="R394">
        <v>5.8387500000000001</v>
      </c>
    </row>
  </sheetData>
  <autoFilter ref="A1:M39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13" workbookViewId="0">
      <selection activeCell="A144" sqref="A144"/>
    </sheetView>
  </sheetViews>
  <sheetFormatPr defaultRowHeight="15" x14ac:dyDescent="0.25"/>
  <cols>
    <col min="1" max="1" width="20.140625" customWidth="1"/>
    <col min="2" max="2" width="12.42578125" customWidth="1"/>
    <col min="3" max="3" width="14.85546875" customWidth="1"/>
    <col min="4" max="4" width="16.42578125" customWidth="1"/>
    <col min="12" max="12" width="24.42578125" customWidth="1"/>
    <col min="13" max="13" width="16.5703125" customWidth="1"/>
  </cols>
  <sheetData>
    <row r="1" spans="1:18" x14ac:dyDescent="0.25">
      <c r="A1" t="s">
        <v>0</v>
      </c>
      <c r="B1" t="s">
        <v>1</v>
      </c>
      <c r="C1" t="s">
        <v>141</v>
      </c>
      <c r="D1" t="s">
        <v>142</v>
      </c>
      <c r="E1" t="s">
        <v>146</v>
      </c>
      <c r="F1" t="s">
        <v>149</v>
      </c>
      <c r="G1" t="s">
        <v>147</v>
      </c>
      <c r="H1" t="s">
        <v>148</v>
      </c>
      <c r="I1" t="s">
        <v>143</v>
      </c>
      <c r="J1" t="s">
        <v>144</v>
      </c>
      <c r="K1" t="s">
        <v>2</v>
      </c>
      <c r="L1" t="s">
        <v>150</v>
      </c>
      <c r="M1" t="s">
        <v>145</v>
      </c>
      <c r="N1" t="s">
        <v>712</v>
      </c>
      <c r="O1" t="s">
        <v>711</v>
      </c>
      <c r="P1" t="s">
        <v>713</v>
      </c>
      <c r="Q1" t="s">
        <v>714</v>
      </c>
      <c r="R1" t="s">
        <v>715</v>
      </c>
    </row>
    <row r="2" spans="1:18" x14ac:dyDescent="0.25">
      <c r="A2" t="s">
        <v>3</v>
      </c>
      <c r="B2">
        <f>IF([1]SusAuthors!E2="x",0,COUNTIFS([1]SusAuthorResults!A:A,VLOOKUP(A2,[1]SusAuthors!$A:$G,7,FALSE),[1]SusAuthorResults!$S:$S,1))</f>
        <v>0</v>
      </c>
      <c r="C2">
        <f>IF([1]SusAuthors!E2="x",0,COUNTIF([1]SusAuthorResults!A:A,VLOOKUP(A2,[1]SusAuthors!$A:$G,7,FALSE)))</f>
        <v>0</v>
      </c>
      <c r="D2">
        <f>IF($C2=0,0,SUMIF([1]SusAuthorResults!$A:$R,VLOOKUP($A2,[1]SusAuthors!$A:$G,7,FALSE),[1]SusAuthorResults!M:M))</f>
        <v>0</v>
      </c>
      <c r="E2">
        <f>IF($C2=0,0,SUMIF([1]SusAuthorResults!$A:$R,VLOOKUP($A2,[1]SusAuthors!$A:$G,7,FALSE),[1]SusAuthorResults!N:N))</f>
        <v>0</v>
      </c>
      <c r="F2">
        <f>IF($C2=0,0,SUMIF([1]SusAuthorResults!$A:$R,VLOOKUP($A2,[1]SusAuthors!$A:$G,7,FALSE),[1]SusAuthorResults!O:O))</f>
        <v>0</v>
      </c>
      <c r="G2">
        <f>IF($C2=0,0,SUMIF([1]SusAuthorResults!$A:$R,VLOOKUP($A2,[1]SusAuthors!$A:$G,7,FALSE),[1]SusAuthorResults!P:P))</f>
        <v>0</v>
      </c>
      <c r="H2">
        <f>IF($C2=0,0,SUMIF([1]SusAuthorResults!$A:$R,VLOOKUP($A2,[1]SusAuthors!$A:$G,7,FALSE),[1]SusAuthorResults!Q:Q))</f>
        <v>0</v>
      </c>
      <c r="I2">
        <f>IF($C2=0,0,_xlfn.AGGREGATE(14,6,[1]SusAuthorResults!$R$2:$R$278/([1]SusAuthorResults!A$2:A$278=VLOOKUP(A2,[1]SusAuthors!$A:$G,7,FALSE)),1))</f>
        <v>0</v>
      </c>
      <c r="J2">
        <f>IF($C2=0,0,AVERAGEIF([1]SusAuthorResults!$A:$R,VLOOKUP($A2,[1]SusAuthors!$A:$G,7,FALSE),[1]SusAuthorResults!R:R))</f>
        <v>0</v>
      </c>
      <c r="K2" t="str">
        <f>VLOOKUP(A2,AuthorInfo!B:F,3,FALSE)</f>
        <v>Female</v>
      </c>
      <c r="L2">
        <f>IFERROR(VLOOKUP(A2,AuthorInfo!B:F,4,FALSE)," ")</f>
        <v>0</v>
      </c>
      <c r="M2">
        <f>IFERROR(VLOOKUP(A2,AuthorInfo!B:F,5,FALSE)," ")</f>
        <v>0</v>
      </c>
      <c r="N2">
        <f>IF($B2=0,0,SUMIFS([1]SusAuthorResults!M:M,[1]SusAuthorResults!$A:$A,VLOOKUP($A2,[1]SusAuthors!$A:$G,7,FALSE),[1]SusAuthorResults!$S:$S,1))</f>
        <v>0</v>
      </c>
      <c r="O2">
        <f>IF($B2=0,0,SUMIFS([1]SusAuthorResults!N:N,[1]SusAuthorResults!$A:$A,VLOOKUP($A2,[1]SusAuthors!$A:$G,7,FALSE),[1]SusAuthorResults!$S:$S,1))</f>
        <v>0</v>
      </c>
      <c r="P2">
        <f>IF($B2=0,0,SUMIFS([1]SusAuthorResults!O:O,[1]SusAuthorResults!$A:$A,VLOOKUP($A2,[1]SusAuthors!$A:$G,7,FALSE),[1]SusAuthorResults!$S:$S,1))</f>
        <v>0</v>
      </c>
      <c r="Q2">
        <f>IF($B2=0,0,_xlfn.AGGREGATE(14,6,[1]SusAuthorResults!$R:$R/(([1]SusAuthorResults!$A:$A=VLOOKUP(A2,[1]SusAuthors!$A:$G,7,FALSE)) *([1]SusAuthorResults!$S:$S=1)),1))</f>
        <v>0</v>
      </c>
      <c r="R2">
        <f>IF($B2=0,0,AVERAGEIFS([1]SusAuthorResults!R:R,[1]SusAuthorResults!$A:$A,VLOOKUP($A2,[1]SusAuthors!$A:$G,7,FALSE),[1]SusAuthorResults!$S:$S,1))</f>
        <v>0</v>
      </c>
    </row>
    <row r="3" spans="1:18" x14ac:dyDescent="0.25">
      <c r="A3" t="s">
        <v>4</v>
      </c>
      <c r="B3">
        <f>IF([1]SusAuthors!E3="x",0,COUNTIFS([1]SusAuthorResults!A:A,VLOOKUP(A3,[1]SusAuthors!$A:$G,7,FALSE),[1]SusAuthorResults!$S:$S,1))</f>
        <v>0</v>
      </c>
      <c r="C3">
        <f>IF([1]SusAuthors!E3="x",0,COUNTIF([1]SusAuthorResults!A:A,VLOOKUP(A3,[1]SusAuthors!$A:$G,7,FALSE)))</f>
        <v>0</v>
      </c>
      <c r="D3">
        <f>IF($C3=0,0,SUMIF([1]SusAuthorResults!$A:$R,VLOOKUP($A3,[1]SusAuthors!$A:$G,7,FALSE),[1]SusAuthorResults!M:M))</f>
        <v>0</v>
      </c>
      <c r="E3">
        <f>IF($C3=0,0,SUMIF([1]SusAuthorResults!$A:$R,VLOOKUP($A3,[1]SusAuthors!$A:$G,7,FALSE),[1]SusAuthorResults!N:N))</f>
        <v>0</v>
      </c>
      <c r="F3">
        <f>IF($C3=0,0,SUMIF([1]SusAuthorResults!$A:$R,VLOOKUP($A3,[1]SusAuthors!$A:$G,7,FALSE),[1]SusAuthorResults!O:O))</f>
        <v>0</v>
      </c>
      <c r="G3">
        <f>IF($C3=0,0,SUMIF([1]SusAuthorResults!$A:$R,VLOOKUP($A3,[1]SusAuthors!$A:$G,7,FALSE),[1]SusAuthorResults!P:P))</f>
        <v>0</v>
      </c>
      <c r="H3">
        <f>IF($C3=0,0,SUMIF([1]SusAuthorResults!$A:$R,VLOOKUP($A3,[1]SusAuthors!$A:$G,7,FALSE),[1]SusAuthorResults!Q:Q))</f>
        <v>0</v>
      </c>
      <c r="I3">
        <f>IF($C3=0,0,_xlfn.AGGREGATE(14,6,[1]SusAuthorResults!$R$2:$R$278/([1]SusAuthorResults!A$2:A$278=VLOOKUP(A3,[1]SusAuthors!$A:$G,7,FALSE)),1))</f>
        <v>0</v>
      </c>
      <c r="J3">
        <f>IF($C3=0,0,AVERAGEIF([1]SusAuthorResults!$A:$R,VLOOKUP($A3,[1]SusAuthors!$A:$G,7,FALSE),[1]SusAuthorResults!R:R))</f>
        <v>0</v>
      </c>
      <c r="K3" t="str">
        <f>VLOOKUP(A3,AuthorInfo!B:F,3,FALSE)</f>
        <v>Female</v>
      </c>
      <c r="L3">
        <f>IFERROR(VLOOKUP(A3,AuthorInfo!B:F,4,FALSE)," ")</f>
        <v>0</v>
      </c>
      <c r="M3">
        <f>IFERROR(VLOOKUP(A3,AuthorInfo!B:F,5,FALSE)," ")</f>
        <v>0</v>
      </c>
      <c r="N3">
        <f>IF($B3=0,0,SUMIFS([1]SusAuthorResults!M:M,[1]SusAuthorResults!$A:$A,VLOOKUP($A3,[1]SusAuthors!$A:$G,7,FALSE),[1]SusAuthorResults!$S:$S,1))</f>
        <v>0</v>
      </c>
      <c r="O3">
        <f>IF($B3=0,0,SUMIFS([1]SusAuthorResults!N:N,[1]SusAuthorResults!$A:$A,VLOOKUP($A3,[1]SusAuthors!$A:$G,7,FALSE),[1]SusAuthorResults!$S:$S,1))</f>
        <v>0</v>
      </c>
      <c r="P3">
        <f>IF($B3=0,0,SUMIFS([1]SusAuthorResults!O:O,[1]SusAuthorResults!$A:$A,VLOOKUP($A3,[1]SusAuthors!$A:$G,7,FALSE),[1]SusAuthorResults!$S:$S,1))</f>
        <v>0</v>
      </c>
      <c r="Q3">
        <f>IF($B3=0,0,_xlfn.AGGREGATE(14,6,[1]SusAuthorResults!$R:$R/(([1]SusAuthorResults!$A:$A=VLOOKUP(A3,[1]SusAuthors!$A:$G,7,FALSE)) *([1]SusAuthorResults!$S:$S=1)),1))</f>
        <v>0</v>
      </c>
      <c r="R3">
        <f>IF($B3=0,0,AVERAGEIFS([1]SusAuthorResults!R:R,[1]SusAuthorResults!$A:$A,VLOOKUP($A3,[1]SusAuthors!$A:$G,7,FALSE),[1]SusAuthorResults!$S:$S,1))</f>
        <v>0</v>
      </c>
    </row>
    <row r="4" spans="1:18" x14ac:dyDescent="0.25">
      <c r="A4" t="s">
        <v>5</v>
      </c>
      <c r="B4">
        <f>IF([1]SusAuthors!E4="x",0,COUNTIFS([1]SusAuthorResults!A:A,VLOOKUP(A4,[1]SusAuthors!$A:$G,7,FALSE),[1]SusAuthorResults!$S:$S,1))</f>
        <v>0</v>
      </c>
      <c r="C4">
        <f>IF([1]SusAuthors!E4="x",0,COUNTIF([1]SusAuthorResults!A:A,VLOOKUP(A4,[1]SusAuthors!$A:$G,7,FALSE)))</f>
        <v>0</v>
      </c>
      <c r="D4">
        <f>IF($C4=0,0,SUMIF([1]SusAuthorResults!$A:$R,VLOOKUP($A4,[1]SusAuthors!$A:$G,7,FALSE),[1]SusAuthorResults!M:M))</f>
        <v>0</v>
      </c>
      <c r="E4">
        <f>IF($C4=0,0,SUMIF([1]SusAuthorResults!$A:$R,VLOOKUP($A4,[1]SusAuthors!$A:$G,7,FALSE),[1]SusAuthorResults!N:N))</f>
        <v>0</v>
      </c>
      <c r="F4">
        <f>IF($C4=0,0,SUMIF([1]SusAuthorResults!$A:$R,VLOOKUP($A4,[1]SusAuthors!$A:$G,7,FALSE),[1]SusAuthorResults!O:O))</f>
        <v>0</v>
      </c>
      <c r="G4">
        <f>IF($C4=0,0,SUMIF([1]SusAuthorResults!$A:$R,VLOOKUP($A4,[1]SusAuthors!$A:$G,7,FALSE),[1]SusAuthorResults!P:P))</f>
        <v>0</v>
      </c>
      <c r="H4">
        <f>IF($C4=0,0,SUMIF([1]SusAuthorResults!$A:$R,VLOOKUP($A4,[1]SusAuthors!$A:$G,7,FALSE),[1]SusAuthorResults!Q:Q))</f>
        <v>0</v>
      </c>
      <c r="I4">
        <f>IF($C4=0,0,_xlfn.AGGREGATE(14,6,[1]SusAuthorResults!$R$2:$R$278/([1]SusAuthorResults!A$2:A$278=VLOOKUP(A4,[1]SusAuthors!$A:$G,7,FALSE)),1))</f>
        <v>0</v>
      </c>
      <c r="J4">
        <f>IF($C4=0,0,AVERAGEIF([1]SusAuthorResults!$A:$R,VLOOKUP($A4,[1]SusAuthors!$A:$G,7,FALSE),[1]SusAuthorResults!R:R))</f>
        <v>0</v>
      </c>
      <c r="K4" t="str">
        <f>VLOOKUP(A4,AuthorInfo!B:F,3,FALSE)</f>
        <v>Male</v>
      </c>
      <c r="L4">
        <f>IFERROR(VLOOKUP(A4,AuthorInfo!B:F,4,FALSE)," ")</f>
        <v>0</v>
      </c>
      <c r="M4">
        <f>IFERROR(VLOOKUP(A4,AuthorInfo!B:F,5,FALSE)," ")</f>
        <v>0</v>
      </c>
      <c r="N4">
        <f>IF($B4=0,0,SUMIFS([1]SusAuthorResults!M:M,[1]SusAuthorResults!$A:$A,VLOOKUP($A4,[1]SusAuthors!$A:$G,7,FALSE),[1]SusAuthorResults!$S:$S,1))</f>
        <v>0</v>
      </c>
      <c r="O4">
        <f>IF($B4=0,0,SUMIFS([1]SusAuthorResults!N:N,[1]SusAuthorResults!$A:$A,VLOOKUP($A4,[1]SusAuthors!$A:$G,7,FALSE),[1]SusAuthorResults!$S:$S,1))</f>
        <v>0</v>
      </c>
      <c r="P4">
        <f>IF($B4=0,0,SUMIFS([1]SusAuthorResults!O:O,[1]SusAuthorResults!$A:$A,VLOOKUP($A4,[1]SusAuthors!$A:$G,7,FALSE),[1]SusAuthorResults!$S:$S,1))</f>
        <v>0</v>
      </c>
      <c r="Q4">
        <f>IF($B4=0,0,_xlfn.AGGREGATE(14,6,[1]SusAuthorResults!$R:$R/(([1]SusAuthorResults!$A:$A=VLOOKUP(A4,[1]SusAuthors!$A:$G,7,FALSE)) *([1]SusAuthorResults!$S:$S=1)),1))</f>
        <v>0</v>
      </c>
      <c r="R4">
        <f>IF($B4=0,0,AVERAGEIFS([1]SusAuthorResults!R:R,[1]SusAuthorResults!$A:$A,VLOOKUP($A4,[1]SusAuthors!$A:$G,7,FALSE),[1]SusAuthorResults!$S:$S,1))</f>
        <v>0</v>
      </c>
    </row>
    <row r="5" spans="1:18" x14ac:dyDescent="0.25">
      <c r="A5" t="s">
        <v>6</v>
      </c>
      <c r="B5">
        <f>IF([1]SusAuthors!E5="x",0,COUNTIFS([1]SusAuthorResults!A:A,VLOOKUP(A5,[1]SusAuthors!$A:$G,7,FALSE),[1]SusAuthorResults!$S:$S,1))</f>
        <v>2</v>
      </c>
      <c r="C5">
        <f>IF([1]SusAuthors!E5="x",0,COUNTIF([1]SusAuthorResults!A:A,VLOOKUP(A5,[1]SusAuthors!$A:$G,7,FALSE)))</f>
        <v>4</v>
      </c>
      <c r="D5" t="e">
        <f>IF($C5=0,0,SUMIF([1]SusAuthorResults!$A:$R,VLOOKUP($A5,[1]SusAuthors!$A:$G,7,FALSE),[1]SusAuthorResults!M:M))</f>
        <v>#VALUE!</v>
      </c>
      <c r="E5" t="e">
        <f>IF($C5=0,0,SUMIF([1]SusAuthorResults!$A:$R,VLOOKUP($A5,[1]SusAuthors!$A:$G,7,FALSE),[1]SusAuthorResults!N:N))</f>
        <v>#VALUE!</v>
      </c>
      <c r="F5" t="e">
        <f>IF($C5=0,0,SUMIF([1]SusAuthorResults!$A:$R,VLOOKUP($A5,[1]SusAuthors!$A:$G,7,FALSE),[1]SusAuthorResults!O:O))</f>
        <v>#VALUE!</v>
      </c>
      <c r="G5" t="e">
        <f>IF($C5=0,0,SUMIF([1]SusAuthorResults!$A:$R,VLOOKUP($A5,[1]SusAuthors!$A:$G,7,FALSE),[1]SusAuthorResults!P:P))</f>
        <v>#VALUE!</v>
      </c>
      <c r="H5" t="e">
        <f>IF($C5=0,0,SUMIF([1]SusAuthorResults!$A:$R,VLOOKUP($A5,[1]SusAuthors!$A:$G,7,FALSE),[1]SusAuthorResults!Q:Q))</f>
        <v>#VALUE!</v>
      </c>
      <c r="I5">
        <f>IF($C5=0,0,_xlfn.AGGREGATE(14,6,[1]SusAuthorResults!$R$2:$R$278/([1]SusAuthorResults!A$2:A$278=VLOOKUP(A5,[1]SusAuthors!$A:$G,7,FALSE)),1))</f>
        <v>2.9689999999999999</v>
      </c>
      <c r="J5" t="e">
        <f>IF($C5=0,0,AVERAGEIF([1]SusAuthorResults!$A:$R,VLOOKUP($A5,[1]SusAuthors!$A:$G,7,FALSE),[1]SusAuthorResults!R:R))</f>
        <v>#VALUE!</v>
      </c>
      <c r="K5" t="str">
        <f>VLOOKUP(A5,AuthorInfo!B:F,3,FALSE)</f>
        <v>Female</v>
      </c>
      <c r="L5">
        <f>IFERROR(VLOOKUP(A5,AuthorInfo!B:F,4,FALSE)," ")</f>
        <v>0</v>
      </c>
      <c r="M5">
        <f>IFERROR(VLOOKUP(A5,AuthorInfo!B:F,5,FALSE)," ")</f>
        <v>1</v>
      </c>
      <c r="N5">
        <f>IF($B5=0,0,SUMIFS([1]SusAuthorResults!M:M,[1]SusAuthorResults!$A:$A,VLOOKUP($A5,[1]SusAuthors!$A:$G,7,FALSE),[1]SusAuthorResults!$S:$S,1))</f>
        <v>1</v>
      </c>
      <c r="O5">
        <f>IF($B5=0,0,SUMIFS([1]SusAuthorResults!N:N,[1]SusAuthorResults!$A:$A,VLOOKUP($A5,[1]SusAuthors!$A:$G,7,FALSE),[1]SusAuthorResults!$S:$S,1))</f>
        <v>1</v>
      </c>
      <c r="P5">
        <f>IF($B5=0,0,SUMIFS([1]SusAuthorResults!O:O,[1]SusAuthorResults!$A:$A,VLOOKUP($A5,[1]SusAuthors!$A:$G,7,FALSE),[1]SusAuthorResults!$S:$S,1))</f>
        <v>1</v>
      </c>
      <c r="Q5">
        <f>IF($B5=0,0,_xlfn.AGGREGATE(14,6,[1]SusAuthorResults!$R:$R/(([1]SusAuthorResults!$A:$A=VLOOKUP(A5,[1]SusAuthors!$A:$G,7,FALSE)) *([1]SusAuthorResults!$S:$S=1)),1))</f>
        <v>2.9689999999999999</v>
      </c>
      <c r="R5">
        <f>IF($B5=0,0,AVERAGEIFS([1]SusAuthorResults!R:R,[1]SusAuthorResults!$A:$A,VLOOKUP($A5,[1]SusAuthors!$A:$G,7,FALSE),[1]SusAuthorResults!$S:$S,1))</f>
        <v>1.919</v>
      </c>
    </row>
    <row r="6" spans="1:18" x14ac:dyDescent="0.25">
      <c r="A6" t="s">
        <v>7</v>
      </c>
      <c r="B6">
        <f>IF([1]SusAuthors!E6="x",0,COUNTIFS([1]SusAuthorResults!A:A,VLOOKUP(A6,[1]SusAuthors!$A:$G,7,FALSE),[1]SusAuthorResults!$S:$S,1))</f>
        <v>0</v>
      </c>
      <c r="C6">
        <f>IF([1]SusAuthors!E6="x",0,COUNTIF([1]SusAuthorResults!A:A,VLOOKUP(A6,[1]SusAuthors!$A:$G,7,FALSE)))</f>
        <v>0</v>
      </c>
      <c r="D6">
        <f>IF($C6=0,0,SUMIF([1]SusAuthorResults!$A:$R,VLOOKUP($A6,[1]SusAuthors!$A:$G,7,FALSE),[1]SusAuthorResults!M:M))</f>
        <v>0</v>
      </c>
      <c r="E6">
        <f>IF($C6=0,0,SUMIF([1]SusAuthorResults!$A:$R,VLOOKUP($A6,[1]SusAuthors!$A:$G,7,FALSE),[1]SusAuthorResults!N:N))</f>
        <v>0</v>
      </c>
      <c r="F6">
        <f>IF($C6=0,0,SUMIF([1]SusAuthorResults!$A:$R,VLOOKUP($A6,[1]SusAuthors!$A:$G,7,FALSE),[1]SusAuthorResults!O:O))</f>
        <v>0</v>
      </c>
      <c r="G6">
        <f>IF($C6=0,0,SUMIF([1]SusAuthorResults!$A:$R,VLOOKUP($A6,[1]SusAuthors!$A:$G,7,FALSE),[1]SusAuthorResults!P:P))</f>
        <v>0</v>
      </c>
      <c r="H6">
        <f>IF($C6=0,0,SUMIF([1]SusAuthorResults!$A:$R,VLOOKUP($A6,[1]SusAuthors!$A:$G,7,FALSE),[1]SusAuthorResults!Q:Q))</f>
        <v>0</v>
      </c>
      <c r="I6">
        <f>IF($C6=0,0,_xlfn.AGGREGATE(14,6,[1]SusAuthorResults!$R$2:$R$278/([1]SusAuthorResults!A$2:A$278=VLOOKUP(A6,[1]SusAuthors!$A:$G,7,FALSE)),1))</f>
        <v>0</v>
      </c>
      <c r="J6">
        <f>IF($C6=0,0,AVERAGEIF([1]SusAuthorResults!$A:$R,VLOOKUP($A6,[1]SusAuthors!$A:$G,7,FALSE),[1]SusAuthorResults!R:R))</f>
        <v>0</v>
      </c>
      <c r="K6" t="str">
        <f>VLOOKUP(A6,AuthorInfo!B:F,3,FALSE)</f>
        <v>Male</v>
      </c>
      <c r="L6">
        <f>IFERROR(VLOOKUP(A6,AuthorInfo!B:F,4,FALSE)," ")</f>
        <v>1</v>
      </c>
      <c r="M6">
        <f>IFERROR(VLOOKUP(A6,AuthorInfo!B:F,5,FALSE)," ")</f>
        <v>1</v>
      </c>
      <c r="N6">
        <f>IF($B6=0,0,SUMIFS([1]SusAuthorResults!M:M,[1]SusAuthorResults!$A:$A,VLOOKUP($A6,[1]SusAuthors!$A:$G,7,FALSE),[1]SusAuthorResults!$S:$S,1))</f>
        <v>0</v>
      </c>
      <c r="O6">
        <f>IF($B6=0,0,SUMIFS([1]SusAuthorResults!N:N,[1]SusAuthorResults!$A:$A,VLOOKUP($A6,[1]SusAuthors!$A:$G,7,FALSE),[1]SusAuthorResults!$S:$S,1))</f>
        <v>0</v>
      </c>
      <c r="P6">
        <f>IF($B6=0,0,SUMIFS([1]SusAuthorResults!O:O,[1]SusAuthorResults!$A:$A,VLOOKUP($A6,[1]SusAuthors!$A:$G,7,FALSE),[1]SusAuthorResults!$S:$S,1))</f>
        <v>0</v>
      </c>
      <c r="Q6">
        <f>IF($B6=0,0,_xlfn.AGGREGATE(14,6,[1]SusAuthorResults!$R:$R/(([1]SusAuthorResults!$A:$A=VLOOKUP(A6,[1]SusAuthors!$A:$G,7,FALSE)) *([1]SusAuthorResults!$S:$S=1)),1))</f>
        <v>0</v>
      </c>
      <c r="R6">
        <f>IF($B6=0,0,AVERAGEIFS([1]SusAuthorResults!R:R,[1]SusAuthorResults!$A:$A,VLOOKUP($A6,[1]SusAuthors!$A:$G,7,FALSE),[1]SusAuthorResults!$S:$S,1))</f>
        <v>0</v>
      </c>
    </row>
    <row r="7" spans="1:18" x14ac:dyDescent="0.25">
      <c r="A7" t="s">
        <v>8</v>
      </c>
      <c r="B7">
        <f>IF([1]SusAuthors!E7="x",0,COUNTIFS([1]SusAuthorResults!A:A,VLOOKUP(A7,[1]SusAuthors!$A:$G,7,FALSE),[1]SusAuthorResults!$S:$S,1))</f>
        <v>2</v>
      </c>
      <c r="C7">
        <f>IF([1]SusAuthors!E7="x",0,COUNTIF([1]SusAuthorResults!A:A,VLOOKUP(A7,[1]SusAuthors!$A:$G,7,FALSE)))</f>
        <v>2</v>
      </c>
      <c r="D7" t="e">
        <f>IF($C7=0,0,SUMIF([1]SusAuthorResults!$A:$R,VLOOKUP($A7,[1]SusAuthors!$A:$G,7,FALSE),[1]SusAuthorResults!M:M))</f>
        <v>#VALUE!</v>
      </c>
      <c r="E7" t="e">
        <f>IF($C7=0,0,SUMIF([1]SusAuthorResults!$A:$R,VLOOKUP($A7,[1]SusAuthors!$A:$G,7,FALSE),[1]SusAuthorResults!N:N))</f>
        <v>#VALUE!</v>
      </c>
      <c r="F7" t="e">
        <f>IF($C7=0,0,SUMIF([1]SusAuthorResults!$A:$R,VLOOKUP($A7,[1]SusAuthors!$A:$G,7,FALSE),[1]SusAuthorResults!O:O))</f>
        <v>#VALUE!</v>
      </c>
      <c r="G7" t="e">
        <f>IF($C7=0,0,SUMIF([1]SusAuthorResults!$A:$R,VLOOKUP($A7,[1]SusAuthors!$A:$G,7,FALSE),[1]SusAuthorResults!P:P))</f>
        <v>#VALUE!</v>
      </c>
      <c r="H7" t="e">
        <f>IF($C7=0,0,SUMIF([1]SusAuthorResults!$A:$R,VLOOKUP($A7,[1]SusAuthors!$A:$G,7,FALSE),[1]SusAuthorResults!Q:Q))</f>
        <v>#VALUE!</v>
      </c>
      <c r="I7">
        <f>IF($C7=0,0,_xlfn.AGGREGATE(14,6,[1]SusAuthorResults!$R$2:$R$278/([1]SusAuthorResults!A$2:A$278=VLOOKUP(A7,[1]SusAuthors!$A:$G,7,FALSE)),1))</f>
        <v>5.8970000000000002</v>
      </c>
      <c r="J7" t="e">
        <f>IF($C7=0,0,AVERAGEIF([1]SusAuthorResults!$A:$R,VLOOKUP($A7,[1]SusAuthors!$A:$G,7,FALSE),[1]SusAuthorResults!R:R))</f>
        <v>#VALUE!</v>
      </c>
      <c r="K7" t="str">
        <f>VLOOKUP(A7,AuthorInfo!B:F,3,FALSE)</f>
        <v>Female</v>
      </c>
      <c r="L7">
        <f>IFERROR(VLOOKUP(A7,AuthorInfo!B:F,4,FALSE)," ")</f>
        <v>0</v>
      </c>
      <c r="M7">
        <f>IFERROR(VLOOKUP(A7,AuthorInfo!B:F,5,FALSE)," ")</f>
        <v>1</v>
      </c>
      <c r="N7">
        <f>IF($B7=0,0,SUMIFS([1]SusAuthorResults!M:M,[1]SusAuthorResults!$A:$A,VLOOKUP($A7,[1]SusAuthors!$A:$G,7,FALSE),[1]SusAuthorResults!$S:$S,1))</f>
        <v>0</v>
      </c>
      <c r="O7">
        <f>IF($B7=0,0,SUMIFS([1]SusAuthorResults!N:N,[1]SusAuthorResults!$A:$A,VLOOKUP($A7,[1]SusAuthors!$A:$G,7,FALSE),[1]SusAuthorResults!$S:$S,1))</f>
        <v>0</v>
      </c>
      <c r="P7">
        <f>IF($B7=0,0,SUMIFS([1]SusAuthorResults!O:O,[1]SusAuthorResults!$A:$A,VLOOKUP($A7,[1]SusAuthors!$A:$G,7,FALSE),[1]SusAuthorResults!$S:$S,1))</f>
        <v>0</v>
      </c>
      <c r="Q7">
        <f>IF($B7=0,0,_xlfn.AGGREGATE(14,6,[1]SusAuthorResults!$R:$R/(([1]SusAuthorResults!$A:$A=VLOOKUP(A7,[1]SusAuthors!$A:$G,7,FALSE)) *([1]SusAuthorResults!$S:$S=1)),1))</f>
        <v>5.8970000000000002</v>
      </c>
      <c r="R7">
        <f>IF($B7=0,0,AVERAGEIFS([1]SusAuthorResults!R:R,[1]SusAuthorResults!$A:$A,VLOOKUP($A7,[1]SusAuthors!$A:$G,7,FALSE),[1]SusAuthorResults!$S:$S,1))</f>
        <v>5.8970000000000002</v>
      </c>
    </row>
    <row r="8" spans="1:18" x14ac:dyDescent="0.25">
      <c r="A8" t="s">
        <v>9</v>
      </c>
      <c r="B8">
        <f>IF([1]SusAuthors!E8="x",0,COUNTIFS([1]SusAuthorResults!A:A,VLOOKUP(A8,[1]SusAuthors!$A:$G,7,FALSE),[1]SusAuthorResults!$S:$S,1))</f>
        <v>0</v>
      </c>
      <c r="C8">
        <f>IF([1]SusAuthors!E8="x",0,COUNTIF([1]SusAuthorResults!A:A,VLOOKUP(A8,[1]SusAuthors!$A:$G,7,FALSE)))</f>
        <v>0</v>
      </c>
      <c r="D8">
        <f>IF($C8=0,0,SUMIF([1]SusAuthorResults!$A:$R,VLOOKUP($A8,[1]SusAuthors!$A:$G,7,FALSE),[1]SusAuthorResults!M:M))</f>
        <v>0</v>
      </c>
      <c r="E8">
        <f>IF($C8=0,0,SUMIF([1]SusAuthorResults!$A:$R,VLOOKUP($A8,[1]SusAuthors!$A:$G,7,FALSE),[1]SusAuthorResults!N:N))</f>
        <v>0</v>
      </c>
      <c r="F8">
        <f>IF($C8=0,0,SUMIF([1]SusAuthorResults!$A:$R,VLOOKUP($A8,[1]SusAuthors!$A:$G,7,FALSE),[1]SusAuthorResults!O:O))</f>
        <v>0</v>
      </c>
      <c r="G8">
        <f>IF($C8=0,0,SUMIF([1]SusAuthorResults!$A:$R,VLOOKUP($A8,[1]SusAuthors!$A:$G,7,FALSE),[1]SusAuthorResults!P:P))</f>
        <v>0</v>
      </c>
      <c r="H8">
        <f>IF($C8=0,0,SUMIF([1]SusAuthorResults!$A:$R,VLOOKUP($A8,[1]SusAuthors!$A:$G,7,FALSE),[1]SusAuthorResults!Q:Q))</f>
        <v>0</v>
      </c>
      <c r="I8">
        <f>IF($C8=0,0,_xlfn.AGGREGATE(14,6,[1]SusAuthorResults!$R$2:$R$278/([1]SusAuthorResults!A$2:A$278=VLOOKUP(A8,[1]SusAuthors!$A:$G,7,FALSE)),1))</f>
        <v>0</v>
      </c>
      <c r="J8">
        <f>IF($C8=0,0,AVERAGEIF([1]SusAuthorResults!$A:$R,VLOOKUP($A8,[1]SusAuthors!$A:$G,7,FALSE),[1]SusAuthorResults!R:R))</f>
        <v>0</v>
      </c>
      <c r="K8" t="str">
        <f>VLOOKUP(A8,AuthorInfo!B:F,3,FALSE)</f>
        <v>Male</v>
      </c>
      <c r="L8" t="str">
        <f>IFERROR(VLOOKUP(A8,AuthorInfo!B:F,4,FALSE)," ")</f>
        <v xml:space="preserve"> </v>
      </c>
      <c r="M8">
        <f>IFERROR(VLOOKUP(A8,AuthorInfo!B:F,5,FALSE)," ")</f>
        <v>0</v>
      </c>
      <c r="N8">
        <f>IF($B8=0,0,SUMIFS([1]SusAuthorResults!M:M,[1]SusAuthorResults!$A:$A,VLOOKUP($A8,[1]SusAuthors!$A:$G,7,FALSE),[1]SusAuthorResults!$S:$S,1))</f>
        <v>0</v>
      </c>
      <c r="O8">
        <f>IF($B8=0,0,SUMIFS([1]SusAuthorResults!N:N,[1]SusAuthorResults!$A:$A,VLOOKUP($A8,[1]SusAuthors!$A:$G,7,FALSE),[1]SusAuthorResults!$S:$S,1))</f>
        <v>0</v>
      </c>
      <c r="P8">
        <f>IF($B8=0,0,SUMIFS([1]SusAuthorResults!O:O,[1]SusAuthorResults!$A:$A,VLOOKUP($A8,[1]SusAuthors!$A:$G,7,FALSE),[1]SusAuthorResults!$S:$S,1))</f>
        <v>0</v>
      </c>
      <c r="Q8">
        <f>IF($B8=0,0,_xlfn.AGGREGATE(14,6,[1]SusAuthorResults!$R:$R/(([1]SusAuthorResults!$A:$A=VLOOKUP(A8,[1]SusAuthors!$A:$G,7,FALSE)) *([1]SusAuthorResults!$S:$S=1)),1))</f>
        <v>0</v>
      </c>
      <c r="R8">
        <f>IF($B8=0,0,AVERAGEIFS([1]SusAuthorResults!R:R,[1]SusAuthorResults!$A:$A,VLOOKUP($A8,[1]SusAuthors!$A:$G,7,FALSE),[1]SusAuthorResults!$S:$S,1))</f>
        <v>0</v>
      </c>
    </row>
    <row r="9" spans="1:18" x14ac:dyDescent="0.25">
      <c r="A9" t="s">
        <v>10</v>
      </c>
      <c r="B9">
        <f>IF([1]SusAuthors!E9="x",0,COUNTIFS([1]SusAuthorResults!A:A,VLOOKUP(A9,[1]SusAuthors!$A:$G,7,FALSE),[1]SusAuthorResults!$S:$S,1))</f>
        <v>0</v>
      </c>
      <c r="C9">
        <f>IF([1]SusAuthors!E9="x",0,COUNTIF([1]SusAuthorResults!A:A,VLOOKUP(A9,[1]SusAuthors!$A:$G,7,FALSE)))</f>
        <v>0</v>
      </c>
      <c r="D9">
        <f>IF($C9=0,0,SUMIF([1]SusAuthorResults!$A:$R,VLOOKUP($A9,[1]SusAuthors!$A:$G,7,FALSE),[1]SusAuthorResults!M:M))</f>
        <v>0</v>
      </c>
      <c r="E9">
        <f>IF($C9=0,0,SUMIF([1]SusAuthorResults!$A:$R,VLOOKUP($A9,[1]SusAuthors!$A:$G,7,FALSE),[1]SusAuthorResults!N:N))</f>
        <v>0</v>
      </c>
      <c r="F9">
        <f>IF($C9=0,0,SUMIF([1]SusAuthorResults!$A:$R,VLOOKUP($A9,[1]SusAuthors!$A:$G,7,FALSE),[1]SusAuthorResults!O:O))</f>
        <v>0</v>
      </c>
      <c r="G9">
        <f>IF($C9=0,0,SUMIF([1]SusAuthorResults!$A:$R,VLOOKUP($A9,[1]SusAuthors!$A:$G,7,FALSE),[1]SusAuthorResults!P:P))</f>
        <v>0</v>
      </c>
      <c r="H9">
        <f>IF($C9=0,0,SUMIF([1]SusAuthorResults!$A:$R,VLOOKUP($A9,[1]SusAuthors!$A:$G,7,FALSE),[1]SusAuthorResults!Q:Q))</f>
        <v>0</v>
      </c>
      <c r="I9">
        <f>IF($C9=0,0,_xlfn.AGGREGATE(14,6,[1]SusAuthorResults!$R$2:$R$278/([1]SusAuthorResults!A$2:A$278=VLOOKUP(A9,[1]SusAuthors!$A:$G,7,FALSE)),1))</f>
        <v>0</v>
      </c>
      <c r="J9">
        <f>IF($C9=0,0,AVERAGEIF([1]SusAuthorResults!$A:$R,VLOOKUP($A9,[1]SusAuthors!$A:$G,7,FALSE),[1]SusAuthorResults!R:R))</f>
        <v>0</v>
      </c>
      <c r="K9" t="str">
        <f>VLOOKUP(A9,AuthorInfo!B:F,3,FALSE)</f>
        <v>Female</v>
      </c>
      <c r="L9">
        <f>IFERROR(VLOOKUP(A9,AuthorInfo!B:F,4,FALSE)," ")</f>
        <v>0</v>
      </c>
      <c r="M9">
        <f>IFERROR(VLOOKUP(A9,AuthorInfo!B:F,5,FALSE)," ")</f>
        <v>0</v>
      </c>
      <c r="N9">
        <f>IF($B9=0,0,SUMIFS([1]SusAuthorResults!M:M,[1]SusAuthorResults!$A:$A,VLOOKUP($A9,[1]SusAuthors!$A:$G,7,FALSE),[1]SusAuthorResults!$S:$S,1))</f>
        <v>0</v>
      </c>
      <c r="O9">
        <f>IF($B9=0,0,SUMIFS([1]SusAuthorResults!N:N,[1]SusAuthorResults!$A:$A,VLOOKUP($A9,[1]SusAuthors!$A:$G,7,FALSE),[1]SusAuthorResults!$S:$S,1))</f>
        <v>0</v>
      </c>
      <c r="P9">
        <f>IF($B9=0,0,SUMIFS([1]SusAuthorResults!O:O,[1]SusAuthorResults!$A:$A,VLOOKUP($A9,[1]SusAuthors!$A:$G,7,FALSE),[1]SusAuthorResults!$S:$S,1))</f>
        <v>0</v>
      </c>
      <c r="Q9">
        <f>IF($B9=0,0,_xlfn.AGGREGATE(14,6,[1]SusAuthorResults!$R:$R/(([1]SusAuthorResults!$A:$A=VLOOKUP(A9,[1]SusAuthors!$A:$G,7,FALSE)) *([1]SusAuthorResults!$S:$S=1)),1))</f>
        <v>0</v>
      </c>
      <c r="R9">
        <f>IF($B9=0,0,AVERAGEIFS([1]SusAuthorResults!R:R,[1]SusAuthorResults!$A:$A,VLOOKUP($A9,[1]SusAuthors!$A:$G,7,FALSE),[1]SusAuthorResults!$S:$S,1))</f>
        <v>0</v>
      </c>
    </row>
    <row r="10" spans="1:18" x14ac:dyDescent="0.25">
      <c r="A10" t="s">
        <v>11</v>
      </c>
      <c r="B10">
        <f>IF([1]SusAuthors!E10="x",0,COUNTIFS([1]SusAuthorResults!A:A,VLOOKUP(A10,[1]SusAuthors!$A:$G,7,FALSE),[1]SusAuthorResults!$S:$S,1))</f>
        <v>5</v>
      </c>
      <c r="C10">
        <f>IF([1]SusAuthors!E10="x",0,COUNTIF([1]SusAuthorResults!A:A,VLOOKUP(A10,[1]SusAuthors!$A:$G,7,FALSE)))</f>
        <v>5</v>
      </c>
      <c r="D10" t="e">
        <f>IF($C10=0,0,SUMIF([1]SusAuthorResults!$A:$R,VLOOKUP($A10,[1]SusAuthors!$A:$G,7,FALSE),[1]SusAuthorResults!M:M))</f>
        <v>#VALUE!</v>
      </c>
      <c r="E10" t="e">
        <f>IF($C10=0,0,SUMIF([1]SusAuthorResults!$A:$R,VLOOKUP($A10,[1]SusAuthors!$A:$G,7,FALSE),[1]SusAuthorResults!N:N))</f>
        <v>#VALUE!</v>
      </c>
      <c r="F10" t="e">
        <f>IF($C10=0,0,SUMIF([1]SusAuthorResults!$A:$R,VLOOKUP($A10,[1]SusAuthors!$A:$G,7,FALSE),[1]SusAuthorResults!O:O))</f>
        <v>#VALUE!</v>
      </c>
      <c r="G10" t="e">
        <f>IF($C10=0,0,SUMIF([1]SusAuthorResults!$A:$R,VLOOKUP($A10,[1]SusAuthors!$A:$G,7,FALSE),[1]SusAuthorResults!P:P))</f>
        <v>#VALUE!</v>
      </c>
      <c r="H10" t="e">
        <f>IF($C10=0,0,SUMIF([1]SusAuthorResults!$A:$R,VLOOKUP($A10,[1]SusAuthors!$A:$G,7,FALSE),[1]SusAuthorResults!Q:Q))</f>
        <v>#VALUE!</v>
      </c>
      <c r="I10">
        <f>IF($C10=0,0,_xlfn.AGGREGATE(14,6,[1]SusAuthorResults!$R$2:$R$278/([1]SusAuthorResults!A$2:A$278=VLOOKUP(A10,[1]SusAuthors!$A:$G,7,FALSE)),1))</f>
        <v>5.2009999999999996</v>
      </c>
      <c r="J10" t="e">
        <f>IF($C10=0,0,AVERAGEIF([1]SusAuthorResults!$A:$R,VLOOKUP($A10,[1]SusAuthors!$A:$G,7,FALSE),[1]SusAuthorResults!R:R))</f>
        <v>#VALUE!</v>
      </c>
      <c r="K10" t="str">
        <f>VLOOKUP(A10,AuthorInfo!B:F,3,FALSE)</f>
        <v>Female</v>
      </c>
      <c r="L10">
        <f>IFERROR(VLOOKUP(A10,AuthorInfo!B:F,4,FALSE)," ")</f>
        <v>0</v>
      </c>
      <c r="M10">
        <f>IFERROR(VLOOKUP(A10,AuthorInfo!B:F,5,FALSE)," ")</f>
        <v>0</v>
      </c>
      <c r="N10">
        <f>IF($B10=0,0,SUMIFS([1]SusAuthorResults!M:M,[1]SusAuthorResults!$A:$A,VLOOKUP($A10,[1]SusAuthors!$A:$G,7,FALSE),[1]SusAuthorResults!$S:$S,1))</f>
        <v>5</v>
      </c>
      <c r="O10">
        <f>IF($B10=0,0,SUMIFS([1]SusAuthorResults!N:N,[1]SusAuthorResults!$A:$A,VLOOKUP($A10,[1]SusAuthors!$A:$G,7,FALSE),[1]SusAuthorResults!$S:$S,1))</f>
        <v>0</v>
      </c>
      <c r="P10">
        <f>IF($B10=0,0,SUMIFS([1]SusAuthorResults!O:O,[1]SusAuthorResults!$A:$A,VLOOKUP($A10,[1]SusAuthors!$A:$G,7,FALSE),[1]SusAuthorResults!$S:$S,1))</f>
        <v>0</v>
      </c>
      <c r="Q10">
        <f>IF($B10=0,0,_xlfn.AGGREGATE(14,6,[1]SusAuthorResults!$R:$R/(([1]SusAuthorResults!$A:$A=VLOOKUP(A10,[1]SusAuthors!$A:$G,7,FALSE)) *([1]SusAuthorResults!$S:$S=1)),1))</f>
        <v>5.2009999999999996</v>
      </c>
      <c r="R10">
        <f>IF($B10=0,0,AVERAGEIFS([1]SusAuthorResults!R:R,[1]SusAuthorResults!$A:$A,VLOOKUP($A10,[1]SusAuthors!$A:$G,7,FALSE),[1]SusAuthorResults!$S:$S,1))</f>
        <v>3.4241999999999999</v>
      </c>
    </row>
    <row r="11" spans="1:18" x14ac:dyDescent="0.25">
      <c r="A11" t="s">
        <v>12</v>
      </c>
      <c r="B11">
        <f>IF([1]SusAuthors!E11="x",0,COUNTIFS([1]SusAuthorResults!A:A,VLOOKUP(A11,[1]SusAuthors!$A:$G,7,FALSE),[1]SusAuthorResults!$S:$S,1))</f>
        <v>0</v>
      </c>
      <c r="C11">
        <f>IF([1]SusAuthors!E11="x",0,COUNTIF([1]SusAuthorResults!A:A,VLOOKUP(A11,[1]SusAuthors!$A:$G,7,FALSE)))</f>
        <v>0</v>
      </c>
      <c r="D11">
        <f>IF($C11=0,0,SUMIF([1]SusAuthorResults!$A:$R,VLOOKUP($A11,[1]SusAuthors!$A:$G,7,FALSE),[1]SusAuthorResults!M:M))</f>
        <v>0</v>
      </c>
      <c r="E11">
        <f>IF($C11=0,0,SUMIF([1]SusAuthorResults!$A:$R,VLOOKUP($A11,[1]SusAuthors!$A:$G,7,FALSE),[1]SusAuthorResults!N:N))</f>
        <v>0</v>
      </c>
      <c r="F11">
        <f>IF($C11=0,0,SUMIF([1]SusAuthorResults!$A:$R,VLOOKUP($A11,[1]SusAuthors!$A:$G,7,FALSE),[1]SusAuthorResults!O:O))</f>
        <v>0</v>
      </c>
      <c r="G11">
        <f>IF($C11=0,0,SUMIF([1]SusAuthorResults!$A:$R,VLOOKUP($A11,[1]SusAuthors!$A:$G,7,FALSE),[1]SusAuthorResults!P:P))</f>
        <v>0</v>
      </c>
      <c r="H11">
        <f>IF($C11=0,0,SUMIF([1]SusAuthorResults!$A:$R,VLOOKUP($A11,[1]SusAuthors!$A:$G,7,FALSE),[1]SusAuthorResults!Q:Q))</f>
        <v>0</v>
      </c>
      <c r="I11">
        <f>IF($C11=0,0,_xlfn.AGGREGATE(14,6,[1]SusAuthorResults!$R$2:$R$278/([1]SusAuthorResults!A$2:A$278=VLOOKUP(A11,[1]SusAuthors!$A:$G,7,FALSE)),1))</f>
        <v>0</v>
      </c>
      <c r="J11">
        <f>IF($C11=0,0,AVERAGEIF([1]SusAuthorResults!$A:$R,VLOOKUP($A11,[1]SusAuthors!$A:$G,7,FALSE),[1]SusAuthorResults!R:R))</f>
        <v>0</v>
      </c>
      <c r="K11" t="str">
        <f>VLOOKUP(A11,AuthorInfo!B:F,3,FALSE)</f>
        <v>Male</v>
      </c>
      <c r="L11">
        <f>IFERROR(VLOOKUP(A11,AuthorInfo!B:F,4,FALSE)," ")</f>
        <v>0</v>
      </c>
      <c r="M11">
        <f>IFERROR(VLOOKUP(A11,AuthorInfo!B:F,5,FALSE)," ")</f>
        <v>0</v>
      </c>
      <c r="N11">
        <f>IF($B11=0,0,SUMIFS([1]SusAuthorResults!M:M,[1]SusAuthorResults!$A:$A,VLOOKUP($A11,[1]SusAuthors!$A:$G,7,FALSE),[1]SusAuthorResults!$S:$S,1))</f>
        <v>0</v>
      </c>
      <c r="O11">
        <f>IF($B11=0,0,SUMIFS([1]SusAuthorResults!N:N,[1]SusAuthorResults!$A:$A,VLOOKUP($A11,[1]SusAuthors!$A:$G,7,FALSE),[1]SusAuthorResults!$S:$S,1))</f>
        <v>0</v>
      </c>
      <c r="P11">
        <f>IF($B11=0,0,SUMIFS([1]SusAuthorResults!O:O,[1]SusAuthorResults!$A:$A,VLOOKUP($A11,[1]SusAuthors!$A:$G,7,FALSE),[1]SusAuthorResults!$S:$S,1))</f>
        <v>0</v>
      </c>
      <c r="Q11">
        <f>IF($B11=0,0,_xlfn.AGGREGATE(14,6,[1]SusAuthorResults!$R:$R/(([1]SusAuthorResults!$A:$A=VLOOKUP(A11,[1]SusAuthors!$A:$G,7,FALSE)) *([1]SusAuthorResults!$S:$S=1)),1))</f>
        <v>0</v>
      </c>
      <c r="R11">
        <f>IF($B11=0,0,AVERAGEIFS([1]SusAuthorResults!R:R,[1]SusAuthorResults!$A:$A,VLOOKUP($A11,[1]SusAuthors!$A:$G,7,FALSE),[1]SusAuthorResults!$S:$S,1))</f>
        <v>0</v>
      </c>
    </row>
    <row r="12" spans="1:18" x14ac:dyDescent="0.25">
      <c r="A12" t="s">
        <v>13</v>
      </c>
      <c r="B12">
        <f>IF([1]SusAuthors!E12="x",0,COUNTIFS([1]SusAuthorResults!A:A,VLOOKUP(A12,[1]SusAuthors!$A:$G,7,FALSE),[1]SusAuthorResults!$S:$S,1))</f>
        <v>1</v>
      </c>
      <c r="C12">
        <f>IF([1]SusAuthors!E12="x",0,COUNTIF([1]SusAuthorResults!A:A,VLOOKUP(A12,[1]SusAuthors!$A:$G,7,FALSE)))</f>
        <v>5</v>
      </c>
      <c r="D12" t="e">
        <f>IF($C12=0,0,SUMIF([1]SusAuthorResults!$A:$R,VLOOKUP($A12,[1]SusAuthors!$A:$G,7,FALSE),[1]SusAuthorResults!M:M))</f>
        <v>#VALUE!</v>
      </c>
      <c r="E12" t="e">
        <f>IF($C12=0,0,SUMIF([1]SusAuthorResults!$A:$R,VLOOKUP($A12,[1]SusAuthors!$A:$G,7,FALSE),[1]SusAuthorResults!N:N))</f>
        <v>#VALUE!</v>
      </c>
      <c r="F12" t="e">
        <f>IF($C12=0,0,SUMIF([1]SusAuthorResults!$A:$R,VLOOKUP($A12,[1]SusAuthors!$A:$G,7,FALSE),[1]SusAuthorResults!O:O))</f>
        <v>#VALUE!</v>
      </c>
      <c r="G12" t="e">
        <f>IF($C12=0,0,SUMIF([1]SusAuthorResults!$A:$R,VLOOKUP($A12,[1]SusAuthors!$A:$G,7,FALSE),[1]SusAuthorResults!P:P))</f>
        <v>#VALUE!</v>
      </c>
      <c r="H12" t="e">
        <f>IF($C12=0,0,SUMIF([1]SusAuthorResults!$A:$R,VLOOKUP($A12,[1]SusAuthors!$A:$G,7,FALSE),[1]SusAuthorResults!Q:Q))</f>
        <v>#VALUE!</v>
      </c>
      <c r="I12">
        <f>IF($C12=0,0,_xlfn.AGGREGATE(14,6,[1]SusAuthorResults!$R$2:$R$278/([1]SusAuthorResults!A$2:A$278=VLOOKUP(A12,[1]SusAuthors!$A:$G,7,FALSE)),1))</f>
        <v>4.0129999999999999</v>
      </c>
      <c r="J12" t="e">
        <f>IF($C12=0,0,AVERAGEIF([1]SusAuthorResults!$A:$R,VLOOKUP($A12,[1]SusAuthors!$A:$G,7,FALSE),[1]SusAuthorResults!R:R))</f>
        <v>#VALUE!</v>
      </c>
      <c r="K12" t="str">
        <f>VLOOKUP(A12,AuthorInfo!B:F,3,FALSE)</f>
        <v>Male</v>
      </c>
      <c r="L12">
        <f>IFERROR(VLOOKUP(A12,AuthorInfo!B:F,4,FALSE)," ")</f>
        <v>1</v>
      </c>
      <c r="M12">
        <f>IFERROR(VLOOKUP(A12,AuthorInfo!B:F,5,FALSE)," ")</f>
        <v>0</v>
      </c>
      <c r="N12">
        <f>IF($B12=0,0,SUMIFS([1]SusAuthorResults!M:M,[1]SusAuthorResults!$A:$A,VLOOKUP($A12,[1]SusAuthors!$A:$G,7,FALSE),[1]SusAuthorResults!$S:$S,1))</f>
        <v>1</v>
      </c>
      <c r="O12">
        <f>IF($B12=0,0,SUMIFS([1]SusAuthorResults!N:N,[1]SusAuthorResults!$A:$A,VLOOKUP($A12,[1]SusAuthors!$A:$G,7,FALSE),[1]SusAuthorResults!$S:$S,1))</f>
        <v>1</v>
      </c>
      <c r="P12">
        <f>IF($B12=0,0,SUMIFS([1]SusAuthorResults!O:O,[1]SusAuthorResults!$A:$A,VLOOKUP($A12,[1]SusAuthors!$A:$G,7,FALSE),[1]SusAuthorResults!$S:$S,1))</f>
        <v>1</v>
      </c>
      <c r="Q12">
        <f>IF($B12=0,0,_xlfn.AGGREGATE(14,6,[1]SusAuthorResults!$R:$R/(([1]SusAuthorResults!$A:$A=VLOOKUP(A12,[1]SusAuthors!$A:$G,7,FALSE)) *([1]SusAuthorResults!$S:$S=1)),1))</f>
        <v>4.0129999999999999</v>
      </c>
      <c r="R12">
        <f>IF($B12=0,0,AVERAGEIFS([1]SusAuthorResults!R:R,[1]SusAuthorResults!$A:$A,VLOOKUP($A12,[1]SusAuthors!$A:$G,7,FALSE),[1]SusAuthorResults!$S:$S,1))</f>
        <v>4.0129999999999999</v>
      </c>
    </row>
    <row r="13" spans="1:18" x14ac:dyDescent="0.25">
      <c r="A13" t="s">
        <v>14</v>
      </c>
      <c r="B13">
        <f>IF([1]SusAuthors!E13="x",0,COUNTIFS([1]SusAuthorResults!A:A,VLOOKUP(A13,[1]SusAuthors!$A:$G,7,FALSE),[1]SusAuthorResults!$S:$S,1))</f>
        <v>6</v>
      </c>
      <c r="C13">
        <f>IF([1]SusAuthors!E13="x",0,COUNTIF([1]SusAuthorResults!A:A,VLOOKUP(A13,[1]SusAuthors!$A:$G,7,FALSE)))</f>
        <v>9</v>
      </c>
      <c r="D13" t="e">
        <f>IF($C13=0,0,SUMIF([1]SusAuthorResults!$A:$R,VLOOKUP($A13,[1]SusAuthors!$A:$G,7,FALSE),[1]SusAuthorResults!M:M))</f>
        <v>#VALUE!</v>
      </c>
      <c r="E13" t="e">
        <f>IF($C13=0,0,SUMIF([1]SusAuthorResults!$A:$R,VLOOKUP($A13,[1]SusAuthors!$A:$G,7,FALSE),[1]SusAuthorResults!N:N))</f>
        <v>#VALUE!</v>
      </c>
      <c r="F13" t="e">
        <f>IF($C13=0,0,SUMIF([1]SusAuthorResults!$A:$R,VLOOKUP($A13,[1]SusAuthors!$A:$G,7,FALSE),[1]SusAuthorResults!O:O))</f>
        <v>#VALUE!</v>
      </c>
      <c r="G13" t="e">
        <f>IF($C13=0,0,SUMIF([1]SusAuthorResults!$A:$R,VLOOKUP($A13,[1]SusAuthors!$A:$G,7,FALSE),[1]SusAuthorResults!P:P))</f>
        <v>#VALUE!</v>
      </c>
      <c r="H13" t="e">
        <f>IF($C13=0,0,SUMIF([1]SusAuthorResults!$A:$R,VLOOKUP($A13,[1]SusAuthors!$A:$G,7,FALSE),[1]SusAuthorResults!Q:Q))</f>
        <v>#VALUE!</v>
      </c>
      <c r="I13">
        <f>IF($C13=0,0,_xlfn.AGGREGATE(14,6,[1]SusAuthorResults!$R$2:$R$278/([1]SusAuthorResults!A$2:A$278=VLOOKUP(A13,[1]SusAuthors!$A:$G,7,FALSE)),1))</f>
        <v>4.2089999999999996</v>
      </c>
      <c r="J13" t="e">
        <f>IF($C13=0,0,AVERAGEIF([1]SusAuthorResults!$A:$R,VLOOKUP($A13,[1]SusAuthors!$A:$G,7,FALSE),[1]SusAuthorResults!R:R))</f>
        <v>#VALUE!</v>
      </c>
      <c r="K13" t="str">
        <f>VLOOKUP(A13,AuthorInfo!B:F,3,FALSE)</f>
        <v>Male</v>
      </c>
      <c r="L13" t="str">
        <f>IFERROR(VLOOKUP(A13,AuthorInfo!B:F,4,FALSE)," ")</f>
        <v xml:space="preserve"> </v>
      </c>
      <c r="M13">
        <f>IFERROR(VLOOKUP(A13,AuthorInfo!B:F,5,FALSE)," ")</f>
        <v>1</v>
      </c>
      <c r="N13">
        <f>IF($B13=0,0,SUMIFS([1]SusAuthorResults!M:M,[1]SusAuthorResults!$A:$A,VLOOKUP($A13,[1]SusAuthors!$A:$G,7,FALSE),[1]SusAuthorResults!$S:$S,1))</f>
        <v>0</v>
      </c>
      <c r="O13">
        <f>IF($B13=0,0,SUMIFS([1]SusAuthorResults!N:N,[1]SusAuthorResults!$A:$A,VLOOKUP($A13,[1]SusAuthors!$A:$G,7,FALSE),[1]SusAuthorResults!$S:$S,1))</f>
        <v>0</v>
      </c>
      <c r="P13">
        <f>IF($B13=0,0,SUMIFS([1]SusAuthorResults!O:O,[1]SusAuthorResults!$A:$A,VLOOKUP($A13,[1]SusAuthors!$A:$G,7,FALSE),[1]SusAuthorResults!$S:$S,1))</f>
        <v>0</v>
      </c>
      <c r="Q13">
        <f>IF($B13=0,0,_xlfn.AGGREGATE(14,6,[1]SusAuthorResults!$R:$R/(([1]SusAuthorResults!$A:$A=VLOOKUP(A13,[1]SusAuthors!$A:$G,7,FALSE)) *([1]SusAuthorResults!$S:$S=1)),1))</f>
        <v>2.39</v>
      </c>
      <c r="R13">
        <f>IF($B13=0,0,AVERAGEIFS([1]SusAuthorResults!R:R,[1]SusAuthorResults!$A:$A,VLOOKUP($A13,[1]SusAuthors!$A:$G,7,FALSE),[1]SusAuthorResults!$S:$S,1))</f>
        <v>1.7080000000000002</v>
      </c>
    </row>
    <row r="14" spans="1:18" x14ac:dyDescent="0.25">
      <c r="A14" t="s">
        <v>15</v>
      </c>
      <c r="B14">
        <f>IF([1]SusAuthors!E14="x",0,COUNTIFS([1]SusAuthorResults!A:A,VLOOKUP(A14,[1]SusAuthors!$A:$G,7,FALSE),[1]SusAuthorResults!$S:$S,1))</f>
        <v>15</v>
      </c>
      <c r="C14">
        <f>IF([1]SusAuthors!E14="x",0,COUNTIF([1]SusAuthorResults!A:A,VLOOKUP(A14,[1]SusAuthors!$A:$G,7,FALSE)))</f>
        <v>17</v>
      </c>
      <c r="D14" t="e">
        <f>IF($C14=0,0,SUMIF([1]SusAuthorResults!$A:$R,VLOOKUP($A14,[1]SusAuthors!$A:$G,7,FALSE),[1]SusAuthorResults!M:M))</f>
        <v>#VALUE!</v>
      </c>
      <c r="E14" t="e">
        <f>IF($C14=0,0,SUMIF([1]SusAuthorResults!$A:$R,VLOOKUP($A14,[1]SusAuthors!$A:$G,7,FALSE),[1]SusAuthorResults!N:N))</f>
        <v>#VALUE!</v>
      </c>
      <c r="F14" t="e">
        <f>IF($C14=0,0,SUMIF([1]SusAuthorResults!$A:$R,VLOOKUP($A14,[1]SusAuthors!$A:$G,7,FALSE),[1]SusAuthorResults!O:O))</f>
        <v>#VALUE!</v>
      </c>
      <c r="G14" t="e">
        <f>IF($C14=0,0,SUMIF([1]SusAuthorResults!$A:$R,VLOOKUP($A14,[1]SusAuthors!$A:$G,7,FALSE),[1]SusAuthorResults!P:P))</f>
        <v>#VALUE!</v>
      </c>
      <c r="H14" t="e">
        <f>IF($C14=0,0,SUMIF([1]SusAuthorResults!$A:$R,VLOOKUP($A14,[1]SusAuthors!$A:$G,7,FALSE),[1]SusAuthorResults!Q:Q))</f>
        <v>#VALUE!</v>
      </c>
      <c r="I14">
        <f>IF($C14=0,0,_xlfn.AGGREGATE(14,6,[1]SusAuthorResults!$R$2:$R$278/([1]SusAuthorResults!A$2:A$278=VLOOKUP(A14,[1]SusAuthors!$A:$G,7,FALSE)),1))</f>
        <v>6.1980000000000004</v>
      </c>
      <c r="J14" t="e">
        <f>IF($C14=0,0,AVERAGEIF([1]SusAuthorResults!$A:$R,VLOOKUP($A14,[1]SusAuthors!$A:$G,7,FALSE),[1]SusAuthorResults!R:R))</f>
        <v>#VALUE!</v>
      </c>
      <c r="K14" t="str">
        <f>VLOOKUP(A14,AuthorInfo!B:F,3,FALSE)</f>
        <v>Male</v>
      </c>
      <c r="L14">
        <f>IFERROR(VLOOKUP(A14,AuthorInfo!B:F,4,FALSE)," ")</f>
        <v>0</v>
      </c>
      <c r="M14">
        <f>IFERROR(VLOOKUP(A14,AuthorInfo!B:F,5,FALSE)," ")</f>
        <v>0</v>
      </c>
      <c r="N14">
        <f>IF($B14=0,0,SUMIFS([1]SusAuthorResults!M:M,[1]SusAuthorResults!$A:$A,VLOOKUP($A14,[1]SusAuthors!$A:$G,7,FALSE),[1]SusAuthorResults!$S:$S,1))</f>
        <v>11</v>
      </c>
      <c r="O14">
        <f>IF($B14=0,0,SUMIFS([1]SusAuthorResults!N:N,[1]SusAuthorResults!$A:$A,VLOOKUP($A14,[1]SusAuthors!$A:$G,7,FALSE),[1]SusAuthorResults!$S:$S,1))</f>
        <v>9</v>
      </c>
      <c r="P14">
        <f>IF($B14=0,0,SUMIFS([1]SusAuthorResults!O:O,[1]SusAuthorResults!$A:$A,VLOOKUP($A14,[1]SusAuthors!$A:$G,7,FALSE),[1]SusAuthorResults!$S:$S,1))</f>
        <v>8</v>
      </c>
      <c r="Q14">
        <f>IF($B14=0,0,_xlfn.AGGREGATE(14,6,[1]SusAuthorResults!$R:$R/(([1]SusAuthorResults!$A:$A=VLOOKUP(A14,[1]SusAuthors!$A:$G,7,FALSE)) *([1]SusAuthorResults!$S:$S=1)),1))</f>
        <v>6.1980000000000004</v>
      </c>
      <c r="R14">
        <f>IF($B14=0,0,AVERAGEIFS([1]SusAuthorResults!R:R,[1]SusAuthorResults!$A:$A,VLOOKUP($A14,[1]SusAuthors!$A:$G,7,FALSE),[1]SusAuthorResults!$S:$S,1))</f>
        <v>2.8951999999999996</v>
      </c>
    </row>
    <row r="15" spans="1:18" x14ac:dyDescent="0.25">
      <c r="A15" t="s">
        <v>16</v>
      </c>
      <c r="B15">
        <f>IF([1]SusAuthors!E15="x",0,COUNTIFS([1]SusAuthorResults!A:A,VLOOKUP(A15,[1]SusAuthors!$A:$G,7,FALSE),[1]SusAuthorResults!$S:$S,1))</f>
        <v>0</v>
      </c>
      <c r="C15">
        <f>IF([1]SusAuthors!E15="x",0,COUNTIF([1]SusAuthorResults!A:A,VLOOKUP(A15,[1]SusAuthors!$A:$G,7,FALSE)))</f>
        <v>0</v>
      </c>
      <c r="D15">
        <f>IF($C15=0,0,SUMIF([1]SusAuthorResults!$A:$R,VLOOKUP($A15,[1]SusAuthors!$A:$G,7,FALSE),[1]SusAuthorResults!M:M))</f>
        <v>0</v>
      </c>
      <c r="E15">
        <f>IF($C15=0,0,SUMIF([1]SusAuthorResults!$A:$R,VLOOKUP($A15,[1]SusAuthors!$A:$G,7,FALSE),[1]SusAuthorResults!N:N))</f>
        <v>0</v>
      </c>
      <c r="F15">
        <f>IF($C15=0,0,SUMIF([1]SusAuthorResults!$A:$R,VLOOKUP($A15,[1]SusAuthors!$A:$G,7,FALSE),[1]SusAuthorResults!O:O))</f>
        <v>0</v>
      </c>
      <c r="G15">
        <f>IF($C15=0,0,SUMIF([1]SusAuthorResults!$A:$R,VLOOKUP($A15,[1]SusAuthors!$A:$G,7,FALSE),[1]SusAuthorResults!P:P))</f>
        <v>0</v>
      </c>
      <c r="H15">
        <f>IF($C15=0,0,SUMIF([1]SusAuthorResults!$A:$R,VLOOKUP($A15,[1]SusAuthors!$A:$G,7,FALSE),[1]SusAuthorResults!Q:Q))</f>
        <v>0</v>
      </c>
      <c r="I15">
        <f>IF($C15=0,0,_xlfn.AGGREGATE(14,6,[1]SusAuthorResults!$R$2:$R$278/([1]SusAuthorResults!A$2:A$278=VLOOKUP(A15,[1]SusAuthors!$A:$G,7,FALSE)),1))</f>
        <v>0</v>
      </c>
      <c r="J15">
        <f>IF($C15=0,0,AVERAGEIF([1]SusAuthorResults!$A:$R,VLOOKUP($A15,[1]SusAuthors!$A:$G,7,FALSE),[1]SusAuthorResults!R:R))</f>
        <v>0</v>
      </c>
      <c r="K15" t="str">
        <f>VLOOKUP(A15,AuthorInfo!B:F,3,FALSE)</f>
        <v>Male</v>
      </c>
      <c r="L15">
        <f>IFERROR(VLOOKUP(A15,AuthorInfo!B:F,4,FALSE)," ")</f>
        <v>0</v>
      </c>
      <c r="M15">
        <f>IFERROR(VLOOKUP(A15,AuthorInfo!B:F,5,FALSE)," ")</f>
        <v>0</v>
      </c>
      <c r="N15">
        <f>IF($B15=0,0,SUMIFS([1]SusAuthorResults!M:M,[1]SusAuthorResults!$A:$A,VLOOKUP($A15,[1]SusAuthors!$A:$G,7,FALSE),[1]SusAuthorResults!$S:$S,1))</f>
        <v>0</v>
      </c>
      <c r="O15">
        <f>IF($B15=0,0,SUMIFS([1]SusAuthorResults!N:N,[1]SusAuthorResults!$A:$A,VLOOKUP($A15,[1]SusAuthors!$A:$G,7,FALSE),[1]SusAuthorResults!$S:$S,1))</f>
        <v>0</v>
      </c>
      <c r="P15">
        <f>IF($B15=0,0,SUMIFS([1]SusAuthorResults!O:O,[1]SusAuthorResults!$A:$A,VLOOKUP($A15,[1]SusAuthors!$A:$G,7,FALSE),[1]SusAuthorResults!$S:$S,1))</f>
        <v>0</v>
      </c>
      <c r="Q15">
        <f>IF($B15=0,0,_xlfn.AGGREGATE(14,6,[1]SusAuthorResults!$R:$R/(([1]SusAuthorResults!$A:$A=VLOOKUP(A15,[1]SusAuthors!$A:$G,7,FALSE)) *([1]SusAuthorResults!$S:$S=1)),1))</f>
        <v>0</v>
      </c>
      <c r="R15">
        <f>IF($B15=0,0,AVERAGEIFS([1]SusAuthorResults!R:R,[1]SusAuthorResults!$A:$A,VLOOKUP($A15,[1]SusAuthors!$A:$G,7,FALSE),[1]SusAuthorResults!$S:$S,1))</f>
        <v>0</v>
      </c>
    </row>
    <row r="16" spans="1:18" x14ac:dyDescent="0.25">
      <c r="A16" t="s">
        <v>17</v>
      </c>
      <c r="B16">
        <f>IF([1]SusAuthors!E16="x",0,COUNTIFS([1]SusAuthorResults!A:A,VLOOKUP(A16,[1]SusAuthors!$A:$G,7,FALSE),[1]SusAuthorResults!$S:$S,1))</f>
        <v>0</v>
      </c>
      <c r="C16">
        <f>IF([1]SusAuthors!E16="x",0,COUNTIF([1]SusAuthorResults!A:A,VLOOKUP(A16,[1]SusAuthors!$A:$G,7,FALSE)))</f>
        <v>0</v>
      </c>
      <c r="D16">
        <f>IF($C16=0,0,SUMIF([1]SusAuthorResults!$A:$R,VLOOKUP($A16,[1]SusAuthors!$A:$G,7,FALSE),[1]SusAuthorResults!M:M))</f>
        <v>0</v>
      </c>
      <c r="E16">
        <f>IF($C16=0,0,SUMIF([1]SusAuthorResults!$A:$R,VLOOKUP($A16,[1]SusAuthors!$A:$G,7,FALSE),[1]SusAuthorResults!N:N))</f>
        <v>0</v>
      </c>
      <c r="F16">
        <f>IF($C16=0,0,SUMIF([1]SusAuthorResults!$A:$R,VLOOKUP($A16,[1]SusAuthors!$A:$G,7,FALSE),[1]SusAuthorResults!O:O))</f>
        <v>0</v>
      </c>
      <c r="G16">
        <f>IF($C16=0,0,SUMIF([1]SusAuthorResults!$A:$R,VLOOKUP($A16,[1]SusAuthors!$A:$G,7,FALSE),[1]SusAuthorResults!P:P))</f>
        <v>0</v>
      </c>
      <c r="H16">
        <f>IF($C16=0,0,SUMIF([1]SusAuthorResults!$A:$R,VLOOKUP($A16,[1]SusAuthors!$A:$G,7,FALSE),[1]SusAuthorResults!Q:Q))</f>
        <v>0</v>
      </c>
      <c r="I16">
        <f>IF($C16=0,0,_xlfn.AGGREGATE(14,6,[1]SusAuthorResults!$R$2:$R$278/([1]SusAuthorResults!A$2:A$278=VLOOKUP(A16,[1]SusAuthors!$A:$G,7,FALSE)),1))</f>
        <v>0</v>
      </c>
      <c r="J16">
        <f>IF($C16=0,0,AVERAGEIF([1]SusAuthorResults!$A:$R,VLOOKUP($A16,[1]SusAuthors!$A:$G,7,FALSE),[1]SusAuthorResults!R:R))</f>
        <v>0</v>
      </c>
      <c r="K16" t="str">
        <f>VLOOKUP(A16,AuthorInfo!B:F,3,FALSE)</f>
        <v>Female</v>
      </c>
      <c r="L16">
        <f>IFERROR(VLOOKUP(A16,AuthorInfo!B:F,4,FALSE)," ")</f>
        <v>0</v>
      </c>
      <c r="M16">
        <f>IFERROR(VLOOKUP(A16,AuthorInfo!B:F,5,FALSE)," ")</f>
        <v>0</v>
      </c>
      <c r="N16">
        <f>IF($B16=0,0,SUMIFS([1]SusAuthorResults!M:M,[1]SusAuthorResults!$A:$A,VLOOKUP($A16,[1]SusAuthors!$A:$G,7,FALSE),[1]SusAuthorResults!$S:$S,1))</f>
        <v>0</v>
      </c>
      <c r="O16">
        <f>IF($B16=0,0,SUMIFS([1]SusAuthorResults!N:N,[1]SusAuthorResults!$A:$A,VLOOKUP($A16,[1]SusAuthors!$A:$G,7,FALSE),[1]SusAuthorResults!$S:$S,1))</f>
        <v>0</v>
      </c>
      <c r="P16">
        <f>IF($B16=0,0,SUMIFS([1]SusAuthorResults!O:O,[1]SusAuthorResults!$A:$A,VLOOKUP($A16,[1]SusAuthors!$A:$G,7,FALSE),[1]SusAuthorResults!$S:$S,1))</f>
        <v>0</v>
      </c>
      <c r="Q16">
        <f>IF($B16=0,0,_xlfn.AGGREGATE(14,6,[1]SusAuthorResults!$R:$R/(([1]SusAuthorResults!$A:$A=VLOOKUP(A16,[1]SusAuthors!$A:$G,7,FALSE)) *([1]SusAuthorResults!$S:$S=1)),1))</f>
        <v>0</v>
      </c>
      <c r="R16">
        <f>IF($B16=0,0,AVERAGEIFS([1]SusAuthorResults!R:R,[1]SusAuthorResults!$A:$A,VLOOKUP($A16,[1]SusAuthors!$A:$G,7,FALSE),[1]SusAuthorResults!$S:$S,1))</f>
        <v>0</v>
      </c>
    </row>
    <row r="17" spans="1:18" x14ac:dyDescent="0.25">
      <c r="A17" t="s">
        <v>18</v>
      </c>
      <c r="B17">
        <f>IF([1]SusAuthors!E17="x",0,COUNTIFS([1]SusAuthorResults!A:A,VLOOKUP(A17,[1]SusAuthors!$A:$G,7,FALSE),[1]SusAuthorResults!$S:$S,1))</f>
        <v>0</v>
      </c>
      <c r="C17">
        <f>IF([1]SusAuthors!E17="x",0,COUNTIF([1]SusAuthorResults!A:A,VLOOKUP(A17,[1]SusAuthors!$A:$G,7,FALSE)))</f>
        <v>0</v>
      </c>
      <c r="D17">
        <f>IF($C17=0,0,SUMIF([1]SusAuthorResults!$A:$R,VLOOKUP($A17,[1]SusAuthors!$A:$G,7,FALSE),[1]SusAuthorResults!M:M))</f>
        <v>0</v>
      </c>
      <c r="E17">
        <f>IF($C17=0,0,SUMIF([1]SusAuthorResults!$A:$R,VLOOKUP($A17,[1]SusAuthors!$A:$G,7,FALSE),[1]SusAuthorResults!N:N))</f>
        <v>0</v>
      </c>
      <c r="F17">
        <f>IF($C17=0,0,SUMIF([1]SusAuthorResults!$A:$R,VLOOKUP($A17,[1]SusAuthors!$A:$G,7,FALSE),[1]SusAuthorResults!O:O))</f>
        <v>0</v>
      </c>
      <c r="G17">
        <f>IF($C17=0,0,SUMIF([1]SusAuthorResults!$A:$R,VLOOKUP($A17,[1]SusAuthors!$A:$G,7,FALSE),[1]SusAuthorResults!P:P))</f>
        <v>0</v>
      </c>
      <c r="H17">
        <f>IF($C17=0,0,SUMIF([1]SusAuthorResults!$A:$R,VLOOKUP($A17,[1]SusAuthors!$A:$G,7,FALSE),[1]SusAuthorResults!Q:Q))</f>
        <v>0</v>
      </c>
      <c r="I17">
        <f>IF($C17=0,0,_xlfn.AGGREGATE(14,6,[1]SusAuthorResults!$R$2:$R$278/([1]SusAuthorResults!A$2:A$278=VLOOKUP(A17,[1]SusAuthors!$A:$G,7,FALSE)),1))</f>
        <v>0</v>
      </c>
      <c r="J17">
        <f>IF($C17=0,0,AVERAGEIF([1]SusAuthorResults!$A:$R,VLOOKUP($A17,[1]SusAuthors!$A:$G,7,FALSE),[1]SusAuthorResults!R:R))</f>
        <v>0</v>
      </c>
      <c r="K17" t="str">
        <f>VLOOKUP(A17,AuthorInfo!B:F,3,FALSE)</f>
        <v>Female</v>
      </c>
      <c r="L17">
        <f>IFERROR(VLOOKUP(A17,AuthorInfo!B:F,4,FALSE)," ")</f>
        <v>0</v>
      </c>
      <c r="M17">
        <f>IFERROR(VLOOKUP(A17,AuthorInfo!B:F,5,FALSE)," ")</f>
        <v>0</v>
      </c>
      <c r="N17">
        <f>IF($B17=0,0,SUMIFS([1]SusAuthorResults!M:M,[1]SusAuthorResults!$A:$A,VLOOKUP($A17,[1]SusAuthors!$A:$G,7,FALSE),[1]SusAuthorResults!$S:$S,1))</f>
        <v>0</v>
      </c>
      <c r="O17">
        <f>IF($B17=0,0,SUMIFS([1]SusAuthorResults!N:N,[1]SusAuthorResults!$A:$A,VLOOKUP($A17,[1]SusAuthors!$A:$G,7,FALSE),[1]SusAuthorResults!$S:$S,1))</f>
        <v>0</v>
      </c>
      <c r="P17">
        <f>IF($B17=0,0,SUMIFS([1]SusAuthorResults!O:O,[1]SusAuthorResults!$A:$A,VLOOKUP($A17,[1]SusAuthors!$A:$G,7,FALSE),[1]SusAuthorResults!$S:$S,1))</f>
        <v>0</v>
      </c>
      <c r="Q17">
        <f>IF($B17=0,0,_xlfn.AGGREGATE(14,6,[1]SusAuthorResults!$R:$R/(([1]SusAuthorResults!$A:$A=VLOOKUP(A17,[1]SusAuthors!$A:$G,7,FALSE)) *([1]SusAuthorResults!$S:$S=1)),1))</f>
        <v>0</v>
      </c>
      <c r="R17">
        <f>IF($B17=0,0,AVERAGEIFS([1]SusAuthorResults!R:R,[1]SusAuthorResults!$A:$A,VLOOKUP($A17,[1]SusAuthors!$A:$G,7,FALSE),[1]SusAuthorResults!$S:$S,1))</f>
        <v>0</v>
      </c>
    </row>
    <row r="18" spans="1:18" x14ac:dyDescent="0.25">
      <c r="A18" t="s">
        <v>19</v>
      </c>
      <c r="B18">
        <f>IF([1]SusAuthors!E18="x",0,COUNTIFS([1]SusAuthorResults!A:A,VLOOKUP(A18,[1]SusAuthors!$A:$G,7,FALSE),[1]SusAuthorResults!$S:$S,1))</f>
        <v>0</v>
      </c>
      <c r="C18">
        <f>IF([1]SusAuthors!E18="x",0,COUNTIF([1]SusAuthorResults!A:A,VLOOKUP(A18,[1]SusAuthors!$A:$G,7,FALSE)))</f>
        <v>0</v>
      </c>
      <c r="D18">
        <f>IF($C18=0,0,SUMIF([1]SusAuthorResults!$A:$R,VLOOKUP($A18,[1]SusAuthors!$A:$G,7,FALSE),[1]SusAuthorResults!M:M))</f>
        <v>0</v>
      </c>
      <c r="E18">
        <f>IF($C18=0,0,SUMIF([1]SusAuthorResults!$A:$R,VLOOKUP($A18,[1]SusAuthors!$A:$G,7,FALSE),[1]SusAuthorResults!N:N))</f>
        <v>0</v>
      </c>
      <c r="F18">
        <f>IF($C18=0,0,SUMIF([1]SusAuthorResults!$A:$R,VLOOKUP($A18,[1]SusAuthors!$A:$G,7,FALSE),[1]SusAuthorResults!O:O))</f>
        <v>0</v>
      </c>
      <c r="G18">
        <f>IF($C18=0,0,SUMIF([1]SusAuthorResults!$A:$R,VLOOKUP($A18,[1]SusAuthors!$A:$G,7,FALSE),[1]SusAuthorResults!P:P))</f>
        <v>0</v>
      </c>
      <c r="H18">
        <f>IF($C18=0,0,SUMIF([1]SusAuthorResults!$A:$R,VLOOKUP($A18,[1]SusAuthors!$A:$G,7,FALSE),[1]SusAuthorResults!Q:Q))</f>
        <v>0</v>
      </c>
      <c r="I18">
        <f>IF($C18=0,0,_xlfn.AGGREGATE(14,6,[1]SusAuthorResults!$R$2:$R$278/([1]SusAuthorResults!A$2:A$278=VLOOKUP(A18,[1]SusAuthors!$A:$G,7,FALSE)),1))</f>
        <v>0</v>
      </c>
      <c r="J18">
        <f>IF($C18=0,0,AVERAGEIF([1]SusAuthorResults!$A:$R,VLOOKUP($A18,[1]SusAuthors!$A:$G,7,FALSE),[1]SusAuthorResults!R:R))</f>
        <v>0</v>
      </c>
      <c r="K18" t="str">
        <f>VLOOKUP(A18,AuthorInfo!B:F,3,FALSE)</f>
        <v>Female</v>
      </c>
      <c r="L18">
        <f>IFERROR(VLOOKUP(A18,AuthorInfo!B:F,4,FALSE)," ")</f>
        <v>1</v>
      </c>
      <c r="M18">
        <f>IFERROR(VLOOKUP(A18,AuthorInfo!B:F,5,FALSE)," ")</f>
        <v>0</v>
      </c>
      <c r="N18">
        <f>IF($B18=0,0,SUMIFS([1]SusAuthorResults!M:M,[1]SusAuthorResults!$A:$A,VLOOKUP($A18,[1]SusAuthors!$A:$G,7,FALSE),[1]SusAuthorResults!$S:$S,1))</f>
        <v>0</v>
      </c>
      <c r="O18">
        <f>IF($B18=0,0,SUMIFS([1]SusAuthorResults!N:N,[1]SusAuthorResults!$A:$A,VLOOKUP($A18,[1]SusAuthors!$A:$G,7,FALSE),[1]SusAuthorResults!$S:$S,1))</f>
        <v>0</v>
      </c>
      <c r="P18">
        <f>IF($B18=0,0,SUMIFS([1]SusAuthorResults!O:O,[1]SusAuthorResults!$A:$A,VLOOKUP($A18,[1]SusAuthors!$A:$G,7,FALSE),[1]SusAuthorResults!$S:$S,1))</f>
        <v>0</v>
      </c>
      <c r="Q18">
        <f>IF($B18=0,0,_xlfn.AGGREGATE(14,6,[1]SusAuthorResults!$R:$R/(([1]SusAuthorResults!$A:$A=VLOOKUP(A18,[1]SusAuthors!$A:$G,7,FALSE)) *([1]SusAuthorResults!$S:$S=1)),1))</f>
        <v>0</v>
      </c>
      <c r="R18">
        <f>IF($B18=0,0,AVERAGEIFS([1]SusAuthorResults!R:R,[1]SusAuthorResults!$A:$A,VLOOKUP($A18,[1]SusAuthors!$A:$G,7,FALSE),[1]SusAuthorResults!$S:$S,1))</f>
        <v>0</v>
      </c>
    </row>
    <row r="19" spans="1:18" x14ac:dyDescent="0.25">
      <c r="A19" t="s">
        <v>20</v>
      </c>
      <c r="B19">
        <f>IF([1]SusAuthors!E19="x",0,COUNTIFS([1]SusAuthorResults!A:A,VLOOKUP(A19,[1]SusAuthors!$A:$G,7,FALSE),[1]SusAuthorResults!$S:$S,1))</f>
        <v>0</v>
      </c>
      <c r="C19">
        <f>IF([1]SusAuthors!E19="x",0,COUNTIF([1]SusAuthorResults!A:A,VLOOKUP(A19,[1]SusAuthors!$A:$G,7,FALSE)))</f>
        <v>0</v>
      </c>
      <c r="D19">
        <f>IF($C19=0,0,SUMIF([1]SusAuthorResults!$A:$R,VLOOKUP($A19,[1]SusAuthors!$A:$G,7,FALSE),[1]SusAuthorResults!M:M))</f>
        <v>0</v>
      </c>
      <c r="E19">
        <f>IF($C19=0,0,SUMIF([1]SusAuthorResults!$A:$R,VLOOKUP($A19,[1]SusAuthors!$A:$G,7,FALSE),[1]SusAuthorResults!N:N))</f>
        <v>0</v>
      </c>
      <c r="F19">
        <f>IF($C19=0,0,SUMIF([1]SusAuthorResults!$A:$R,VLOOKUP($A19,[1]SusAuthors!$A:$G,7,FALSE),[1]SusAuthorResults!O:O))</f>
        <v>0</v>
      </c>
      <c r="G19">
        <f>IF($C19=0,0,SUMIF([1]SusAuthorResults!$A:$R,VLOOKUP($A19,[1]SusAuthors!$A:$G,7,FALSE),[1]SusAuthorResults!P:P))</f>
        <v>0</v>
      </c>
      <c r="H19">
        <f>IF($C19=0,0,SUMIF([1]SusAuthorResults!$A:$R,VLOOKUP($A19,[1]SusAuthors!$A:$G,7,FALSE),[1]SusAuthorResults!Q:Q))</f>
        <v>0</v>
      </c>
      <c r="I19">
        <f>IF($C19=0,0,_xlfn.AGGREGATE(14,6,[1]SusAuthorResults!$R$2:$R$278/([1]SusAuthorResults!A$2:A$278=VLOOKUP(A19,[1]SusAuthors!$A:$G,7,FALSE)),1))</f>
        <v>0</v>
      </c>
      <c r="J19">
        <f>IF($C19=0,0,AVERAGEIF([1]SusAuthorResults!$A:$R,VLOOKUP($A19,[1]SusAuthors!$A:$G,7,FALSE),[1]SusAuthorResults!R:R))</f>
        <v>0</v>
      </c>
      <c r="K19" t="str">
        <f>VLOOKUP(A19,AuthorInfo!B:F,3,FALSE)</f>
        <v>Male</v>
      </c>
      <c r="L19">
        <f>IFERROR(VLOOKUP(A19,AuthorInfo!B:F,4,FALSE)," ")</f>
        <v>1</v>
      </c>
      <c r="M19">
        <f>IFERROR(VLOOKUP(A19,AuthorInfo!B:F,5,FALSE)," ")</f>
        <v>0</v>
      </c>
      <c r="N19">
        <f>IF($B19=0,0,SUMIFS([1]SusAuthorResults!M:M,[1]SusAuthorResults!$A:$A,VLOOKUP($A19,[1]SusAuthors!$A:$G,7,FALSE),[1]SusAuthorResults!$S:$S,1))</f>
        <v>0</v>
      </c>
      <c r="O19">
        <f>IF($B19=0,0,SUMIFS([1]SusAuthorResults!N:N,[1]SusAuthorResults!$A:$A,VLOOKUP($A19,[1]SusAuthors!$A:$G,7,FALSE),[1]SusAuthorResults!$S:$S,1))</f>
        <v>0</v>
      </c>
      <c r="P19">
        <f>IF($B19=0,0,SUMIFS([1]SusAuthorResults!O:O,[1]SusAuthorResults!$A:$A,VLOOKUP($A19,[1]SusAuthors!$A:$G,7,FALSE),[1]SusAuthorResults!$S:$S,1))</f>
        <v>0</v>
      </c>
      <c r="Q19">
        <f>IF($B19=0,0,_xlfn.AGGREGATE(14,6,[1]SusAuthorResults!$R:$R/(([1]SusAuthorResults!$A:$A=VLOOKUP(A19,[1]SusAuthors!$A:$G,7,FALSE)) *([1]SusAuthorResults!$S:$S=1)),1))</f>
        <v>0</v>
      </c>
      <c r="R19">
        <f>IF($B19=0,0,AVERAGEIFS([1]SusAuthorResults!R:R,[1]SusAuthorResults!$A:$A,VLOOKUP($A19,[1]SusAuthors!$A:$G,7,FALSE),[1]SusAuthorResults!$S:$S,1))</f>
        <v>0</v>
      </c>
    </row>
    <row r="20" spans="1:18" x14ac:dyDescent="0.25">
      <c r="A20" t="s">
        <v>21</v>
      </c>
      <c r="B20">
        <f>IF([1]SusAuthors!E20="x",0,COUNTIFS([1]SusAuthorResults!A:A,VLOOKUP(A20,[1]SusAuthors!$A:$G,7,FALSE),[1]SusAuthorResults!$S:$S,1))</f>
        <v>0</v>
      </c>
      <c r="C20">
        <f>IF([1]SusAuthors!E20="x",0,COUNTIF([1]SusAuthorResults!A:A,VLOOKUP(A20,[1]SusAuthors!$A:$G,7,FALSE)))</f>
        <v>0</v>
      </c>
      <c r="D20">
        <f>IF($C20=0,0,SUMIF([1]SusAuthorResults!$A:$R,VLOOKUP($A20,[1]SusAuthors!$A:$G,7,FALSE),[1]SusAuthorResults!M:M))</f>
        <v>0</v>
      </c>
      <c r="E20">
        <f>IF($C20=0,0,SUMIF([1]SusAuthorResults!$A:$R,VLOOKUP($A20,[1]SusAuthors!$A:$G,7,FALSE),[1]SusAuthorResults!N:N))</f>
        <v>0</v>
      </c>
      <c r="F20">
        <f>IF($C20=0,0,SUMIF([1]SusAuthorResults!$A:$R,VLOOKUP($A20,[1]SusAuthors!$A:$G,7,FALSE),[1]SusAuthorResults!O:O))</f>
        <v>0</v>
      </c>
      <c r="G20">
        <f>IF($C20=0,0,SUMIF([1]SusAuthorResults!$A:$R,VLOOKUP($A20,[1]SusAuthors!$A:$G,7,FALSE),[1]SusAuthorResults!P:P))</f>
        <v>0</v>
      </c>
      <c r="H20">
        <f>IF($C20=0,0,SUMIF([1]SusAuthorResults!$A:$R,VLOOKUP($A20,[1]SusAuthors!$A:$G,7,FALSE),[1]SusAuthorResults!Q:Q))</f>
        <v>0</v>
      </c>
      <c r="I20">
        <f>IF($C20=0,0,_xlfn.AGGREGATE(14,6,[1]SusAuthorResults!$R$2:$R$278/([1]SusAuthorResults!A$2:A$278=VLOOKUP(A20,[1]SusAuthors!$A:$G,7,FALSE)),1))</f>
        <v>0</v>
      </c>
      <c r="J20">
        <f>IF($C20=0,0,AVERAGEIF([1]SusAuthorResults!$A:$R,VLOOKUP($A20,[1]SusAuthors!$A:$G,7,FALSE),[1]SusAuthorResults!R:R))</f>
        <v>0</v>
      </c>
      <c r="K20" t="str">
        <f>VLOOKUP(A20,AuthorInfo!B:F,3,FALSE)</f>
        <v>Male</v>
      </c>
      <c r="L20">
        <f>IFERROR(VLOOKUP(A20,AuthorInfo!B:F,4,FALSE)," ")</f>
        <v>0</v>
      </c>
      <c r="M20">
        <f>IFERROR(VLOOKUP(A20,AuthorInfo!B:F,5,FALSE)," ")</f>
        <v>0</v>
      </c>
      <c r="N20">
        <f>IF($B20=0,0,SUMIFS([1]SusAuthorResults!M:M,[1]SusAuthorResults!$A:$A,VLOOKUP($A20,[1]SusAuthors!$A:$G,7,FALSE),[1]SusAuthorResults!$S:$S,1))</f>
        <v>0</v>
      </c>
      <c r="O20">
        <f>IF($B20=0,0,SUMIFS([1]SusAuthorResults!N:N,[1]SusAuthorResults!$A:$A,VLOOKUP($A20,[1]SusAuthors!$A:$G,7,FALSE),[1]SusAuthorResults!$S:$S,1))</f>
        <v>0</v>
      </c>
      <c r="P20">
        <f>IF($B20=0,0,SUMIFS([1]SusAuthorResults!O:O,[1]SusAuthorResults!$A:$A,VLOOKUP($A20,[1]SusAuthors!$A:$G,7,FALSE),[1]SusAuthorResults!$S:$S,1))</f>
        <v>0</v>
      </c>
      <c r="Q20">
        <f>IF($B20=0,0,_xlfn.AGGREGATE(14,6,[1]SusAuthorResults!$R:$R/(([1]SusAuthorResults!$A:$A=VLOOKUP(A20,[1]SusAuthors!$A:$G,7,FALSE)) *([1]SusAuthorResults!$S:$S=1)),1))</f>
        <v>0</v>
      </c>
      <c r="R20">
        <f>IF($B20=0,0,AVERAGEIFS([1]SusAuthorResults!R:R,[1]SusAuthorResults!$A:$A,VLOOKUP($A20,[1]SusAuthors!$A:$G,7,FALSE),[1]SusAuthorResults!$S:$S,1))</f>
        <v>0</v>
      </c>
    </row>
    <row r="21" spans="1:18" x14ac:dyDescent="0.25">
      <c r="A21" t="s">
        <v>22</v>
      </c>
      <c r="B21">
        <f>IF([1]SusAuthors!E21="x",0,COUNTIFS([1]SusAuthorResults!A:A,VLOOKUP(A21,[1]SusAuthors!$A:$G,7,FALSE),[1]SusAuthorResults!$S:$S,1))</f>
        <v>0</v>
      </c>
      <c r="C21">
        <f>IF([1]SusAuthors!E21="x",0,COUNTIF([1]SusAuthorResults!A:A,VLOOKUP(A21,[1]SusAuthors!$A:$G,7,FALSE)))</f>
        <v>0</v>
      </c>
      <c r="D21">
        <f>IF($C21=0,0,SUMIF([1]SusAuthorResults!$A:$R,VLOOKUP($A21,[1]SusAuthors!$A:$G,7,FALSE),[1]SusAuthorResults!M:M))</f>
        <v>0</v>
      </c>
      <c r="E21">
        <f>IF($C21=0,0,SUMIF([1]SusAuthorResults!$A:$R,VLOOKUP($A21,[1]SusAuthors!$A:$G,7,FALSE),[1]SusAuthorResults!N:N))</f>
        <v>0</v>
      </c>
      <c r="F21">
        <f>IF($C21=0,0,SUMIF([1]SusAuthorResults!$A:$R,VLOOKUP($A21,[1]SusAuthors!$A:$G,7,FALSE),[1]SusAuthorResults!O:O))</f>
        <v>0</v>
      </c>
      <c r="G21">
        <f>IF($C21=0,0,SUMIF([1]SusAuthorResults!$A:$R,VLOOKUP($A21,[1]SusAuthors!$A:$G,7,FALSE),[1]SusAuthorResults!P:P))</f>
        <v>0</v>
      </c>
      <c r="H21">
        <f>IF($C21=0,0,SUMIF([1]SusAuthorResults!$A:$R,VLOOKUP($A21,[1]SusAuthors!$A:$G,7,FALSE),[1]SusAuthorResults!Q:Q))</f>
        <v>0</v>
      </c>
      <c r="I21">
        <f>IF($C21=0,0,_xlfn.AGGREGATE(14,6,[1]SusAuthorResults!$R$2:$R$278/([1]SusAuthorResults!A$2:A$278=VLOOKUP(A21,[1]SusAuthors!$A:$G,7,FALSE)),1))</f>
        <v>0</v>
      </c>
      <c r="J21">
        <f>IF($C21=0,0,AVERAGEIF([1]SusAuthorResults!$A:$R,VLOOKUP($A21,[1]SusAuthors!$A:$G,7,FALSE),[1]SusAuthorResults!R:R))</f>
        <v>0</v>
      </c>
      <c r="K21" t="str">
        <f>VLOOKUP(A21,AuthorInfo!B:F,3,FALSE)</f>
        <v>Male</v>
      </c>
      <c r="L21">
        <f>IFERROR(VLOOKUP(A21,AuthorInfo!B:F,4,FALSE)," ")</f>
        <v>0</v>
      </c>
      <c r="M21">
        <f>IFERROR(VLOOKUP(A21,AuthorInfo!B:F,5,FALSE)," ")</f>
        <v>1</v>
      </c>
      <c r="N21">
        <f>IF($B21=0,0,SUMIFS([1]SusAuthorResults!M:M,[1]SusAuthorResults!$A:$A,VLOOKUP($A21,[1]SusAuthors!$A:$G,7,FALSE),[1]SusAuthorResults!$S:$S,1))</f>
        <v>0</v>
      </c>
      <c r="O21">
        <f>IF($B21=0,0,SUMIFS([1]SusAuthorResults!N:N,[1]SusAuthorResults!$A:$A,VLOOKUP($A21,[1]SusAuthors!$A:$G,7,FALSE),[1]SusAuthorResults!$S:$S,1))</f>
        <v>0</v>
      </c>
      <c r="P21">
        <f>IF($B21=0,0,SUMIFS([1]SusAuthorResults!O:O,[1]SusAuthorResults!$A:$A,VLOOKUP($A21,[1]SusAuthors!$A:$G,7,FALSE),[1]SusAuthorResults!$S:$S,1))</f>
        <v>0</v>
      </c>
      <c r="Q21">
        <f>IF($B21=0,0,_xlfn.AGGREGATE(14,6,[1]SusAuthorResults!$R:$R/(([1]SusAuthorResults!$A:$A=VLOOKUP(A21,[1]SusAuthors!$A:$G,7,FALSE)) *([1]SusAuthorResults!$S:$S=1)),1))</f>
        <v>0</v>
      </c>
      <c r="R21">
        <f>IF($B21=0,0,AVERAGEIFS([1]SusAuthorResults!R:R,[1]SusAuthorResults!$A:$A,VLOOKUP($A21,[1]SusAuthors!$A:$G,7,FALSE),[1]SusAuthorResults!$S:$S,1))</f>
        <v>0</v>
      </c>
    </row>
    <row r="22" spans="1:18" x14ac:dyDescent="0.25">
      <c r="A22" t="s">
        <v>23</v>
      </c>
      <c r="B22">
        <f>IF([1]SusAuthors!E22="x",0,COUNTIFS([1]SusAuthorResults!A:A,VLOOKUP(A22,[1]SusAuthors!$A:$G,7,FALSE),[1]SusAuthorResults!$S:$S,1))</f>
        <v>0</v>
      </c>
      <c r="C22">
        <f>IF([1]SusAuthors!E22="x",0,COUNTIF([1]SusAuthorResults!A:A,VLOOKUP(A22,[1]SusAuthors!$A:$G,7,FALSE)))</f>
        <v>0</v>
      </c>
      <c r="D22">
        <f>IF($C22=0,0,SUMIF([1]SusAuthorResults!$A:$R,VLOOKUP($A22,[1]SusAuthors!$A:$G,7,FALSE),[1]SusAuthorResults!M:M))</f>
        <v>0</v>
      </c>
      <c r="E22">
        <f>IF($C22=0,0,SUMIF([1]SusAuthorResults!$A:$R,VLOOKUP($A22,[1]SusAuthors!$A:$G,7,FALSE),[1]SusAuthorResults!N:N))</f>
        <v>0</v>
      </c>
      <c r="F22">
        <f>IF($C22=0,0,SUMIF([1]SusAuthorResults!$A:$R,VLOOKUP($A22,[1]SusAuthors!$A:$G,7,FALSE),[1]SusAuthorResults!O:O))</f>
        <v>0</v>
      </c>
      <c r="G22">
        <f>IF($C22=0,0,SUMIF([1]SusAuthorResults!$A:$R,VLOOKUP($A22,[1]SusAuthors!$A:$G,7,FALSE),[1]SusAuthorResults!P:P))</f>
        <v>0</v>
      </c>
      <c r="H22">
        <f>IF($C22=0,0,SUMIF([1]SusAuthorResults!$A:$R,VLOOKUP($A22,[1]SusAuthors!$A:$G,7,FALSE),[1]SusAuthorResults!Q:Q))</f>
        <v>0</v>
      </c>
      <c r="I22">
        <f>IF($C22=0,0,_xlfn.AGGREGATE(14,6,[1]SusAuthorResults!$R$2:$R$278/([1]SusAuthorResults!A$2:A$278=VLOOKUP(A22,[1]SusAuthors!$A:$G,7,FALSE)),1))</f>
        <v>0</v>
      </c>
      <c r="J22">
        <f>IF($C22=0,0,AVERAGEIF([1]SusAuthorResults!$A:$R,VLOOKUP($A22,[1]SusAuthors!$A:$G,7,FALSE),[1]SusAuthorResults!R:R))</f>
        <v>0</v>
      </c>
      <c r="K22" t="str">
        <f>VLOOKUP(A22,AuthorInfo!B:F,3,FALSE)</f>
        <v>Male</v>
      </c>
      <c r="L22">
        <f>IFERROR(VLOOKUP(A22,AuthorInfo!B:F,4,FALSE)," ")</f>
        <v>0</v>
      </c>
      <c r="M22">
        <f>IFERROR(VLOOKUP(A22,AuthorInfo!B:F,5,FALSE)," ")</f>
        <v>1</v>
      </c>
      <c r="N22">
        <f>IF($B22=0,0,SUMIFS([1]SusAuthorResults!M:M,[1]SusAuthorResults!$A:$A,VLOOKUP($A22,[1]SusAuthors!$A:$G,7,FALSE),[1]SusAuthorResults!$S:$S,1))</f>
        <v>0</v>
      </c>
      <c r="O22">
        <f>IF($B22=0,0,SUMIFS([1]SusAuthorResults!N:N,[1]SusAuthorResults!$A:$A,VLOOKUP($A22,[1]SusAuthors!$A:$G,7,FALSE),[1]SusAuthorResults!$S:$S,1))</f>
        <v>0</v>
      </c>
      <c r="P22">
        <f>IF($B22=0,0,SUMIFS([1]SusAuthorResults!O:O,[1]SusAuthorResults!$A:$A,VLOOKUP($A22,[1]SusAuthors!$A:$G,7,FALSE),[1]SusAuthorResults!$S:$S,1))</f>
        <v>0</v>
      </c>
      <c r="Q22">
        <f>IF($B22=0,0,_xlfn.AGGREGATE(14,6,[1]SusAuthorResults!$R:$R/(([1]SusAuthorResults!$A:$A=VLOOKUP(A22,[1]SusAuthors!$A:$G,7,FALSE)) *([1]SusAuthorResults!$S:$S=1)),1))</f>
        <v>0</v>
      </c>
      <c r="R22">
        <f>IF($B22=0,0,AVERAGEIFS([1]SusAuthorResults!R:R,[1]SusAuthorResults!$A:$A,VLOOKUP($A22,[1]SusAuthors!$A:$G,7,FALSE),[1]SusAuthorResults!$S:$S,1))</f>
        <v>0</v>
      </c>
    </row>
    <row r="23" spans="1:18" x14ac:dyDescent="0.25">
      <c r="A23" t="s">
        <v>24</v>
      </c>
      <c r="B23">
        <f>IF([1]SusAuthors!E23="x",0,COUNTIFS([1]SusAuthorResults!A:A,VLOOKUP(A23,[1]SusAuthors!$A:$G,7,FALSE),[1]SusAuthorResults!$S:$S,1))</f>
        <v>0</v>
      </c>
      <c r="C23">
        <f>IF([1]SusAuthors!E23="x",0,COUNTIF([1]SusAuthorResults!A:A,VLOOKUP(A23,[1]SusAuthors!$A:$G,7,FALSE)))</f>
        <v>0</v>
      </c>
      <c r="D23">
        <f>IF($C23=0,0,SUMIF([1]SusAuthorResults!$A:$R,VLOOKUP($A23,[1]SusAuthors!$A:$G,7,FALSE),[1]SusAuthorResults!M:M))</f>
        <v>0</v>
      </c>
      <c r="E23">
        <f>IF($C23=0,0,SUMIF([1]SusAuthorResults!$A:$R,VLOOKUP($A23,[1]SusAuthors!$A:$G,7,FALSE),[1]SusAuthorResults!N:N))</f>
        <v>0</v>
      </c>
      <c r="F23">
        <f>IF($C23=0,0,SUMIF([1]SusAuthorResults!$A:$R,VLOOKUP($A23,[1]SusAuthors!$A:$G,7,FALSE),[1]SusAuthorResults!O:O))</f>
        <v>0</v>
      </c>
      <c r="G23">
        <f>IF($C23=0,0,SUMIF([1]SusAuthorResults!$A:$R,VLOOKUP($A23,[1]SusAuthors!$A:$G,7,FALSE),[1]SusAuthorResults!P:P))</f>
        <v>0</v>
      </c>
      <c r="H23">
        <f>IF($C23=0,0,SUMIF([1]SusAuthorResults!$A:$R,VLOOKUP($A23,[1]SusAuthors!$A:$G,7,FALSE),[1]SusAuthorResults!Q:Q))</f>
        <v>0</v>
      </c>
      <c r="I23">
        <f>IF($C23=0,0,_xlfn.AGGREGATE(14,6,[1]SusAuthorResults!$R$2:$R$278/([1]SusAuthorResults!A$2:A$278=VLOOKUP(A23,[1]SusAuthors!$A:$G,7,FALSE)),1))</f>
        <v>0</v>
      </c>
      <c r="J23">
        <f>IF($C23=0,0,AVERAGEIF([1]SusAuthorResults!$A:$R,VLOOKUP($A23,[1]SusAuthors!$A:$G,7,FALSE),[1]SusAuthorResults!R:R))</f>
        <v>0</v>
      </c>
      <c r="K23" t="str">
        <f>VLOOKUP(A23,AuthorInfo!B:F,3,FALSE)</f>
        <v>Female</v>
      </c>
      <c r="L23">
        <f>IFERROR(VLOOKUP(A23,AuthorInfo!B:F,4,FALSE)," ")</f>
        <v>1</v>
      </c>
      <c r="M23">
        <f>IFERROR(VLOOKUP(A23,AuthorInfo!B:F,5,FALSE)," ")</f>
        <v>0</v>
      </c>
      <c r="N23">
        <f>IF($B23=0,0,SUMIFS([1]SusAuthorResults!M:M,[1]SusAuthorResults!$A:$A,VLOOKUP($A23,[1]SusAuthors!$A:$G,7,FALSE),[1]SusAuthorResults!$S:$S,1))</f>
        <v>0</v>
      </c>
      <c r="O23">
        <f>IF($B23=0,0,SUMIFS([1]SusAuthorResults!N:N,[1]SusAuthorResults!$A:$A,VLOOKUP($A23,[1]SusAuthors!$A:$G,7,FALSE),[1]SusAuthorResults!$S:$S,1))</f>
        <v>0</v>
      </c>
      <c r="P23">
        <f>IF($B23=0,0,SUMIFS([1]SusAuthorResults!O:O,[1]SusAuthorResults!$A:$A,VLOOKUP($A23,[1]SusAuthors!$A:$G,7,FALSE),[1]SusAuthorResults!$S:$S,1))</f>
        <v>0</v>
      </c>
      <c r="Q23">
        <f>IF($B23=0,0,_xlfn.AGGREGATE(14,6,[1]SusAuthorResults!$R:$R/(([1]SusAuthorResults!$A:$A=VLOOKUP(A23,[1]SusAuthors!$A:$G,7,FALSE)) *([1]SusAuthorResults!$S:$S=1)),1))</f>
        <v>0</v>
      </c>
      <c r="R23">
        <f>IF($B23=0,0,AVERAGEIFS([1]SusAuthorResults!R:R,[1]SusAuthorResults!$A:$A,VLOOKUP($A23,[1]SusAuthors!$A:$G,7,FALSE),[1]SusAuthorResults!$S:$S,1))</f>
        <v>0</v>
      </c>
    </row>
    <row r="24" spans="1:18" x14ac:dyDescent="0.25">
      <c r="A24" t="s">
        <v>25</v>
      </c>
      <c r="B24">
        <f>IF([1]SusAuthors!E24="x",0,COUNTIFS([1]SusAuthorResults!A:A,VLOOKUP(A24,[1]SusAuthors!$A:$G,7,FALSE),[1]SusAuthorResults!$S:$S,1))</f>
        <v>0</v>
      </c>
      <c r="C24">
        <f>IF([1]SusAuthors!E24="x",0,COUNTIF([1]SusAuthorResults!A:A,VLOOKUP(A24,[1]SusAuthors!$A:$G,7,FALSE)))</f>
        <v>0</v>
      </c>
      <c r="D24">
        <f>IF($C24=0,0,SUMIF([1]SusAuthorResults!$A:$R,VLOOKUP($A24,[1]SusAuthors!$A:$G,7,FALSE),[1]SusAuthorResults!M:M))</f>
        <v>0</v>
      </c>
      <c r="E24">
        <f>IF($C24=0,0,SUMIF([1]SusAuthorResults!$A:$R,VLOOKUP($A24,[1]SusAuthors!$A:$G,7,FALSE),[1]SusAuthorResults!N:N))</f>
        <v>0</v>
      </c>
      <c r="F24">
        <f>IF($C24=0,0,SUMIF([1]SusAuthorResults!$A:$R,VLOOKUP($A24,[1]SusAuthors!$A:$G,7,FALSE),[1]SusAuthorResults!O:O))</f>
        <v>0</v>
      </c>
      <c r="G24">
        <f>IF($C24=0,0,SUMIF([1]SusAuthorResults!$A:$R,VLOOKUP($A24,[1]SusAuthors!$A:$G,7,FALSE),[1]SusAuthorResults!P:P))</f>
        <v>0</v>
      </c>
      <c r="H24">
        <f>IF($C24=0,0,SUMIF([1]SusAuthorResults!$A:$R,VLOOKUP($A24,[1]SusAuthors!$A:$G,7,FALSE),[1]SusAuthorResults!Q:Q))</f>
        <v>0</v>
      </c>
      <c r="I24">
        <f>IF($C24=0,0,_xlfn.AGGREGATE(14,6,[1]SusAuthorResults!$R$2:$R$278/([1]SusAuthorResults!A$2:A$278=VLOOKUP(A24,[1]SusAuthors!$A:$G,7,FALSE)),1))</f>
        <v>0</v>
      </c>
      <c r="J24">
        <f>IF($C24=0,0,AVERAGEIF([1]SusAuthorResults!$A:$R,VLOOKUP($A24,[1]SusAuthors!$A:$G,7,FALSE),[1]SusAuthorResults!R:R))</f>
        <v>0</v>
      </c>
      <c r="K24" t="str">
        <f>VLOOKUP(A24,AuthorInfo!B:F,3,FALSE)</f>
        <v>Male</v>
      </c>
      <c r="L24">
        <f>IFERROR(VLOOKUP(A24,AuthorInfo!B:F,4,FALSE)," ")</f>
        <v>0</v>
      </c>
      <c r="M24">
        <f>IFERROR(VLOOKUP(A24,AuthorInfo!B:F,5,FALSE)," ")</f>
        <v>0</v>
      </c>
      <c r="N24">
        <f>IF($B24=0,0,SUMIFS([1]SusAuthorResults!M:M,[1]SusAuthorResults!$A:$A,VLOOKUP($A24,[1]SusAuthors!$A:$G,7,FALSE),[1]SusAuthorResults!$S:$S,1))</f>
        <v>0</v>
      </c>
      <c r="O24">
        <f>IF($B24=0,0,SUMIFS([1]SusAuthorResults!N:N,[1]SusAuthorResults!$A:$A,VLOOKUP($A24,[1]SusAuthors!$A:$G,7,FALSE),[1]SusAuthorResults!$S:$S,1))</f>
        <v>0</v>
      </c>
      <c r="P24">
        <f>IF($B24=0,0,SUMIFS([1]SusAuthorResults!O:O,[1]SusAuthorResults!$A:$A,VLOOKUP($A24,[1]SusAuthors!$A:$G,7,FALSE),[1]SusAuthorResults!$S:$S,1))</f>
        <v>0</v>
      </c>
      <c r="Q24">
        <f>IF($B24=0,0,_xlfn.AGGREGATE(14,6,[1]SusAuthorResults!$R:$R/(([1]SusAuthorResults!$A:$A=VLOOKUP(A24,[1]SusAuthors!$A:$G,7,FALSE)) *([1]SusAuthorResults!$S:$S=1)),1))</f>
        <v>0</v>
      </c>
      <c r="R24">
        <f>IF($B24=0,0,AVERAGEIFS([1]SusAuthorResults!R:R,[1]SusAuthorResults!$A:$A,VLOOKUP($A24,[1]SusAuthors!$A:$G,7,FALSE),[1]SusAuthorResults!$S:$S,1))</f>
        <v>0</v>
      </c>
    </row>
    <row r="25" spans="1:18" x14ac:dyDescent="0.25">
      <c r="A25" t="s">
        <v>26</v>
      </c>
      <c r="B25">
        <f>IF([1]SusAuthors!E25="x",0,COUNTIFS([1]SusAuthorResults!A:A,VLOOKUP(A25,[1]SusAuthors!$A:$G,7,FALSE),[1]SusAuthorResults!$S:$S,1))</f>
        <v>1</v>
      </c>
      <c r="C25">
        <f>IF([1]SusAuthors!E25="x",0,COUNTIF([1]SusAuthorResults!A:A,VLOOKUP(A25,[1]SusAuthors!$A:$G,7,FALSE)))</f>
        <v>2</v>
      </c>
      <c r="D25" t="e">
        <f>IF($C25=0,0,SUMIF([1]SusAuthorResults!$A:$R,VLOOKUP($A25,[1]SusAuthors!$A:$G,7,FALSE),[1]SusAuthorResults!M:M))</f>
        <v>#VALUE!</v>
      </c>
      <c r="E25" t="e">
        <f>IF($C25=0,0,SUMIF([1]SusAuthorResults!$A:$R,VLOOKUP($A25,[1]SusAuthors!$A:$G,7,FALSE),[1]SusAuthorResults!N:N))</f>
        <v>#VALUE!</v>
      </c>
      <c r="F25" t="e">
        <f>IF($C25=0,0,SUMIF([1]SusAuthorResults!$A:$R,VLOOKUP($A25,[1]SusAuthors!$A:$G,7,FALSE),[1]SusAuthorResults!O:O))</f>
        <v>#VALUE!</v>
      </c>
      <c r="G25" t="e">
        <f>IF($C25=0,0,SUMIF([1]SusAuthorResults!$A:$R,VLOOKUP($A25,[1]SusAuthors!$A:$G,7,FALSE),[1]SusAuthorResults!P:P))</f>
        <v>#VALUE!</v>
      </c>
      <c r="H25" t="e">
        <f>IF($C25=0,0,SUMIF([1]SusAuthorResults!$A:$R,VLOOKUP($A25,[1]SusAuthors!$A:$G,7,FALSE),[1]SusAuthorResults!Q:Q))</f>
        <v>#VALUE!</v>
      </c>
      <c r="I25">
        <f>IF($C25=0,0,_xlfn.AGGREGATE(14,6,[1]SusAuthorResults!$R$2:$R$278/([1]SusAuthorResults!A$2:A$278=VLOOKUP(A25,[1]SusAuthors!$A:$G,7,FALSE)),1))</f>
        <v>1.413</v>
      </c>
      <c r="J25" t="e">
        <f>IF($C25=0,0,AVERAGEIF([1]SusAuthorResults!$A:$R,VLOOKUP($A25,[1]SusAuthors!$A:$G,7,FALSE),[1]SusAuthorResults!R:R))</f>
        <v>#VALUE!</v>
      </c>
      <c r="K25" t="str">
        <f>VLOOKUP(A25,AuthorInfo!B:F,3,FALSE)</f>
        <v>Male</v>
      </c>
      <c r="L25">
        <f>IFERROR(VLOOKUP(A25,AuthorInfo!B:F,4,FALSE)," ")</f>
        <v>0</v>
      </c>
      <c r="M25">
        <f>IFERROR(VLOOKUP(A25,AuthorInfo!B:F,5,FALSE)," ")</f>
        <v>0</v>
      </c>
      <c r="N25">
        <f>IF($B25=0,0,SUMIFS([1]SusAuthorResults!M:M,[1]SusAuthorResults!$A:$A,VLOOKUP($A25,[1]SusAuthors!$A:$G,7,FALSE),[1]SusAuthorResults!$S:$S,1))</f>
        <v>0</v>
      </c>
      <c r="O25">
        <f>IF($B25=0,0,SUMIFS([1]SusAuthorResults!N:N,[1]SusAuthorResults!$A:$A,VLOOKUP($A25,[1]SusAuthors!$A:$G,7,FALSE),[1]SusAuthorResults!$S:$S,1))</f>
        <v>1</v>
      </c>
      <c r="P25">
        <f>IF($B25=0,0,SUMIFS([1]SusAuthorResults!O:O,[1]SusAuthorResults!$A:$A,VLOOKUP($A25,[1]SusAuthors!$A:$G,7,FALSE),[1]SusAuthorResults!$S:$S,1))</f>
        <v>0</v>
      </c>
      <c r="Q25">
        <f>IF($B25=0,0,_xlfn.AGGREGATE(14,6,[1]SusAuthorResults!$R:$R/(([1]SusAuthorResults!$A:$A=VLOOKUP(A25,[1]SusAuthors!$A:$G,7,FALSE)) *([1]SusAuthorResults!$S:$S=1)),1))</f>
        <v>0</v>
      </c>
      <c r="R25">
        <f>IF($B25=0,0,AVERAGEIFS([1]SusAuthorResults!R:R,[1]SusAuthorResults!$A:$A,VLOOKUP($A25,[1]SusAuthors!$A:$G,7,FALSE),[1]SusAuthorResults!$S:$S,1))</f>
        <v>0</v>
      </c>
    </row>
    <row r="26" spans="1:18" x14ac:dyDescent="0.25">
      <c r="A26" t="s">
        <v>27</v>
      </c>
      <c r="B26">
        <f>IF([1]SusAuthors!E26="x",0,COUNTIFS([1]SusAuthorResults!A:A,VLOOKUP(A26,[1]SusAuthors!$A:$G,7,FALSE),[1]SusAuthorResults!$S:$S,1))</f>
        <v>0</v>
      </c>
      <c r="C26">
        <f>IF([1]SusAuthors!E26="x",0,COUNTIF([1]SusAuthorResults!A:A,VLOOKUP(A26,[1]SusAuthors!$A:$G,7,FALSE)))</f>
        <v>0</v>
      </c>
      <c r="D26">
        <f>IF($C26=0,0,SUMIF([1]SusAuthorResults!$A:$R,VLOOKUP($A26,[1]SusAuthors!$A:$G,7,FALSE),[1]SusAuthorResults!M:M))</f>
        <v>0</v>
      </c>
      <c r="E26">
        <f>IF($C26=0,0,SUMIF([1]SusAuthorResults!$A:$R,VLOOKUP($A26,[1]SusAuthors!$A:$G,7,FALSE),[1]SusAuthorResults!N:N))</f>
        <v>0</v>
      </c>
      <c r="F26">
        <f>IF($C26=0,0,SUMIF([1]SusAuthorResults!$A:$R,VLOOKUP($A26,[1]SusAuthors!$A:$G,7,FALSE),[1]SusAuthorResults!O:O))</f>
        <v>0</v>
      </c>
      <c r="G26">
        <f>IF($C26=0,0,SUMIF([1]SusAuthorResults!$A:$R,VLOOKUP($A26,[1]SusAuthors!$A:$G,7,FALSE),[1]SusAuthorResults!P:P))</f>
        <v>0</v>
      </c>
      <c r="H26">
        <f>IF($C26=0,0,SUMIF([1]SusAuthorResults!$A:$R,VLOOKUP($A26,[1]SusAuthors!$A:$G,7,FALSE),[1]SusAuthorResults!Q:Q))</f>
        <v>0</v>
      </c>
      <c r="I26">
        <f>IF($C26=0,0,_xlfn.AGGREGATE(14,6,[1]SusAuthorResults!$R$2:$R$278/([1]SusAuthorResults!A$2:A$278=VLOOKUP(A26,[1]SusAuthors!$A:$G,7,FALSE)),1))</f>
        <v>0</v>
      </c>
      <c r="J26">
        <f>IF($C26=0,0,AVERAGEIF([1]SusAuthorResults!$A:$R,VLOOKUP($A26,[1]SusAuthors!$A:$G,7,FALSE),[1]SusAuthorResults!R:R))</f>
        <v>0</v>
      </c>
      <c r="K26" t="str">
        <f>VLOOKUP(A26,AuthorInfo!B:F,3,FALSE)</f>
        <v>Female</v>
      </c>
      <c r="L26">
        <f>IFERROR(VLOOKUP(A26,AuthorInfo!B:F,4,FALSE)," ")</f>
        <v>0</v>
      </c>
      <c r="M26">
        <f>IFERROR(VLOOKUP(A26,AuthorInfo!B:F,5,FALSE)," ")</f>
        <v>0</v>
      </c>
      <c r="N26">
        <f>IF($B26=0,0,SUMIFS([1]SusAuthorResults!M:M,[1]SusAuthorResults!$A:$A,VLOOKUP($A26,[1]SusAuthors!$A:$G,7,FALSE),[1]SusAuthorResults!$S:$S,1))</f>
        <v>0</v>
      </c>
      <c r="O26">
        <f>IF($B26=0,0,SUMIFS([1]SusAuthorResults!N:N,[1]SusAuthorResults!$A:$A,VLOOKUP($A26,[1]SusAuthors!$A:$G,7,FALSE),[1]SusAuthorResults!$S:$S,1))</f>
        <v>0</v>
      </c>
      <c r="P26">
        <f>IF($B26=0,0,SUMIFS([1]SusAuthorResults!O:O,[1]SusAuthorResults!$A:$A,VLOOKUP($A26,[1]SusAuthors!$A:$G,7,FALSE),[1]SusAuthorResults!$S:$S,1))</f>
        <v>0</v>
      </c>
      <c r="Q26">
        <f>IF($B26=0,0,_xlfn.AGGREGATE(14,6,[1]SusAuthorResults!$R:$R/(([1]SusAuthorResults!$A:$A=VLOOKUP(A26,[1]SusAuthors!$A:$G,7,FALSE)) *([1]SusAuthorResults!$S:$S=1)),1))</f>
        <v>0</v>
      </c>
      <c r="R26">
        <f>IF($B26=0,0,AVERAGEIFS([1]SusAuthorResults!R:R,[1]SusAuthorResults!$A:$A,VLOOKUP($A26,[1]SusAuthors!$A:$G,7,FALSE),[1]SusAuthorResults!$S:$S,1))</f>
        <v>0</v>
      </c>
    </row>
    <row r="27" spans="1:18" x14ac:dyDescent="0.25">
      <c r="A27" t="s">
        <v>28</v>
      </c>
      <c r="B27">
        <f>IF([1]SusAuthors!E27="x",0,COUNTIFS([1]SusAuthorResults!A:A,VLOOKUP(A27,[1]SusAuthors!$A:$G,7,FALSE),[1]SusAuthorResults!$S:$S,1))</f>
        <v>0</v>
      </c>
      <c r="C27">
        <f>IF([1]SusAuthors!E27="x",0,COUNTIF([1]SusAuthorResults!A:A,VLOOKUP(A27,[1]SusAuthors!$A:$G,7,FALSE)))</f>
        <v>0</v>
      </c>
      <c r="D27">
        <f>IF($C27=0,0,SUMIF([1]SusAuthorResults!$A:$R,VLOOKUP($A27,[1]SusAuthors!$A:$G,7,FALSE),[1]SusAuthorResults!M:M))</f>
        <v>0</v>
      </c>
      <c r="E27">
        <f>IF($C27=0,0,SUMIF([1]SusAuthorResults!$A:$R,VLOOKUP($A27,[1]SusAuthors!$A:$G,7,FALSE),[1]SusAuthorResults!N:N))</f>
        <v>0</v>
      </c>
      <c r="F27">
        <f>IF($C27=0,0,SUMIF([1]SusAuthorResults!$A:$R,VLOOKUP($A27,[1]SusAuthors!$A:$G,7,FALSE),[1]SusAuthorResults!O:O))</f>
        <v>0</v>
      </c>
      <c r="G27">
        <f>IF($C27=0,0,SUMIF([1]SusAuthorResults!$A:$R,VLOOKUP($A27,[1]SusAuthors!$A:$G,7,FALSE),[1]SusAuthorResults!P:P))</f>
        <v>0</v>
      </c>
      <c r="H27">
        <f>IF($C27=0,0,SUMIF([1]SusAuthorResults!$A:$R,VLOOKUP($A27,[1]SusAuthors!$A:$G,7,FALSE),[1]SusAuthorResults!Q:Q))</f>
        <v>0</v>
      </c>
      <c r="I27">
        <f>IF($C27=0,0,_xlfn.AGGREGATE(14,6,[1]SusAuthorResults!$R$2:$R$278/([1]SusAuthorResults!A$2:A$278=VLOOKUP(A27,[1]SusAuthors!$A:$G,7,FALSE)),1))</f>
        <v>0</v>
      </c>
      <c r="J27">
        <f>IF($C27=0,0,AVERAGEIF([1]SusAuthorResults!$A:$R,VLOOKUP($A27,[1]SusAuthors!$A:$G,7,FALSE),[1]SusAuthorResults!R:R))</f>
        <v>0</v>
      </c>
      <c r="K27" t="str">
        <f>VLOOKUP(A27,AuthorInfo!B:F,3,FALSE)</f>
        <v>Male</v>
      </c>
      <c r="L27">
        <f>IFERROR(VLOOKUP(A27,AuthorInfo!B:F,4,FALSE)," ")</f>
        <v>0</v>
      </c>
      <c r="M27">
        <f>IFERROR(VLOOKUP(A27,AuthorInfo!B:F,5,FALSE)," ")</f>
        <v>0</v>
      </c>
      <c r="N27">
        <f>IF($B27=0,0,SUMIFS([1]SusAuthorResults!M:M,[1]SusAuthorResults!$A:$A,VLOOKUP($A27,[1]SusAuthors!$A:$G,7,FALSE),[1]SusAuthorResults!$S:$S,1))</f>
        <v>0</v>
      </c>
      <c r="O27">
        <f>IF($B27=0,0,SUMIFS([1]SusAuthorResults!N:N,[1]SusAuthorResults!$A:$A,VLOOKUP($A27,[1]SusAuthors!$A:$G,7,FALSE),[1]SusAuthorResults!$S:$S,1))</f>
        <v>0</v>
      </c>
      <c r="P27">
        <f>IF($B27=0,0,SUMIFS([1]SusAuthorResults!O:O,[1]SusAuthorResults!$A:$A,VLOOKUP($A27,[1]SusAuthors!$A:$G,7,FALSE),[1]SusAuthorResults!$S:$S,1))</f>
        <v>0</v>
      </c>
      <c r="Q27">
        <f>IF($B27=0,0,_xlfn.AGGREGATE(14,6,[1]SusAuthorResults!$R:$R/(([1]SusAuthorResults!$A:$A=VLOOKUP(A27,[1]SusAuthors!$A:$G,7,FALSE)) *([1]SusAuthorResults!$S:$S=1)),1))</f>
        <v>0</v>
      </c>
      <c r="R27">
        <f>IF($B27=0,0,AVERAGEIFS([1]SusAuthorResults!R:R,[1]SusAuthorResults!$A:$A,VLOOKUP($A27,[1]SusAuthors!$A:$G,7,FALSE),[1]SusAuthorResults!$S:$S,1))</f>
        <v>0</v>
      </c>
    </row>
    <row r="28" spans="1:18" x14ac:dyDescent="0.25">
      <c r="A28" t="s">
        <v>29</v>
      </c>
      <c r="B28">
        <f>IF([1]SusAuthors!E28="x",0,COUNTIFS([1]SusAuthorResults!A:A,VLOOKUP(A28,[1]SusAuthors!$A:$G,7,FALSE),[1]SusAuthorResults!$S:$S,1))</f>
        <v>0</v>
      </c>
      <c r="C28">
        <f>IF([1]SusAuthors!E28="x",0,COUNTIF([1]SusAuthorResults!A:A,VLOOKUP(A28,[1]SusAuthors!$A:$G,7,FALSE)))</f>
        <v>1</v>
      </c>
      <c r="D28" t="e">
        <f>IF($C28=0,0,SUMIF([1]SusAuthorResults!$A:$R,VLOOKUP($A28,[1]SusAuthors!$A:$G,7,FALSE),[1]SusAuthorResults!M:M))</f>
        <v>#VALUE!</v>
      </c>
      <c r="E28" t="e">
        <f>IF($C28=0,0,SUMIF([1]SusAuthorResults!$A:$R,VLOOKUP($A28,[1]SusAuthors!$A:$G,7,FALSE),[1]SusAuthorResults!N:N))</f>
        <v>#VALUE!</v>
      </c>
      <c r="F28" t="e">
        <f>IF($C28=0,0,SUMIF([1]SusAuthorResults!$A:$R,VLOOKUP($A28,[1]SusAuthors!$A:$G,7,FALSE),[1]SusAuthorResults!O:O))</f>
        <v>#VALUE!</v>
      </c>
      <c r="G28" t="e">
        <f>IF($C28=0,0,SUMIF([1]SusAuthorResults!$A:$R,VLOOKUP($A28,[1]SusAuthors!$A:$G,7,FALSE),[1]SusAuthorResults!P:P))</f>
        <v>#VALUE!</v>
      </c>
      <c r="H28" t="e">
        <f>IF($C28=0,0,SUMIF([1]SusAuthorResults!$A:$R,VLOOKUP($A28,[1]SusAuthors!$A:$G,7,FALSE),[1]SusAuthorResults!Q:Q))</f>
        <v>#VALUE!</v>
      </c>
      <c r="I28">
        <f>IF($C28=0,0,_xlfn.AGGREGATE(14,6,[1]SusAuthorResults!$R$2:$R$278/([1]SusAuthorResults!A$2:A$278=VLOOKUP(A28,[1]SusAuthors!$A:$G,7,FALSE)),1))</f>
        <v>1.3580000000000001</v>
      </c>
      <c r="J28" t="e">
        <f>IF($C28=0,0,AVERAGEIF([1]SusAuthorResults!$A:$R,VLOOKUP($A28,[1]SusAuthors!$A:$G,7,FALSE),[1]SusAuthorResults!R:R))</f>
        <v>#VALUE!</v>
      </c>
      <c r="K28" t="str">
        <f>VLOOKUP(A28,AuthorInfo!B:F,3,FALSE)</f>
        <v>Female</v>
      </c>
      <c r="L28">
        <f>IFERROR(VLOOKUP(A28,AuthorInfo!B:F,4,FALSE)," ")</f>
        <v>0</v>
      </c>
      <c r="M28">
        <f>IFERROR(VLOOKUP(A28,AuthorInfo!B:F,5,FALSE)," ")</f>
        <v>0</v>
      </c>
      <c r="N28">
        <f>IF($B28=0,0,SUMIFS([1]SusAuthorResults!M:M,[1]SusAuthorResults!$A:$A,VLOOKUP($A28,[1]SusAuthors!$A:$G,7,FALSE),[1]SusAuthorResults!$S:$S,1))</f>
        <v>0</v>
      </c>
      <c r="O28">
        <f>IF($B28=0,0,SUMIFS([1]SusAuthorResults!N:N,[1]SusAuthorResults!$A:$A,VLOOKUP($A28,[1]SusAuthors!$A:$G,7,FALSE),[1]SusAuthorResults!$S:$S,1))</f>
        <v>0</v>
      </c>
      <c r="P28">
        <f>IF($B28=0,0,SUMIFS([1]SusAuthorResults!O:O,[1]SusAuthorResults!$A:$A,VLOOKUP($A28,[1]SusAuthors!$A:$G,7,FALSE),[1]SusAuthorResults!$S:$S,1))</f>
        <v>0</v>
      </c>
      <c r="Q28">
        <f>IF($B28=0,0,_xlfn.AGGREGATE(14,6,[1]SusAuthorResults!$R:$R/(([1]SusAuthorResults!$A:$A=VLOOKUP(A28,[1]SusAuthors!$A:$G,7,FALSE)) *([1]SusAuthorResults!$S:$S=1)),1))</f>
        <v>0</v>
      </c>
      <c r="R28">
        <f>IF($B28=0,0,AVERAGEIFS([1]SusAuthorResults!R:R,[1]SusAuthorResults!$A:$A,VLOOKUP($A28,[1]SusAuthors!$A:$G,7,FALSE),[1]SusAuthorResults!$S:$S,1))</f>
        <v>0</v>
      </c>
    </row>
    <row r="29" spans="1:18" x14ac:dyDescent="0.25">
      <c r="A29" t="s">
        <v>30</v>
      </c>
      <c r="B29">
        <f>IF([1]SusAuthors!E29="x",0,COUNTIFS([1]SusAuthorResults!A:A,VLOOKUP(A29,[1]SusAuthors!$A:$G,7,FALSE),[1]SusAuthorResults!$S:$S,1))</f>
        <v>4</v>
      </c>
      <c r="C29">
        <f>IF([1]SusAuthors!E29="x",0,COUNTIF([1]SusAuthorResults!A:A,VLOOKUP(A29,[1]SusAuthors!$A:$G,7,FALSE)))</f>
        <v>4</v>
      </c>
      <c r="D29" t="e">
        <f>IF($C29=0,0,SUMIF([1]SusAuthorResults!$A:$R,VLOOKUP($A29,[1]SusAuthors!$A:$G,7,FALSE),[1]SusAuthorResults!M:M))</f>
        <v>#VALUE!</v>
      </c>
      <c r="E29" t="e">
        <f>IF($C29=0,0,SUMIF([1]SusAuthorResults!$A:$R,VLOOKUP($A29,[1]SusAuthors!$A:$G,7,FALSE),[1]SusAuthorResults!N:N))</f>
        <v>#VALUE!</v>
      </c>
      <c r="F29" t="e">
        <f>IF($C29=0,0,SUMIF([1]SusAuthorResults!$A:$R,VLOOKUP($A29,[1]SusAuthors!$A:$G,7,FALSE),[1]SusAuthorResults!O:O))</f>
        <v>#VALUE!</v>
      </c>
      <c r="G29" t="e">
        <f>IF($C29=0,0,SUMIF([1]SusAuthorResults!$A:$R,VLOOKUP($A29,[1]SusAuthors!$A:$G,7,FALSE),[1]SusAuthorResults!P:P))</f>
        <v>#VALUE!</v>
      </c>
      <c r="H29" t="e">
        <f>IF($C29=0,0,SUMIF([1]SusAuthorResults!$A:$R,VLOOKUP($A29,[1]SusAuthors!$A:$G,7,FALSE),[1]SusAuthorResults!Q:Q))</f>
        <v>#VALUE!</v>
      </c>
      <c r="I29">
        <f>IF($C29=0,0,_xlfn.AGGREGATE(14,6,[1]SusAuthorResults!$R$2:$R$278/([1]SusAuthorResults!A$2:A$278=VLOOKUP(A29,[1]SusAuthors!$A:$G,7,FALSE)),1))</f>
        <v>4.5</v>
      </c>
      <c r="J29" t="e">
        <f>IF($C29=0,0,AVERAGEIF([1]SusAuthorResults!$A:$R,VLOOKUP($A29,[1]SusAuthors!$A:$G,7,FALSE),[1]SusAuthorResults!R:R))</f>
        <v>#VALUE!</v>
      </c>
      <c r="K29" t="str">
        <f>VLOOKUP(A29,AuthorInfo!B:F,3,FALSE)</f>
        <v>Male</v>
      </c>
      <c r="L29">
        <f>IFERROR(VLOOKUP(A29,AuthorInfo!B:F,4,FALSE)," ")</f>
        <v>1</v>
      </c>
      <c r="M29">
        <f>IFERROR(VLOOKUP(A29,AuthorInfo!B:F,5,FALSE)," ")</f>
        <v>0</v>
      </c>
      <c r="N29">
        <f>IF($B29=0,0,SUMIFS([1]SusAuthorResults!M:M,[1]SusAuthorResults!$A:$A,VLOOKUP($A29,[1]SusAuthors!$A:$G,7,FALSE),[1]SusAuthorResults!$S:$S,1))</f>
        <v>1</v>
      </c>
      <c r="O29">
        <f>IF($B29=0,0,SUMIFS([1]SusAuthorResults!N:N,[1]SusAuthorResults!$A:$A,VLOOKUP($A29,[1]SusAuthors!$A:$G,7,FALSE),[1]SusAuthorResults!$S:$S,1))</f>
        <v>1</v>
      </c>
      <c r="P29">
        <f>IF($B29=0,0,SUMIFS([1]SusAuthorResults!O:O,[1]SusAuthorResults!$A:$A,VLOOKUP($A29,[1]SusAuthors!$A:$G,7,FALSE),[1]SusAuthorResults!$S:$S,1))</f>
        <v>1</v>
      </c>
      <c r="Q29">
        <f>IF($B29=0,0,_xlfn.AGGREGATE(14,6,[1]SusAuthorResults!$R:$R/(([1]SusAuthorResults!$A:$A=VLOOKUP(A29,[1]SusAuthors!$A:$G,7,FALSE)) *([1]SusAuthorResults!$S:$S=1)),1))</f>
        <v>4.5</v>
      </c>
      <c r="R29">
        <f>IF($B29=0,0,AVERAGEIFS([1]SusAuthorResults!R:R,[1]SusAuthorResults!$A:$A,VLOOKUP($A29,[1]SusAuthors!$A:$G,7,FALSE),[1]SusAuthorResults!$S:$S,1))</f>
        <v>2.3087499999999999</v>
      </c>
    </row>
    <row r="30" spans="1:18" x14ac:dyDescent="0.25">
      <c r="A30" t="s">
        <v>31</v>
      </c>
      <c r="B30">
        <f>IF([1]SusAuthors!E30="x",0,COUNTIFS([1]SusAuthorResults!A:A,VLOOKUP(A30,[1]SusAuthors!$A:$G,7,FALSE),[1]SusAuthorResults!$S:$S,1))</f>
        <v>0</v>
      </c>
      <c r="C30">
        <f>IF([1]SusAuthors!E30="x",0,COUNTIF([1]SusAuthorResults!A:A,VLOOKUP(A30,[1]SusAuthors!$A:$G,7,FALSE)))</f>
        <v>0</v>
      </c>
      <c r="D30">
        <f>IF($C30=0,0,SUMIF([1]SusAuthorResults!$A:$R,VLOOKUP($A30,[1]SusAuthors!$A:$G,7,FALSE),[1]SusAuthorResults!M:M))</f>
        <v>0</v>
      </c>
      <c r="E30">
        <f>IF($C30=0,0,SUMIF([1]SusAuthorResults!$A:$R,VLOOKUP($A30,[1]SusAuthors!$A:$G,7,FALSE),[1]SusAuthorResults!N:N))</f>
        <v>0</v>
      </c>
      <c r="F30">
        <f>IF($C30=0,0,SUMIF([1]SusAuthorResults!$A:$R,VLOOKUP($A30,[1]SusAuthors!$A:$G,7,FALSE),[1]SusAuthorResults!O:O))</f>
        <v>0</v>
      </c>
      <c r="G30">
        <f>IF($C30=0,0,SUMIF([1]SusAuthorResults!$A:$R,VLOOKUP($A30,[1]SusAuthors!$A:$G,7,FALSE),[1]SusAuthorResults!P:P))</f>
        <v>0</v>
      </c>
      <c r="H30">
        <f>IF($C30=0,0,SUMIF([1]SusAuthorResults!$A:$R,VLOOKUP($A30,[1]SusAuthors!$A:$G,7,FALSE),[1]SusAuthorResults!Q:Q))</f>
        <v>0</v>
      </c>
      <c r="I30">
        <f>IF($C30=0,0,_xlfn.AGGREGATE(14,6,[1]SusAuthorResults!$R$2:$R$278/([1]SusAuthorResults!A$2:A$278=VLOOKUP(A30,[1]SusAuthors!$A:$G,7,FALSE)),1))</f>
        <v>0</v>
      </c>
      <c r="J30">
        <f>IF($C30=0,0,AVERAGEIF([1]SusAuthorResults!$A:$R,VLOOKUP($A30,[1]SusAuthors!$A:$G,7,FALSE),[1]SusAuthorResults!R:R))</f>
        <v>0</v>
      </c>
      <c r="K30" t="str">
        <f>VLOOKUP(A30,AuthorInfo!B:F,3,FALSE)</f>
        <v>Male</v>
      </c>
      <c r="L30">
        <f>IFERROR(VLOOKUP(A30,AuthorInfo!B:F,4,FALSE)," ")</f>
        <v>1</v>
      </c>
      <c r="M30">
        <f>IFERROR(VLOOKUP(A30,AuthorInfo!B:F,5,FALSE)," ")</f>
        <v>0</v>
      </c>
      <c r="N30">
        <f>IF($B30=0,0,SUMIFS([1]SusAuthorResults!M:M,[1]SusAuthorResults!$A:$A,VLOOKUP($A30,[1]SusAuthors!$A:$G,7,FALSE),[1]SusAuthorResults!$S:$S,1))</f>
        <v>0</v>
      </c>
      <c r="O30">
        <f>IF($B30=0,0,SUMIFS([1]SusAuthorResults!N:N,[1]SusAuthorResults!$A:$A,VLOOKUP($A30,[1]SusAuthors!$A:$G,7,FALSE),[1]SusAuthorResults!$S:$S,1))</f>
        <v>0</v>
      </c>
      <c r="P30">
        <f>IF($B30=0,0,SUMIFS([1]SusAuthorResults!O:O,[1]SusAuthorResults!$A:$A,VLOOKUP($A30,[1]SusAuthors!$A:$G,7,FALSE),[1]SusAuthorResults!$S:$S,1))</f>
        <v>0</v>
      </c>
      <c r="Q30">
        <f>IF($B30=0,0,_xlfn.AGGREGATE(14,6,[1]SusAuthorResults!$R:$R/(([1]SusAuthorResults!$A:$A=VLOOKUP(A30,[1]SusAuthors!$A:$G,7,FALSE)) *([1]SusAuthorResults!$S:$S=1)),1))</f>
        <v>0</v>
      </c>
      <c r="R30">
        <f>IF($B30=0,0,AVERAGEIFS([1]SusAuthorResults!R:R,[1]SusAuthorResults!$A:$A,VLOOKUP($A30,[1]SusAuthors!$A:$G,7,FALSE),[1]SusAuthorResults!$S:$S,1))</f>
        <v>0</v>
      </c>
    </row>
    <row r="31" spans="1:18" x14ac:dyDescent="0.25">
      <c r="A31" t="s">
        <v>32</v>
      </c>
      <c r="B31">
        <f>IF([1]SusAuthors!E31="x",0,COUNTIFS([1]SusAuthorResults!A:A,VLOOKUP(A31,[1]SusAuthors!$A:$G,7,FALSE),[1]SusAuthorResults!$S:$S,1))</f>
        <v>0</v>
      </c>
      <c r="C31">
        <f>IF([1]SusAuthors!E31="x",0,COUNTIF([1]SusAuthorResults!A:A,VLOOKUP(A31,[1]SusAuthors!$A:$G,7,FALSE)))</f>
        <v>0</v>
      </c>
      <c r="D31">
        <f>IF($C31=0,0,SUMIF([1]SusAuthorResults!$A:$R,VLOOKUP($A31,[1]SusAuthors!$A:$G,7,FALSE),[1]SusAuthorResults!M:M))</f>
        <v>0</v>
      </c>
      <c r="E31">
        <f>IF($C31=0,0,SUMIF([1]SusAuthorResults!$A:$R,VLOOKUP($A31,[1]SusAuthors!$A:$G,7,FALSE),[1]SusAuthorResults!N:N))</f>
        <v>0</v>
      </c>
      <c r="F31">
        <f>IF($C31=0,0,SUMIF([1]SusAuthorResults!$A:$R,VLOOKUP($A31,[1]SusAuthors!$A:$G,7,FALSE),[1]SusAuthorResults!O:O))</f>
        <v>0</v>
      </c>
      <c r="G31">
        <f>IF($C31=0,0,SUMIF([1]SusAuthorResults!$A:$R,VLOOKUP($A31,[1]SusAuthors!$A:$G,7,FALSE),[1]SusAuthorResults!P:P))</f>
        <v>0</v>
      </c>
      <c r="H31">
        <f>IF($C31=0,0,SUMIF([1]SusAuthorResults!$A:$R,VLOOKUP($A31,[1]SusAuthors!$A:$G,7,FALSE),[1]SusAuthorResults!Q:Q))</f>
        <v>0</v>
      </c>
      <c r="I31">
        <f>IF($C31=0,0,_xlfn.AGGREGATE(14,6,[1]SusAuthorResults!$R$2:$R$278/([1]SusAuthorResults!A$2:A$278=VLOOKUP(A31,[1]SusAuthors!$A:$G,7,FALSE)),1))</f>
        <v>0</v>
      </c>
      <c r="J31">
        <f>IF($C31=0,0,AVERAGEIF([1]SusAuthorResults!$A:$R,VLOOKUP($A31,[1]SusAuthors!$A:$G,7,FALSE),[1]SusAuthorResults!R:R))</f>
        <v>0</v>
      </c>
      <c r="K31" t="str">
        <f>VLOOKUP(A31,AuthorInfo!B:F,3,FALSE)</f>
        <v>Male</v>
      </c>
      <c r="L31">
        <f>IFERROR(VLOOKUP(A31,AuthorInfo!B:F,4,FALSE)," ")</f>
        <v>1</v>
      </c>
      <c r="M31">
        <f>IFERROR(VLOOKUP(A31,AuthorInfo!B:F,5,FALSE)," ")</f>
        <v>0</v>
      </c>
      <c r="N31">
        <f>IF($B31=0,0,SUMIFS([1]SusAuthorResults!M:M,[1]SusAuthorResults!$A:$A,VLOOKUP($A31,[1]SusAuthors!$A:$G,7,FALSE),[1]SusAuthorResults!$S:$S,1))</f>
        <v>0</v>
      </c>
      <c r="O31">
        <f>IF($B31=0,0,SUMIFS([1]SusAuthorResults!N:N,[1]SusAuthorResults!$A:$A,VLOOKUP($A31,[1]SusAuthors!$A:$G,7,FALSE),[1]SusAuthorResults!$S:$S,1))</f>
        <v>0</v>
      </c>
      <c r="P31">
        <f>IF($B31=0,0,SUMIFS([1]SusAuthorResults!O:O,[1]SusAuthorResults!$A:$A,VLOOKUP($A31,[1]SusAuthors!$A:$G,7,FALSE),[1]SusAuthorResults!$S:$S,1))</f>
        <v>0</v>
      </c>
      <c r="Q31">
        <f>IF($B31=0,0,_xlfn.AGGREGATE(14,6,[1]SusAuthorResults!$R:$R/(([1]SusAuthorResults!$A:$A=VLOOKUP(A31,[1]SusAuthors!$A:$G,7,FALSE)) *([1]SusAuthorResults!$S:$S=1)),1))</f>
        <v>0</v>
      </c>
      <c r="R31">
        <f>IF($B31=0,0,AVERAGEIFS([1]SusAuthorResults!R:R,[1]SusAuthorResults!$A:$A,VLOOKUP($A31,[1]SusAuthors!$A:$G,7,FALSE),[1]SusAuthorResults!$S:$S,1))</f>
        <v>0</v>
      </c>
    </row>
    <row r="32" spans="1:18" x14ac:dyDescent="0.25">
      <c r="A32" t="s">
        <v>33</v>
      </c>
      <c r="B32">
        <f>IF([1]SusAuthors!E32="x",0,COUNTIFS([1]SusAuthorResults!A:A,VLOOKUP(A32,[1]SusAuthors!$A:$G,7,FALSE),[1]SusAuthorResults!$S:$S,1))</f>
        <v>2</v>
      </c>
      <c r="C32">
        <f>IF([1]SusAuthors!E32="x",0,COUNTIF([1]SusAuthorResults!A:A,VLOOKUP(A32,[1]SusAuthors!$A:$G,7,FALSE)))</f>
        <v>4</v>
      </c>
      <c r="D32" t="e">
        <f>IF($C32=0,0,SUMIF([1]SusAuthorResults!$A:$R,VLOOKUP($A32,[1]SusAuthors!$A:$G,7,FALSE),[1]SusAuthorResults!M:M))</f>
        <v>#VALUE!</v>
      </c>
      <c r="E32" t="e">
        <f>IF($C32=0,0,SUMIF([1]SusAuthorResults!$A:$R,VLOOKUP($A32,[1]SusAuthors!$A:$G,7,FALSE),[1]SusAuthorResults!N:N))</f>
        <v>#VALUE!</v>
      </c>
      <c r="F32" t="e">
        <f>IF($C32=0,0,SUMIF([1]SusAuthorResults!$A:$R,VLOOKUP($A32,[1]SusAuthors!$A:$G,7,FALSE),[1]SusAuthorResults!O:O))</f>
        <v>#VALUE!</v>
      </c>
      <c r="G32" t="e">
        <f>IF($C32=0,0,SUMIF([1]SusAuthorResults!$A:$R,VLOOKUP($A32,[1]SusAuthors!$A:$G,7,FALSE),[1]SusAuthorResults!P:P))</f>
        <v>#VALUE!</v>
      </c>
      <c r="H32" t="e">
        <f>IF($C32=0,0,SUMIF([1]SusAuthorResults!$A:$R,VLOOKUP($A32,[1]SusAuthors!$A:$G,7,FALSE),[1]SusAuthorResults!Q:Q))</f>
        <v>#VALUE!</v>
      </c>
      <c r="I32">
        <f>IF($C32=0,0,_xlfn.AGGREGATE(14,6,[1]SusAuthorResults!$R$2:$R$278/([1]SusAuthorResults!A$2:A$278=VLOOKUP(A32,[1]SusAuthors!$A:$G,7,FALSE)),1))</f>
        <v>5.524</v>
      </c>
      <c r="J32" t="e">
        <f>IF($C32=0,0,AVERAGEIF([1]SusAuthorResults!$A:$R,VLOOKUP($A32,[1]SusAuthors!$A:$G,7,FALSE),[1]SusAuthorResults!R:R))</f>
        <v>#VALUE!</v>
      </c>
      <c r="K32" t="str">
        <f>VLOOKUP(A32,AuthorInfo!B:F,3,FALSE)</f>
        <v>Female</v>
      </c>
      <c r="L32">
        <f>IFERROR(VLOOKUP(A32,AuthorInfo!B:F,4,FALSE)," ")</f>
        <v>1</v>
      </c>
      <c r="M32">
        <f>IFERROR(VLOOKUP(A32,AuthorInfo!B:F,5,FALSE)," ")</f>
        <v>0</v>
      </c>
      <c r="N32">
        <f>IF($B32=0,0,SUMIFS([1]SusAuthorResults!M:M,[1]SusAuthorResults!$A:$A,VLOOKUP($A32,[1]SusAuthors!$A:$G,7,FALSE),[1]SusAuthorResults!$S:$S,1))</f>
        <v>0</v>
      </c>
      <c r="O32">
        <f>IF($B32=0,0,SUMIFS([1]SusAuthorResults!N:N,[1]SusAuthorResults!$A:$A,VLOOKUP($A32,[1]SusAuthors!$A:$G,7,FALSE),[1]SusAuthorResults!$S:$S,1))</f>
        <v>0</v>
      </c>
      <c r="P32">
        <f>IF($B32=0,0,SUMIFS([1]SusAuthorResults!O:O,[1]SusAuthorResults!$A:$A,VLOOKUP($A32,[1]SusAuthors!$A:$G,7,FALSE),[1]SusAuthorResults!$S:$S,1))</f>
        <v>0</v>
      </c>
      <c r="Q32">
        <f>IF($B32=0,0,_xlfn.AGGREGATE(14,6,[1]SusAuthorResults!$R:$R/(([1]SusAuthorResults!$A:$A=VLOOKUP(A32,[1]SusAuthors!$A:$G,7,FALSE)) *([1]SusAuthorResults!$S:$S=1)),1))</f>
        <v>5.524</v>
      </c>
      <c r="R32">
        <f>IF($B32=0,0,AVERAGEIFS([1]SusAuthorResults!R:R,[1]SusAuthorResults!$A:$A,VLOOKUP($A32,[1]SusAuthors!$A:$G,7,FALSE),[1]SusAuthorResults!$S:$S,1))</f>
        <v>3.4234999999999998</v>
      </c>
    </row>
    <row r="33" spans="1:18" x14ac:dyDescent="0.25">
      <c r="A33" t="s">
        <v>34</v>
      </c>
      <c r="B33">
        <f>IF([1]SusAuthors!E33="x",0,COUNTIFS([1]SusAuthorResults!A:A,VLOOKUP(A33,[1]SusAuthors!$A:$G,7,FALSE),[1]SusAuthorResults!$S:$S,1))</f>
        <v>1</v>
      </c>
      <c r="C33">
        <f>IF([1]SusAuthors!E33="x",0,COUNTIF([1]SusAuthorResults!A:A,VLOOKUP(A33,[1]SusAuthors!$A:$G,7,FALSE)))</f>
        <v>1</v>
      </c>
      <c r="D33" t="e">
        <f>IF($C33=0,0,SUMIF([1]SusAuthorResults!$A:$R,VLOOKUP($A33,[1]SusAuthors!$A:$G,7,FALSE),[1]SusAuthorResults!M:M))</f>
        <v>#VALUE!</v>
      </c>
      <c r="E33" t="e">
        <f>IF($C33=0,0,SUMIF([1]SusAuthorResults!$A:$R,VLOOKUP($A33,[1]SusAuthors!$A:$G,7,FALSE),[1]SusAuthorResults!N:N))</f>
        <v>#VALUE!</v>
      </c>
      <c r="F33" t="e">
        <f>IF($C33=0,0,SUMIF([1]SusAuthorResults!$A:$R,VLOOKUP($A33,[1]SusAuthors!$A:$G,7,FALSE),[1]SusAuthorResults!O:O))</f>
        <v>#VALUE!</v>
      </c>
      <c r="G33" t="e">
        <f>IF($C33=0,0,SUMIF([1]SusAuthorResults!$A:$R,VLOOKUP($A33,[1]SusAuthors!$A:$G,7,FALSE),[1]SusAuthorResults!P:P))</f>
        <v>#VALUE!</v>
      </c>
      <c r="H33" t="e">
        <f>IF($C33=0,0,SUMIF([1]SusAuthorResults!$A:$R,VLOOKUP($A33,[1]SusAuthors!$A:$G,7,FALSE),[1]SusAuthorResults!Q:Q))</f>
        <v>#VALUE!</v>
      </c>
      <c r="I33">
        <f>IF($C33=0,0,_xlfn.AGGREGATE(14,6,[1]SusAuthorResults!$R$2:$R$278/([1]SusAuthorResults!A$2:A$278=VLOOKUP(A33,[1]SusAuthors!$A:$G,7,FALSE)),1))</f>
        <v>9.4120000000000008</v>
      </c>
      <c r="J33" t="e">
        <f>IF($C33=0,0,AVERAGEIF([1]SusAuthorResults!$A:$R,VLOOKUP($A33,[1]SusAuthors!$A:$G,7,FALSE),[1]SusAuthorResults!R:R))</f>
        <v>#VALUE!</v>
      </c>
      <c r="K33" t="str">
        <f>VLOOKUP(A33,AuthorInfo!B:F,3,FALSE)</f>
        <v>Female</v>
      </c>
      <c r="L33">
        <f>IFERROR(VLOOKUP(A33,AuthorInfo!B:F,4,FALSE)," ")</f>
        <v>0</v>
      </c>
      <c r="M33">
        <f>IFERROR(VLOOKUP(A33,AuthorInfo!B:F,5,FALSE)," ")</f>
        <v>0</v>
      </c>
      <c r="N33">
        <f>IF($B33=0,0,SUMIFS([1]SusAuthorResults!M:M,[1]SusAuthorResults!$A:$A,VLOOKUP($A33,[1]SusAuthors!$A:$G,7,FALSE),[1]SusAuthorResults!$S:$S,1))</f>
        <v>0</v>
      </c>
      <c r="O33">
        <f>IF($B33=0,0,SUMIFS([1]SusAuthorResults!N:N,[1]SusAuthorResults!$A:$A,VLOOKUP($A33,[1]SusAuthors!$A:$G,7,FALSE),[1]SusAuthorResults!$S:$S,1))</f>
        <v>0</v>
      </c>
      <c r="P33">
        <f>IF($B33=0,0,SUMIFS([1]SusAuthorResults!O:O,[1]SusAuthorResults!$A:$A,VLOOKUP($A33,[1]SusAuthors!$A:$G,7,FALSE),[1]SusAuthorResults!$S:$S,1))</f>
        <v>0</v>
      </c>
      <c r="Q33">
        <f>IF($B33=0,0,_xlfn.AGGREGATE(14,6,[1]SusAuthorResults!$R:$R/(([1]SusAuthorResults!$A:$A=VLOOKUP(A33,[1]SusAuthors!$A:$G,7,FALSE)) *([1]SusAuthorResults!$S:$S=1)),1))</f>
        <v>9.4120000000000008</v>
      </c>
      <c r="R33">
        <f>IF($B33=0,0,AVERAGEIFS([1]SusAuthorResults!R:R,[1]SusAuthorResults!$A:$A,VLOOKUP($A33,[1]SusAuthors!$A:$G,7,FALSE),[1]SusAuthorResults!$S:$S,1))</f>
        <v>9.4120000000000008</v>
      </c>
    </row>
    <row r="34" spans="1:18" x14ac:dyDescent="0.25">
      <c r="A34" t="s">
        <v>35</v>
      </c>
      <c r="B34">
        <f>IF([1]SusAuthors!E34="x",0,COUNTIFS([1]SusAuthorResults!A:A,VLOOKUP(A34,[1]SusAuthors!$A:$G,7,FALSE),[1]SusAuthorResults!$S:$S,1))</f>
        <v>4</v>
      </c>
      <c r="C34">
        <f>IF([1]SusAuthors!E34="x",0,COUNTIF([1]SusAuthorResults!A:A,VLOOKUP(A34,[1]SusAuthors!$A:$G,7,FALSE)))</f>
        <v>9</v>
      </c>
      <c r="D34" t="e">
        <f>IF($C34=0,0,SUMIF([1]SusAuthorResults!$A:$R,VLOOKUP($A34,[1]SusAuthors!$A:$G,7,FALSE),[1]SusAuthorResults!M:M))</f>
        <v>#VALUE!</v>
      </c>
      <c r="E34" t="e">
        <f>IF($C34=0,0,SUMIF([1]SusAuthorResults!$A:$R,VLOOKUP($A34,[1]SusAuthors!$A:$G,7,FALSE),[1]SusAuthorResults!N:N))</f>
        <v>#VALUE!</v>
      </c>
      <c r="F34" t="e">
        <f>IF($C34=0,0,SUMIF([1]SusAuthorResults!$A:$R,VLOOKUP($A34,[1]SusAuthors!$A:$G,7,FALSE),[1]SusAuthorResults!O:O))</f>
        <v>#VALUE!</v>
      </c>
      <c r="G34" t="e">
        <f>IF($C34=0,0,SUMIF([1]SusAuthorResults!$A:$R,VLOOKUP($A34,[1]SusAuthors!$A:$G,7,FALSE),[1]SusAuthorResults!P:P))</f>
        <v>#VALUE!</v>
      </c>
      <c r="H34" t="e">
        <f>IF($C34=0,0,SUMIF([1]SusAuthorResults!$A:$R,VLOOKUP($A34,[1]SusAuthors!$A:$G,7,FALSE),[1]SusAuthorResults!Q:Q))</f>
        <v>#VALUE!</v>
      </c>
      <c r="I34">
        <f>IF($C34=0,0,_xlfn.AGGREGATE(14,6,[1]SusAuthorResults!$R$2:$R$278/([1]SusAuthorResults!A$2:A$278=VLOOKUP(A34,[1]SusAuthors!$A:$G,7,FALSE)),1))</f>
        <v>4.0129999999999999</v>
      </c>
      <c r="J34" t="e">
        <f>IF($C34=0,0,AVERAGEIF([1]SusAuthorResults!$A:$R,VLOOKUP($A34,[1]SusAuthors!$A:$G,7,FALSE),[1]SusAuthorResults!R:R))</f>
        <v>#VALUE!</v>
      </c>
      <c r="K34" t="str">
        <f>VLOOKUP(A34,AuthorInfo!B:F,3,FALSE)</f>
        <v>Female</v>
      </c>
      <c r="L34">
        <f>IFERROR(VLOOKUP(A34,AuthorInfo!B:F,4,FALSE)," ")</f>
        <v>0</v>
      </c>
      <c r="M34">
        <f>IFERROR(VLOOKUP(A34,AuthorInfo!B:F,5,FALSE)," ")</f>
        <v>0</v>
      </c>
      <c r="N34">
        <f>IF($B34=0,0,SUMIFS([1]SusAuthorResults!M:M,[1]SusAuthorResults!$A:$A,VLOOKUP($A34,[1]SusAuthors!$A:$G,7,FALSE),[1]SusAuthorResults!$S:$S,1))</f>
        <v>3</v>
      </c>
      <c r="O34">
        <f>IF($B34=0,0,SUMIFS([1]SusAuthorResults!N:N,[1]SusAuthorResults!$A:$A,VLOOKUP($A34,[1]SusAuthors!$A:$G,7,FALSE),[1]SusAuthorResults!$S:$S,1))</f>
        <v>1</v>
      </c>
      <c r="P34">
        <f>IF($B34=0,0,SUMIFS([1]SusAuthorResults!O:O,[1]SusAuthorResults!$A:$A,VLOOKUP($A34,[1]SusAuthors!$A:$G,7,FALSE),[1]SusAuthorResults!$S:$S,1))</f>
        <v>1</v>
      </c>
      <c r="Q34">
        <f>IF($B34=0,0,_xlfn.AGGREGATE(14,6,[1]SusAuthorResults!$R:$R/(([1]SusAuthorResults!$A:$A=VLOOKUP(A34,[1]SusAuthors!$A:$G,7,FALSE)) *([1]SusAuthorResults!$S:$S=1)),1))</f>
        <v>3.6110000000000002</v>
      </c>
      <c r="R34">
        <f>IF($B34=0,0,AVERAGEIFS([1]SusAuthorResults!R:R,[1]SusAuthorResults!$A:$A,VLOOKUP($A34,[1]SusAuthors!$A:$G,7,FALSE),[1]SusAuthorResults!$S:$S,1))</f>
        <v>2.6085000000000003</v>
      </c>
    </row>
    <row r="35" spans="1:18" x14ac:dyDescent="0.25">
      <c r="A35" t="s">
        <v>36</v>
      </c>
      <c r="B35">
        <f>IF([1]SusAuthors!E35="x",0,COUNTIFS([1]SusAuthorResults!A:A,VLOOKUP(A35,[1]SusAuthors!$A:$G,7,FALSE),[1]SusAuthorResults!$S:$S,1))</f>
        <v>3</v>
      </c>
      <c r="C35">
        <f>IF([1]SusAuthors!E35="x",0,COUNTIF([1]SusAuthorResults!A:A,VLOOKUP(A35,[1]SusAuthors!$A:$G,7,FALSE)))</f>
        <v>3</v>
      </c>
      <c r="D35" t="e">
        <f>IF($C35=0,0,SUMIF([1]SusAuthorResults!$A:$R,VLOOKUP($A35,[1]SusAuthors!$A:$G,7,FALSE),[1]SusAuthorResults!M:M))</f>
        <v>#VALUE!</v>
      </c>
      <c r="E35" t="e">
        <f>IF($C35=0,0,SUMIF([1]SusAuthorResults!$A:$R,VLOOKUP($A35,[1]SusAuthors!$A:$G,7,FALSE),[1]SusAuthorResults!N:N))</f>
        <v>#VALUE!</v>
      </c>
      <c r="F35" t="e">
        <f>IF($C35=0,0,SUMIF([1]SusAuthorResults!$A:$R,VLOOKUP($A35,[1]SusAuthors!$A:$G,7,FALSE),[1]SusAuthorResults!O:O))</f>
        <v>#VALUE!</v>
      </c>
      <c r="G35" t="e">
        <f>IF($C35=0,0,SUMIF([1]SusAuthorResults!$A:$R,VLOOKUP($A35,[1]SusAuthors!$A:$G,7,FALSE),[1]SusAuthorResults!P:P))</f>
        <v>#VALUE!</v>
      </c>
      <c r="H35" t="e">
        <f>IF($C35=0,0,SUMIF([1]SusAuthorResults!$A:$R,VLOOKUP($A35,[1]SusAuthors!$A:$G,7,FALSE),[1]SusAuthorResults!Q:Q))</f>
        <v>#VALUE!</v>
      </c>
      <c r="I35">
        <f>IF($C35=0,0,_xlfn.AGGREGATE(14,6,[1]SusAuthorResults!$R$2:$R$278/([1]SusAuthorResults!A$2:A$278=VLOOKUP(A35,[1]SusAuthors!$A:$G,7,FALSE)),1))</f>
        <v>6.1980000000000004</v>
      </c>
      <c r="J35" t="e">
        <f>IF($C35=0,0,AVERAGEIF([1]SusAuthorResults!$A:$R,VLOOKUP($A35,[1]SusAuthors!$A:$G,7,FALSE),[1]SusAuthorResults!R:R))</f>
        <v>#VALUE!</v>
      </c>
      <c r="K35" t="str">
        <f>VLOOKUP(A35,AuthorInfo!B:F,3,FALSE)</f>
        <v>Male</v>
      </c>
      <c r="L35">
        <f>IFERROR(VLOOKUP(A35,AuthorInfo!B:F,4,FALSE)," ")</f>
        <v>0</v>
      </c>
      <c r="M35">
        <f>IFERROR(VLOOKUP(A35,AuthorInfo!B:F,5,FALSE)," ")</f>
        <v>0</v>
      </c>
      <c r="N35">
        <f>IF($B35=0,0,SUMIFS([1]SusAuthorResults!M:M,[1]SusAuthorResults!$A:$A,VLOOKUP($A35,[1]SusAuthors!$A:$G,7,FALSE),[1]SusAuthorResults!$S:$S,1))</f>
        <v>3</v>
      </c>
      <c r="O35">
        <f>IF($B35=0,0,SUMIFS([1]SusAuthorResults!N:N,[1]SusAuthorResults!$A:$A,VLOOKUP($A35,[1]SusAuthors!$A:$G,7,FALSE),[1]SusAuthorResults!$S:$S,1))</f>
        <v>3</v>
      </c>
      <c r="P35">
        <f>IF($B35=0,0,SUMIFS([1]SusAuthorResults!O:O,[1]SusAuthorResults!$A:$A,VLOOKUP($A35,[1]SusAuthors!$A:$G,7,FALSE),[1]SusAuthorResults!$S:$S,1))</f>
        <v>3</v>
      </c>
      <c r="Q35">
        <f>IF($B35=0,0,_xlfn.AGGREGATE(14,6,[1]SusAuthorResults!$R:$R/(([1]SusAuthorResults!$A:$A=VLOOKUP(A35,[1]SusAuthors!$A:$G,7,FALSE)) *([1]SusAuthorResults!$S:$S=1)),1))</f>
        <v>6.1980000000000004</v>
      </c>
      <c r="R35">
        <f>IF($B35=0,0,AVERAGEIFS([1]SusAuthorResults!R:R,[1]SusAuthorResults!$A:$A,VLOOKUP($A35,[1]SusAuthors!$A:$G,7,FALSE),[1]SusAuthorResults!$S:$S,1))</f>
        <v>3.4326666666666665</v>
      </c>
    </row>
    <row r="36" spans="1:18" x14ac:dyDescent="0.25">
      <c r="A36" t="s">
        <v>37</v>
      </c>
      <c r="B36">
        <f>IF([1]SusAuthors!E36="x",0,COUNTIFS([1]SusAuthorResults!A:A,VLOOKUP(A36,[1]SusAuthors!$A:$G,7,FALSE),[1]SusAuthorResults!$S:$S,1))</f>
        <v>1</v>
      </c>
      <c r="C36">
        <f>IF([1]SusAuthors!E36="x",0,COUNTIF([1]SusAuthorResults!A:A,VLOOKUP(A36,[1]SusAuthors!$A:$G,7,FALSE)))</f>
        <v>3</v>
      </c>
      <c r="D36" t="e">
        <f>IF($C36=0,0,SUMIF([1]SusAuthorResults!$A:$R,VLOOKUP($A36,[1]SusAuthors!$A:$G,7,FALSE),[1]SusAuthorResults!M:M))</f>
        <v>#VALUE!</v>
      </c>
      <c r="E36" t="e">
        <f>IF($C36=0,0,SUMIF([1]SusAuthorResults!$A:$R,VLOOKUP($A36,[1]SusAuthors!$A:$G,7,FALSE),[1]SusAuthorResults!N:N))</f>
        <v>#VALUE!</v>
      </c>
      <c r="F36" t="e">
        <f>IF($C36=0,0,SUMIF([1]SusAuthorResults!$A:$R,VLOOKUP($A36,[1]SusAuthors!$A:$G,7,FALSE),[1]SusAuthorResults!O:O))</f>
        <v>#VALUE!</v>
      </c>
      <c r="G36" t="e">
        <f>IF($C36=0,0,SUMIF([1]SusAuthorResults!$A:$R,VLOOKUP($A36,[1]SusAuthors!$A:$G,7,FALSE),[1]SusAuthorResults!P:P))</f>
        <v>#VALUE!</v>
      </c>
      <c r="H36" t="e">
        <f>IF($C36=0,0,SUMIF([1]SusAuthorResults!$A:$R,VLOOKUP($A36,[1]SusAuthors!$A:$G,7,FALSE),[1]SusAuthorResults!Q:Q))</f>
        <v>#VALUE!</v>
      </c>
      <c r="I36">
        <f>IF($C36=0,0,_xlfn.AGGREGATE(14,6,[1]SusAuthorResults!$R$2:$R$278/([1]SusAuthorResults!A$2:A$278=VLOOKUP(A36,[1]SusAuthors!$A:$G,7,FALSE)),1))</f>
        <v>6.1980000000000004</v>
      </c>
      <c r="J36" t="e">
        <f>IF($C36=0,0,AVERAGEIF([1]SusAuthorResults!$A:$R,VLOOKUP($A36,[1]SusAuthors!$A:$G,7,FALSE),[1]SusAuthorResults!R:R))</f>
        <v>#VALUE!</v>
      </c>
      <c r="K36" t="str">
        <f>VLOOKUP(A36,AuthorInfo!B:F,3,FALSE)</f>
        <v>Female</v>
      </c>
      <c r="L36">
        <f>IFERROR(VLOOKUP(A36,AuthorInfo!B:F,4,FALSE)," ")</f>
        <v>0</v>
      </c>
      <c r="M36">
        <f>IFERROR(VLOOKUP(A36,AuthorInfo!B:F,5,FALSE)," ")</f>
        <v>0</v>
      </c>
      <c r="N36">
        <f>IF($B36=0,0,SUMIFS([1]SusAuthorResults!M:M,[1]SusAuthorResults!$A:$A,VLOOKUP($A36,[1]SusAuthors!$A:$G,7,FALSE),[1]SusAuthorResults!$S:$S,1))</f>
        <v>1</v>
      </c>
      <c r="O36">
        <f>IF($B36=0,0,SUMIFS([1]SusAuthorResults!N:N,[1]SusAuthorResults!$A:$A,VLOOKUP($A36,[1]SusAuthors!$A:$G,7,FALSE),[1]SusAuthorResults!$S:$S,1))</f>
        <v>0</v>
      </c>
      <c r="P36">
        <f>IF($B36=0,0,SUMIFS([1]SusAuthorResults!O:O,[1]SusAuthorResults!$A:$A,VLOOKUP($A36,[1]SusAuthors!$A:$G,7,FALSE),[1]SusAuthorResults!$S:$S,1))</f>
        <v>0</v>
      </c>
      <c r="Q36">
        <f>IF($B36=0,0,_xlfn.AGGREGATE(14,6,[1]SusAuthorResults!$R:$R/(([1]SusAuthorResults!$A:$A=VLOOKUP(A36,[1]SusAuthors!$A:$G,7,FALSE)) *([1]SusAuthorResults!$S:$S=1)),1))</f>
        <v>1.6890000000000001</v>
      </c>
      <c r="R36">
        <f>IF($B36=0,0,AVERAGEIFS([1]SusAuthorResults!R:R,[1]SusAuthorResults!$A:$A,VLOOKUP($A36,[1]SusAuthors!$A:$G,7,FALSE),[1]SusAuthorResults!$S:$S,1))</f>
        <v>1.6890000000000001</v>
      </c>
    </row>
    <row r="37" spans="1:18" x14ac:dyDescent="0.25">
      <c r="A37" t="s">
        <v>38</v>
      </c>
      <c r="B37">
        <f>IF([1]SusAuthors!E37="x",0,COUNTIFS([1]SusAuthorResults!A:A,VLOOKUP(A37,[1]SusAuthors!$A:$G,7,FALSE),[1]SusAuthorResults!$S:$S,1))</f>
        <v>0</v>
      </c>
      <c r="C37">
        <f>IF([1]SusAuthors!E37="x",0,COUNTIF([1]SusAuthorResults!A:A,VLOOKUP(A37,[1]SusAuthors!$A:$G,7,FALSE)))</f>
        <v>0</v>
      </c>
      <c r="D37">
        <f>IF($C37=0,0,SUMIF([1]SusAuthorResults!$A:$R,VLOOKUP($A37,[1]SusAuthors!$A:$G,7,FALSE),[1]SusAuthorResults!M:M))</f>
        <v>0</v>
      </c>
      <c r="E37">
        <f>IF($C37=0,0,SUMIF([1]SusAuthorResults!$A:$R,VLOOKUP($A37,[1]SusAuthors!$A:$G,7,FALSE),[1]SusAuthorResults!N:N))</f>
        <v>0</v>
      </c>
      <c r="F37">
        <f>IF($C37=0,0,SUMIF([1]SusAuthorResults!$A:$R,VLOOKUP($A37,[1]SusAuthors!$A:$G,7,FALSE),[1]SusAuthorResults!O:O))</f>
        <v>0</v>
      </c>
      <c r="G37">
        <f>IF($C37=0,0,SUMIF([1]SusAuthorResults!$A:$R,VLOOKUP($A37,[1]SusAuthors!$A:$G,7,FALSE),[1]SusAuthorResults!P:P))</f>
        <v>0</v>
      </c>
      <c r="H37">
        <f>IF($C37=0,0,SUMIF([1]SusAuthorResults!$A:$R,VLOOKUP($A37,[1]SusAuthors!$A:$G,7,FALSE),[1]SusAuthorResults!Q:Q))</f>
        <v>0</v>
      </c>
      <c r="I37">
        <f>IF($C37=0,0,_xlfn.AGGREGATE(14,6,[1]SusAuthorResults!$R$2:$R$278/([1]SusAuthorResults!A$2:A$278=VLOOKUP(A37,[1]SusAuthors!$A:$G,7,FALSE)),1))</f>
        <v>0</v>
      </c>
      <c r="J37">
        <f>IF($C37=0,0,AVERAGEIF([1]SusAuthorResults!$A:$R,VLOOKUP($A37,[1]SusAuthors!$A:$G,7,FALSE),[1]SusAuthorResults!R:R))</f>
        <v>0</v>
      </c>
      <c r="K37" t="str">
        <f>VLOOKUP(A37,AuthorInfo!B:F,3,FALSE)</f>
        <v>Male</v>
      </c>
      <c r="L37">
        <f>IFERROR(VLOOKUP(A37,AuthorInfo!B:F,4,FALSE)," ")</f>
        <v>0</v>
      </c>
      <c r="M37">
        <f>IFERROR(VLOOKUP(A37,AuthorInfo!B:F,5,FALSE)," ")</f>
        <v>0</v>
      </c>
      <c r="N37">
        <f>IF($B37=0,0,SUMIFS([1]SusAuthorResults!M:M,[1]SusAuthorResults!$A:$A,VLOOKUP($A37,[1]SusAuthors!$A:$G,7,FALSE),[1]SusAuthorResults!$S:$S,1))</f>
        <v>0</v>
      </c>
      <c r="O37">
        <f>IF($B37=0,0,SUMIFS([1]SusAuthorResults!N:N,[1]SusAuthorResults!$A:$A,VLOOKUP($A37,[1]SusAuthors!$A:$G,7,FALSE),[1]SusAuthorResults!$S:$S,1))</f>
        <v>0</v>
      </c>
      <c r="P37">
        <f>IF($B37=0,0,SUMIFS([1]SusAuthorResults!O:O,[1]SusAuthorResults!$A:$A,VLOOKUP($A37,[1]SusAuthors!$A:$G,7,FALSE),[1]SusAuthorResults!$S:$S,1))</f>
        <v>0</v>
      </c>
      <c r="Q37">
        <f>IF($B37=0,0,_xlfn.AGGREGATE(14,6,[1]SusAuthorResults!$R:$R/(([1]SusAuthorResults!$A:$A=VLOOKUP(A37,[1]SusAuthors!$A:$G,7,FALSE)) *([1]SusAuthorResults!$S:$S=1)),1))</f>
        <v>0</v>
      </c>
      <c r="R37">
        <f>IF($B37=0,0,AVERAGEIFS([1]SusAuthorResults!R:R,[1]SusAuthorResults!$A:$A,VLOOKUP($A37,[1]SusAuthors!$A:$G,7,FALSE),[1]SusAuthorResults!$S:$S,1))</f>
        <v>0</v>
      </c>
    </row>
    <row r="38" spans="1:18" x14ac:dyDescent="0.25">
      <c r="A38" t="s">
        <v>39</v>
      </c>
      <c r="B38">
        <f>IF([1]SusAuthors!E38="x",0,COUNTIFS([1]SusAuthorResults!A:A,VLOOKUP(A38,[1]SusAuthors!$A:$G,7,FALSE),[1]SusAuthorResults!$S:$S,1))</f>
        <v>0</v>
      </c>
      <c r="C38">
        <f>IF([1]SusAuthors!E38="x",0,COUNTIF([1]SusAuthorResults!A:A,VLOOKUP(A38,[1]SusAuthors!$A:$G,7,FALSE)))</f>
        <v>0</v>
      </c>
      <c r="D38">
        <f>IF($C38=0,0,SUMIF([1]SusAuthorResults!$A:$R,VLOOKUP($A38,[1]SusAuthors!$A:$G,7,FALSE),[1]SusAuthorResults!M:M))</f>
        <v>0</v>
      </c>
      <c r="E38">
        <f>IF($C38=0,0,SUMIF([1]SusAuthorResults!$A:$R,VLOOKUP($A38,[1]SusAuthors!$A:$G,7,FALSE),[1]SusAuthorResults!N:N))</f>
        <v>0</v>
      </c>
      <c r="F38">
        <f>IF($C38=0,0,SUMIF([1]SusAuthorResults!$A:$R,VLOOKUP($A38,[1]SusAuthors!$A:$G,7,FALSE),[1]SusAuthorResults!O:O))</f>
        <v>0</v>
      </c>
      <c r="G38">
        <f>IF($C38=0,0,SUMIF([1]SusAuthorResults!$A:$R,VLOOKUP($A38,[1]SusAuthors!$A:$G,7,FALSE),[1]SusAuthorResults!P:P))</f>
        <v>0</v>
      </c>
      <c r="H38">
        <f>IF($C38=0,0,SUMIF([1]SusAuthorResults!$A:$R,VLOOKUP($A38,[1]SusAuthors!$A:$G,7,FALSE),[1]SusAuthorResults!Q:Q))</f>
        <v>0</v>
      </c>
      <c r="I38">
        <f>IF($C38=0,0,_xlfn.AGGREGATE(14,6,[1]SusAuthorResults!$R$2:$R$278/([1]SusAuthorResults!A$2:A$278=VLOOKUP(A38,[1]SusAuthors!$A:$G,7,FALSE)),1))</f>
        <v>0</v>
      </c>
      <c r="J38">
        <f>IF($C38=0,0,AVERAGEIF([1]SusAuthorResults!$A:$R,VLOOKUP($A38,[1]SusAuthors!$A:$G,7,FALSE),[1]SusAuthorResults!R:R))</f>
        <v>0</v>
      </c>
      <c r="K38" t="str">
        <f>VLOOKUP(A38,AuthorInfo!B:F,3,FALSE)</f>
        <v>Male</v>
      </c>
      <c r="L38">
        <f>IFERROR(VLOOKUP(A38,AuthorInfo!B:F,4,FALSE)," ")</f>
        <v>0</v>
      </c>
      <c r="M38">
        <f>IFERROR(VLOOKUP(A38,AuthorInfo!B:F,5,FALSE)," ")</f>
        <v>0</v>
      </c>
      <c r="N38">
        <f>IF($B38=0,0,SUMIFS([1]SusAuthorResults!M:M,[1]SusAuthorResults!$A:$A,VLOOKUP($A38,[1]SusAuthors!$A:$G,7,FALSE),[1]SusAuthorResults!$S:$S,1))</f>
        <v>0</v>
      </c>
      <c r="O38">
        <f>IF($B38=0,0,SUMIFS([1]SusAuthorResults!N:N,[1]SusAuthorResults!$A:$A,VLOOKUP($A38,[1]SusAuthors!$A:$G,7,FALSE),[1]SusAuthorResults!$S:$S,1))</f>
        <v>0</v>
      </c>
      <c r="P38">
        <f>IF($B38=0,0,SUMIFS([1]SusAuthorResults!O:O,[1]SusAuthorResults!$A:$A,VLOOKUP($A38,[1]SusAuthors!$A:$G,7,FALSE),[1]SusAuthorResults!$S:$S,1))</f>
        <v>0</v>
      </c>
      <c r="Q38">
        <f>IF($B38=0,0,_xlfn.AGGREGATE(14,6,[1]SusAuthorResults!$R:$R/(([1]SusAuthorResults!$A:$A=VLOOKUP(A38,[1]SusAuthors!$A:$G,7,FALSE)) *([1]SusAuthorResults!$S:$S=1)),1))</f>
        <v>0</v>
      </c>
      <c r="R38">
        <f>IF($B38=0,0,AVERAGEIFS([1]SusAuthorResults!R:R,[1]SusAuthorResults!$A:$A,VLOOKUP($A38,[1]SusAuthors!$A:$G,7,FALSE),[1]SusAuthorResults!$S:$S,1))</f>
        <v>0</v>
      </c>
    </row>
    <row r="39" spans="1:18" x14ac:dyDescent="0.25">
      <c r="A39" t="s">
        <v>40</v>
      </c>
      <c r="B39">
        <f>IF([1]SusAuthors!E39="x",0,COUNTIFS([1]SusAuthorResults!A:A,VLOOKUP(A39,[1]SusAuthors!$A:$G,7,FALSE),[1]SusAuthorResults!$S:$S,1))</f>
        <v>0</v>
      </c>
      <c r="C39">
        <f>IF([1]SusAuthors!E39="x",0,COUNTIF([1]SusAuthorResults!A:A,VLOOKUP(A39,[1]SusAuthors!$A:$G,7,FALSE)))</f>
        <v>0</v>
      </c>
      <c r="D39">
        <f>IF($C39=0,0,SUMIF([1]SusAuthorResults!$A:$R,VLOOKUP($A39,[1]SusAuthors!$A:$G,7,FALSE),[1]SusAuthorResults!M:M))</f>
        <v>0</v>
      </c>
      <c r="E39">
        <f>IF($C39=0,0,SUMIF([1]SusAuthorResults!$A:$R,VLOOKUP($A39,[1]SusAuthors!$A:$G,7,FALSE),[1]SusAuthorResults!N:N))</f>
        <v>0</v>
      </c>
      <c r="F39">
        <f>IF($C39=0,0,SUMIF([1]SusAuthorResults!$A:$R,VLOOKUP($A39,[1]SusAuthors!$A:$G,7,FALSE),[1]SusAuthorResults!O:O))</f>
        <v>0</v>
      </c>
      <c r="G39">
        <f>IF($C39=0,0,SUMIF([1]SusAuthorResults!$A:$R,VLOOKUP($A39,[1]SusAuthors!$A:$G,7,FALSE),[1]SusAuthorResults!P:P))</f>
        <v>0</v>
      </c>
      <c r="H39">
        <f>IF($C39=0,0,SUMIF([1]SusAuthorResults!$A:$R,VLOOKUP($A39,[1]SusAuthors!$A:$G,7,FALSE),[1]SusAuthorResults!Q:Q))</f>
        <v>0</v>
      </c>
      <c r="I39">
        <f>IF($C39=0,0,_xlfn.AGGREGATE(14,6,[1]SusAuthorResults!$R$2:$R$278/([1]SusAuthorResults!A$2:A$278=VLOOKUP(A39,[1]SusAuthors!$A:$G,7,FALSE)),1))</f>
        <v>0</v>
      </c>
      <c r="J39">
        <f>IF($C39=0,0,AVERAGEIF([1]SusAuthorResults!$A:$R,VLOOKUP($A39,[1]SusAuthors!$A:$G,7,FALSE),[1]SusAuthorResults!R:R))</f>
        <v>0</v>
      </c>
      <c r="K39" t="str">
        <f>VLOOKUP(A39,AuthorInfo!B:F,3,FALSE)</f>
        <v>Male</v>
      </c>
      <c r="L39">
        <f>IFERROR(VLOOKUP(A39,AuthorInfo!B:F,4,FALSE)," ")</f>
        <v>0</v>
      </c>
      <c r="M39">
        <f>IFERROR(VLOOKUP(A39,AuthorInfo!B:F,5,FALSE)," ")</f>
        <v>0</v>
      </c>
      <c r="N39">
        <f>IF($B39=0,0,SUMIFS([1]SusAuthorResults!M:M,[1]SusAuthorResults!$A:$A,VLOOKUP($A39,[1]SusAuthors!$A:$G,7,FALSE),[1]SusAuthorResults!$S:$S,1))</f>
        <v>0</v>
      </c>
      <c r="O39">
        <f>IF($B39=0,0,SUMIFS([1]SusAuthorResults!N:N,[1]SusAuthorResults!$A:$A,VLOOKUP($A39,[1]SusAuthors!$A:$G,7,FALSE),[1]SusAuthorResults!$S:$S,1))</f>
        <v>0</v>
      </c>
      <c r="P39">
        <f>IF($B39=0,0,SUMIFS([1]SusAuthorResults!O:O,[1]SusAuthorResults!$A:$A,VLOOKUP($A39,[1]SusAuthors!$A:$G,7,FALSE),[1]SusAuthorResults!$S:$S,1))</f>
        <v>0</v>
      </c>
      <c r="Q39">
        <f>IF($B39=0,0,_xlfn.AGGREGATE(14,6,[1]SusAuthorResults!$R:$R/(([1]SusAuthorResults!$A:$A=VLOOKUP(A39,[1]SusAuthors!$A:$G,7,FALSE)) *([1]SusAuthorResults!$S:$S=1)),1))</f>
        <v>0</v>
      </c>
      <c r="R39">
        <f>IF($B39=0,0,AVERAGEIFS([1]SusAuthorResults!R:R,[1]SusAuthorResults!$A:$A,VLOOKUP($A39,[1]SusAuthors!$A:$G,7,FALSE),[1]SusAuthorResults!$S:$S,1))</f>
        <v>0</v>
      </c>
    </row>
    <row r="40" spans="1:18" x14ac:dyDescent="0.25">
      <c r="A40" t="s">
        <v>41</v>
      </c>
      <c r="B40">
        <f>IF([1]SusAuthors!E40="x",0,COUNTIFS([1]SusAuthorResults!A:A,VLOOKUP(A40,[1]SusAuthors!$A:$G,7,FALSE),[1]SusAuthorResults!$S:$S,1))</f>
        <v>0</v>
      </c>
      <c r="C40">
        <f>IF([1]SusAuthors!E40="x",0,COUNTIF([1]SusAuthorResults!A:A,VLOOKUP(A40,[1]SusAuthors!$A:$G,7,FALSE)))</f>
        <v>0</v>
      </c>
      <c r="D40">
        <f>IF($C40=0,0,SUMIF([1]SusAuthorResults!$A:$R,VLOOKUP($A40,[1]SusAuthors!$A:$G,7,FALSE),[1]SusAuthorResults!M:M))</f>
        <v>0</v>
      </c>
      <c r="E40">
        <f>IF($C40=0,0,SUMIF([1]SusAuthorResults!$A:$R,VLOOKUP($A40,[1]SusAuthors!$A:$G,7,FALSE),[1]SusAuthorResults!N:N))</f>
        <v>0</v>
      </c>
      <c r="F40">
        <f>IF($C40=0,0,SUMIF([1]SusAuthorResults!$A:$R,VLOOKUP($A40,[1]SusAuthors!$A:$G,7,FALSE),[1]SusAuthorResults!O:O))</f>
        <v>0</v>
      </c>
      <c r="G40">
        <f>IF($C40=0,0,SUMIF([1]SusAuthorResults!$A:$R,VLOOKUP($A40,[1]SusAuthors!$A:$G,7,FALSE),[1]SusAuthorResults!P:P))</f>
        <v>0</v>
      </c>
      <c r="H40">
        <f>IF($C40=0,0,SUMIF([1]SusAuthorResults!$A:$R,VLOOKUP($A40,[1]SusAuthors!$A:$G,7,FALSE),[1]SusAuthorResults!Q:Q))</f>
        <v>0</v>
      </c>
      <c r="I40">
        <f>IF($C40=0,0,_xlfn.AGGREGATE(14,6,[1]SusAuthorResults!$R$2:$R$278/([1]SusAuthorResults!A$2:A$278=VLOOKUP(A40,[1]SusAuthors!$A:$G,7,FALSE)),1))</f>
        <v>0</v>
      </c>
      <c r="J40">
        <f>IF($C40=0,0,AVERAGEIF([1]SusAuthorResults!$A:$R,VLOOKUP($A40,[1]SusAuthors!$A:$G,7,FALSE),[1]SusAuthorResults!R:R))</f>
        <v>0</v>
      </c>
      <c r="K40" t="str">
        <f>VLOOKUP(A40,AuthorInfo!B:F,3,FALSE)</f>
        <v>Male</v>
      </c>
      <c r="L40">
        <f>IFERROR(VLOOKUP(A40,AuthorInfo!B:F,4,FALSE)," ")</f>
        <v>0</v>
      </c>
      <c r="M40">
        <f>IFERROR(VLOOKUP(A40,AuthorInfo!B:F,5,FALSE)," ")</f>
        <v>0</v>
      </c>
      <c r="N40">
        <f>IF($B40=0,0,SUMIFS([1]SusAuthorResults!M:M,[1]SusAuthorResults!$A:$A,VLOOKUP($A40,[1]SusAuthors!$A:$G,7,FALSE),[1]SusAuthorResults!$S:$S,1))</f>
        <v>0</v>
      </c>
      <c r="O40">
        <f>IF($B40=0,0,SUMIFS([1]SusAuthorResults!N:N,[1]SusAuthorResults!$A:$A,VLOOKUP($A40,[1]SusAuthors!$A:$G,7,FALSE),[1]SusAuthorResults!$S:$S,1))</f>
        <v>0</v>
      </c>
      <c r="P40">
        <f>IF($B40=0,0,SUMIFS([1]SusAuthorResults!O:O,[1]SusAuthorResults!$A:$A,VLOOKUP($A40,[1]SusAuthors!$A:$G,7,FALSE),[1]SusAuthorResults!$S:$S,1))</f>
        <v>0</v>
      </c>
      <c r="Q40">
        <f>IF($B40=0,0,_xlfn.AGGREGATE(14,6,[1]SusAuthorResults!$R:$R/(([1]SusAuthorResults!$A:$A=VLOOKUP(A40,[1]SusAuthors!$A:$G,7,FALSE)) *([1]SusAuthorResults!$S:$S=1)),1))</f>
        <v>0</v>
      </c>
      <c r="R40">
        <f>IF($B40=0,0,AVERAGEIFS([1]SusAuthorResults!R:R,[1]SusAuthorResults!$A:$A,VLOOKUP($A40,[1]SusAuthors!$A:$G,7,FALSE),[1]SusAuthorResults!$S:$S,1))</f>
        <v>0</v>
      </c>
    </row>
    <row r="41" spans="1:18" x14ac:dyDescent="0.25">
      <c r="A41" t="s">
        <v>42</v>
      </c>
      <c r="B41">
        <f>IF([1]SusAuthors!E41="x",0,COUNTIFS([1]SusAuthorResults!A:A,VLOOKUP(A41,[1]SusAuthors!$A:$G,7,FALSE),[1]SusAuthorResults!$S:$S,1))</f>
        <v>4</v>
      </c>
      <c r="C41">
        <f>IF([1]SusAuthors!E41="x",0,COUNTIF([1]SusAuthorResults!A:A,VLOOKUP(A41,[1]SusAuthors!$A:$G,7,FALSE)))</f>
        <v>16</v>
      </c>
      <c r="D41" t="e">
        <f>IF($C41=0,0,SUMIF([1]SusAuthorResults!$A:$R,VLOOKUP($A41,[1]SusAuthors!$A:$G,7,FALSE),[1]SusAuthorResults!M:M))</f>
        <v>#VALUE!</v>
      </c>
      <c r="E41" t="e">
        <f>IF($C41=0,0,SUMIF([1]SusAuthorResults!$A:$R,VLOOKUP($A41,[1]SusAuthors!$A:$G,7,FALSE),[1]SusAuthorResults!N:N))</f>
        <v>#VALUE!</v>
      </c>
      <c r="F41" t="e">
        <f>IF($C41=0,0,SUMIF([1]SusAuthorResults!$A:$R,VLOOKUP($A41,[1]SusAuthors!$A:$G,7,FALSE),[1]SusAuthorResults!O:O))</f>
        <v>#VALUE!</v>
      </c>
      <c r="G41" t="e">
        <f>IF($C41=0,0,SUMIF([1]SusAuthorResults!$A:$R,VLOOKUP($A41,[1]SusAuthors!$A:$G,7,FALSE),[1]SusAuthorResults!P:P))</f>
        <v>#VALUE!</v>
      </c>
      <c r="H41" t="e">
        <f>IF($C41=0,0,SUMIF([1]SusAuthorResults!$A:$R,VLOOKUP($A41,[1]SusAuthors!$A:$G,7,FALSE),[1]SusAuthorResults!Q:Q))</f>
        <v>#VALUE!</v>
      </c>
      <c r="I41">
        <f>IF($C41=0,0,_xlfn.AGGREGATE(14,6,[1]SusAuthorResults!$R$2:$R$278/([1]SusAuthorResults!A$2:A$278=VLOOKUP(A41,[1]SusAuthors!$A:$G,7,FALSE)),1))</f>
        <v>6.1980000000000004</v>
      </c>
      <c r="J41" t="e">
        <f>IF($C41=0,0,AVERAGEIF([1]SusAuthorResults!$A:$R,VLOOKUP($A41,[1]SusAuthors!$A:$G,7,FALSE),[1]SusAuthorResults!R:R))</f>
        <v>#VALUE!</v>
      </c>
      <c r="K41" t="str">
        <f>VLOOKUP(A41,AuthorInfo!B:F,3,FALSE)</f>
        <v>Female</v>
      </c>
      <c r="L41">
        <f>IFERROR(VLOOKUP(A41,AuthorInfo!B:F,4,FALSE)," ")</f>
        <v>0</v>
      </c>
      <c r="M41">
        <f>IFERROR(VLOOKUP(A41,AuthorInfo!B:F,5,FALSE)," ")</f>
        <v>0</v>
      </c>
      <c r="N41">
        <f>IF($B41=0,0,SUMIFS([1]SusAuthorResults!M:M,[1]SusAuthorResults!$A:$A,VLOOKUP($A41,[1]SusAuthors!$A:$G,7,FALSE),[1]SusAuthorResults!$S:$S,1))</f>
        <v>1</v>
      </c>
      <c r="O41">
        <f>IF($B41=0,0,SUMIFS([1]SusAuthorResults!N:N,[1]SusAuthorResults!$A:$A,VLOOKUP($A41,[1]SusAuthors!$A:$G,7,FALSE),[1]SusAuthorResults!$S:$S,1))</f>
        <v>2</v>
      </c>
      <c r="P41">
        <f>IF($B41=0,0,SUMIFS([1]SusAuthorResults!O:O,[1]SusAuthorResults!$A:$A,VLOOKUP($A41,[1]SusAuthors!$A:$G,7,FALSE),[1]SusAuthorResults!$S:$S,1))</f>
        <v>1</v>
      </c>
      <c r="Q41">
        <f>IF($B41=0,0,_xlfn.AGGREGATE(14,6,[1]SusAuthorResults!$R:$R/(([1]SusAuthorResults!$A:$A=VLOOKUP(A41,[1]SusAuthors!$A:$G,7,FALSE)) *([1]SusAuthorResults!$S:$S=1)),1))</f>
        <v>3.34</v>
      </c>
      <c r="R41">
        <f>IF($B41=0,0,AVERAGEIFS([1]SusAuthorResults!R:R,[1]SusAuthorResults!$A:$A,VLOOKUP($A41,[1]SusAuthors!$A:$G,7,FALSE),[1]SusAuthorResults!$S:$S,1))</f>
        <v>2.0175000000000001</v>
      </c>
    </row>
    <row r="42" spans="1:18" x14ac:dyDescent="0.25">
      <c r="A42" t="s">
        <v>43</v>
      </c>
      <c r="B42">
        <f>IF([1]SusAuthors!E42="x",0,COUNTIFS([1]SusAuthorResults!A:A,VLOOKUP(A42,[1]SusAuthors!$A:$G,7,FALSE),[1]SusAuthorResults!$S:$S,1))</f>
        <v>0</v>
      </c>
      <c r="C42">
        <f>IF([1]SusAuthors!E42="x",0,COUNTIF([1]SusAuthorResults!A:A,VLOOKUP(A42,[1]SusAuthors!$A:$G,7,FALSE)))</f>
        <v>0</v>
      </c>
      <c r="D42">
        <f>IF($C42=0,0,SUMIF([1]SusAuthorResults!$A:$R,VLOOKUP($A42,[1]SusAuthors!$A:$G,7,FALSE),[1]SusAuthorResults!M:M))</f>
        <v>0</v>
      </c>
      <c r="E42">
        <f>IF($C42=0,0,SUMIF([1]SusAuthorResults!$A:$R,VLOOKUP($A42,[1]SusAuthors!$A:$G,7,FALSE),[1]SusAuthorResults!N:N))</f>
        <v>0</v>
      </c>
      <c r="F42">
        <f>IF($C42=0,0,SUMIF([1]SusAuthorResults!$A:$R,VLOOKUP($A42,[1]SusAuthors!$A:$G,7,FALSE),[1]SusAuthorResults!O:O))</f>
        <v>0</v>
      </c>
      <c r="G42">
        <f>IF($C42=0,0,SUMIF([1]SusAuthorResults!$A:$R,VLOOKUP($A42,[1]SusAuthors!$A:$G,7,FALSE),[1]SusAuthorResults!P:P))</f>
        <v>0</v>
      </c>
      <c r="H42">
        <f>IF($C42=0,0,SUMIF([1]SusAuthorResults!$A:$R,VLOOKUP($A42,[1]SusAuthors!$A:$G,7,FALSE),[1]SusAuthorResults!Q:Q))</f>
        <v>0</v>
      </c>
      <c r="I42">
        <f>IF($C42=0,0,_xlfn.AGGREGATE(14,6,[1]SusAuthorResults!$R$2:$R$278/([1]SusAuthorResults!A$2:A$278=VLOOKUP(A42,[1]SusAuthors!$A:$G,7,FALSE)),1))</f>
        <v>0</v>
      </c>
      <c r="J42">
        <f>IF($C42=0,0,AVERAGEIF([1]SusAuthorResults!$A:$R,VLOOKUP($A42,[1]SusAuthors!$A:$G,7,FALSE),[1]SusAuthorResults!R:R))</f>
        <v>0</v>
      </c>
      <c r="K42" t="str">
        <f>VLOOKUP(A42,AuthorInfo!B:F,3,FALSE)</f>
        <v>Female</v>
      </c>
      <c r="L42">
        <f>IFERROR(VLOOKUP(A42,AuthorInfo!B:F,4,FALSE)," ")</f>
        <v>0</v>
      </c>
      <c r="M42">
        <f>IFERROR(VLOOKUP(A42,AuthorInfo!B:F,5,FALSE)," ")</f>
        <v>0</v>
      </c>
      <c r="N42">
        <f>IF($B42=0,0,SUMIFS([1]SusAuthorResults!M:M,[1]SusAuthorResults!$A:$A,VLOOKUP($A42,[1]SusAuthors!$A:$G,7,FALSE),[1]SusAuthorResults!$S:$S,1))</f>
        <v>0</v>
      </c>
      <c r="O42">
        <f>IF($B42=0,0,SUMIFS([1]SusAuthorResults!N:N,[1]SusAuthorResults!$A:$A,VLOOKUP($A42,[1]SusAuthors!$A:$G,7,FALSE),[1]SusAuthorResults!$S:$S,1))</f>
        <v>0</v>
      </c>
      <c r="P42">
        <f>IF($B42=0,0,SUMIFS([1]SusAuthorResults!O:O,[1]SusAuthorResults!$A:$A,VLOOKUP($A42,[1]SusAuthors!$A:$G,7,FALSE),[1]SusAuthorResults!$S:$S,1))</f>
        <v>0</v>
      </c>
      <c r="Q42">
        <f>IF($B42=0,0,_xlfn.AGGREGATE(14,6,[1]SusAuthorResults!$R:$R/(([1]SusAuthorResults!$A:$A=VLOOKUP(A42,[1]SusAuthors!$A:$G,7,FALSE)) *([1]SusAuthorResults!$S:$S=1)),1))</f>
        <v>0</v>
      </c>
      <c r="R42">
        <f>IF($B42=0,0,AVERAGEIFS([1]SusAuthorResults!R:R,[1]SusAuthorResults!$A:$A,VLOOKUP($A42,[1]SusAuthors!$A:$G,7,FALSE),[1]SusAuthorResults!$S:$S,1))</f>
        <v>0</v>
      </c>
    </row>
    <row r="43" spans="1:18" x14ac:dyDescent="0.25">
      <c r="A43" t="s">
        <v>44</v>
      </c>
      <c r="B43">
        <f>IF([1]SusAuthors!E43="x",0,COUNTIFS([1]SusAuthorResults!A:A,VLOOKUP(A43,[1]SusAuthors!$A:$G,7,FALSE),[1]SusAuthorResults!$S:$S,1))</f>
        <v>0</v>
      </c>
      <c r="C43">
        <f>IF([1]SusAuthors!E43="x",0,COUNTIF([1]SusAuthorResults!A:A,VLOOKUP(A43,[1]SusAuthors!$A:$G,7,FALSE)))</f>
        <v>0</v>
      </c>
      <c r="D43">
        <f>IF($C43=0,0,SUMIF([1]SusAuthorResults!$A:$R,VLOOKUP($A43,[1]SusAuthors!$A:$G,7,FALSE),[1]SusAuthorResults!M:M))</f>
        <v>0</v>
      </c>
      <c r="E43">
        <f>IF($C43=0,0,SUMIF([1]SusAuthorResults!$A:$R,VLOOKUP($A43,[1]SusAuthors!$A:$G,7,FALSE),[1]SusAuthorResults!N:N))</f>
        <v>0</v>
      </c>
      <c r="F43">
        <f>IF($C43=0,0,SUMIF([1]SusAuthorResults!$A:$R,VLOOKUP($A43,[1]SusAuthors!$A:$G,7,FALSE),[1]SusAuthorResults!O:O))</f>
        <v>0</v>
      </c>
      <c r="G43">
        <f>IF($C43=0,0,SUMIF([1]SusAuthorResults!$A:$R,VLOOKUP($A43,[1]SusAuthors!$A:$G,7,FALSE),[1]SusAuthorResults!P:P))</f>
        <v>0</v>
      </c>
      <c r="H43">
        <f>IF($C43=0,0,SUMIF([1]SusAuthorResults!$A:$R,VLOOKUP($A43,[1]SusAuthors!$A:$G,7,FALSE),[1]SusAuthorResults!Q:Q))</f>
        <v>0</v>
      </c>
      <c r="I43">
        <f>IF($C43=0,0,_xlfn.AGGREGATE(14,6,[1]SusAuthorResults!$R$2:$R$278/([1]SusAuthorResults!A$2:A$278=VLOOKUP(A43,[1]SusAuthors!$A:$G,7,FALSE)),1))</f>
        <v>0</v>
      </c>
      <c r="J43">
        <f>IF($C43=0,0,AVERAGEIF([1]SusAuthorResults!$A:$R,VLOOKUP($A43,[1]SusAuthors!$A:$G,7,FALSE),[1]SusAuthorResults!R:R))</f>
        <v>0</v>
      </c>
      <c r="K43" t="str">
        <f>VLOOKUP(A43,AuthorInfo!B:F,3,FALSE)</f>
        <v>Female</v>
      </c>
      <c r="L43">
        <f>IFERROR(VLOOKUP(A43,AuthorInfo!B:F,4,FALSE)," ")</f>
        <v>0</v>
      </c>
      <c r="M43">
        <f>IFERROR(VLOOKUP(A43,AuthorInfo!B:F,5,FALSE)," ")</f>
        <v>0</v>
      </c>
      <c r="N43">
        <f>IF($B43=0,0,SUMIFS([1]SusAuthorResults!M:M,[1]SusAuthorResults!$A:$A,VLOOKUP($A43,[1]SusAuthors!$A:$G,7,FALSE),[1]SusAuthorResults!$S:$S,1))</f>
        <v>0</v>
      </c>
      <c r="O43">
        <f>IF($B43=0,0,SUMIFS([1]SusAuthorResults!N:N,[1]SusAuthorResults!$A:$A,VLOOKUP($A43,[1]SusAuthors!$A:$G,7,FALSE),[1]SusAuthorResults!$S:$S,1))</f>
        <v>0</v>
      </c>
      <c r="P43">
        <f>IF($B43=0,0,SUMIFS([1]SusAuthorResults!O:O,[1]SusAuthorResults!$A:$A,VLOOKUP($A43,[1]SusAuthors!$A:$G,7,FALSE),[1]SusAuthorResults!$S:$S,1))</f>
        <v>0</v>
      </c>
      <c r="Q43">
        <f>IF($B43=0,0,_xlfn.AGGREGATE(14,6,[1]SusAuthorResults!$R:$R/(([1]SusAuthorResults!$A:$A=VLOOKUP(A43,[1]SusAuthors!$A:$G,7,FALSE)) *([1]SusAuthorResults!$S:$S=1)),1))</f>
        <v>0</v>
      </c>
      <c r="R43">
        <f>IF($B43=0,0,AVERAGEIFS([1]SusAuthorResults!R:R,[1]SusAuthorResults!$A:$A,VLOOKUP($A43,[1]SusAuthors!$A:$G,7,FALSE),[1]SusAuthorResults!$S:$S,1))</f>
        <v>0</v>
      </c>
    </row>
    <row r="44" spans="1:18" x14ac:dyDescent="0.25">
      <c r="A44" t="s">
        <v>45</v>
      </c>
      <c r="B44">
        <f>IF([1]SusAuthors!E44="x",0,COUNTIFS([1]SusAuthorResults!A:A,VLOOKUP(A44,[1]SusAuthors!$A:$G,7,FALSE),[1]SusAuthorResults!$S:$S,1))</f>
        <v>0</v>
      </c>
      <c r="C44">
        <f>IF([1]SusAuthors!E44="x",0,COUNTIF([1]SusAuthorResults!A:A,VLOOKUP(A44,[1]SusAuthors!$A:$G,7,FALSE)))</f>
        <v>0</v>
      </c>
      <c r="D44">
        <f>IF($C44=0,0,SUMIF([1]SusAuthorResults!$A:$R,VLOOKUP($A44,[1]SusAuthors!$A:$G,7,FALSE),[1]SusAuthorResults!M:M))</f>
        <v>0</v>
      </c>
      <c r="E44">
        <f>IF($C44=0,0,SUMIF([1]SusAuthorResults!$A:$R,VLOOKUP($A44,[1]SusAuthors!$A:$G,7,FALSE),[1]SusAuthorResults!N:N))</f>
        <v>0</v>
      </c>
      <c r="F44">
        <f>IF($C44=0,0,SUMIF([1]SusAuthorResults!$A:$R,VLOOKUP($A44,[1]SusAuthors!$A:$G,7,FALSE),[1]SusAuthorResults!O:O))</f>
        <v>0</v>
      </c>
      <c r="G44">
        <f>IF($C44=0,0,SUMIF([1]SusAuthorResults!$A:$R,VLOOKUP($A44,[1]SusAuthors!$A:$G,7,FALSE),[1]SusAuthorResults!P:P))</f>
        <v>0</v>
      </c>
      <c r="H44">
        <f>IF($C44=0,0,SUMIF([1]SusAuthorResults!$A:$R,VLOOKUP($A44,[1]SusAuthors!$A:$G,7,FALSE),[1]SusAuthorResults!Q:Q))</f>
        <v>0</v>
      </c>
      <c r="I44">
        <f>IF($C44=0,0,_xlfn.AGGREGATE(14,6,[1]SusAuthorResults!$R$2:$R$278/([1]SusAuthorResults!A$2:A$278=VLOOKUP(A44,[1]SusAuthors!$A:$G,7,FALSE)),1))</f>
        <v>0</v>
      </c>
      <c r="J44">
        <f>IF($C44=0,0,AVERAGEIF([1]SusAuthorResults!$A:$R,VLOOKUP($A44,[1]SusAuthors!$A:$G,7,FALSE),[1]SusAuthorResults!R:R))</f>
        <v>0</v>
      </c>
      <c r="K44" t="str">
        <f>VLOOKUP(A44,AuthorInfo!B:F,3,FALSE)</f>
        <v>Female</v>
      </c>
      <c r="L44">
        <f>IFERROR(VLOOKUP(A44,AuthorInfo!B:F,4,FALSE)," ")</f>
        <v>1</v>
      </c>
      <c r="M44">
        <f>IFERROR(VLOOKUP(A44,AuthorInfo!B:F,5,FALSE)," ")</f>
        <v>0</v>
      </c>
      <c r="N44">
        <f>IF($B44=0,0,SUMIFS([1]SusAuthorResults!M:M,[1]SusAuthorResults!$A:$A,VLOOKUP($A44,[1]SusAuthors!$A:$G,7,FALSE),[1]SusAuthorResults!$S:$S,1))</f>
        <v>0</v>
      </c>
      <c r="O44">
        <f>IF($B44=0,0,SUMIFS([1]SusAuthorResults!N:N,[1]SusAuthorResults!$A:$A,VLOOKUP($A44,[1]SusAuthors!$A:$G,7,FALSE),[1]SusAuthorResults!$S:$S,1))</f>
        <v>0</v>
      </c>
      <c r="P44">
        <f>IF($B44=0,0,SUMIFS([1]SusAuthorResults!O:O,[1]SusAuthorResults!$A:$A,VLOOKUP($A44,[1]SusAuthors!$A:$G,7,FALSE),[1]SusAuthorResults!$S:$S,1))</f>
        <v>0</v>
      </c>
      <c r="Q44">
        <f>IF($B44=0,0,_xlfn.AGGREGATE(14,6,[1]SusAuthorResults!$R:$R/(([1]SusAuthorResults!$A:$A=VLOOKUP(A44,[1]SusAuthors!$A:$G,7,FALSE)) *([1]SusAuthorResults!$S:$S=1)),1))</f>
        <v>0</v>
      </c>
      <c r="R44">
        <f>IF($B44=0,0,AVERAGEIFS([1]SusAuthorResults!R:R,[1]SusAuthorResults!$A:$A,VLOOKUP($A44,[1]SusAuthors!$A:$G,7,FALSE),[1]SusAuthorResults!$S:$S,1))</f>
        <v>0</v>
      </c>
    </row>
    <row r="45" spans="1:18" x14ac:dyDescent="0.25">
      <c r="A45" t="s">
        <v>46</v>
      </c>
      <c r="B45">
        <f>IF([1]SusAuthors!E45="x",0,COUNTIFS([1]SusAuthorResults!A:A,VLOOKUP(A45,[1]SusAuthors!$A:$G,7,FALSE),[1]SusAuthorResults!$S:$S,1))</f>
        <v>3</v>
      </c>
      <c r="C45">
        <f>IF([1]SusAuthors!E45="x",0,COUNTIF([1]SusAuthorResults!A:A,VLOOKUP(A45,[1]SusAuthors!$A:$G,7,FALSE)))</f>
        <v>8</v>
      </c>
      <c r="D45" t="e">
        <f>IF($C45=0,0,SUMIF([1]SusAuthorResults!$A:$R,VLOOKUP($A45,[1]SusAuthors!$A:$G,7,FALSE),[1]SusAuthorResults!M:M))</f>
        <v>#VALUE!</v>
      </c>
      <c r="E45" t="e">
        <f>IF($C45=0,0,SUMIF([1]SusAuthorResults!$A:$R,VLOOKUP($A45,[1]SusAuthors!$A:$G,7,FALSE),[1]SusAuthorResults!N:N))</f>
        <v>#VALUE!</v>
      </c>
      <c r="F45" t="e">
        <f>IF($C45=0,0,SUMIF([1]SusAuthorResults!$A:$R,VLOOKUP($A45,[1]SusAuthors!$A:$G,7,FALSE),[1]SusAuthorResults!O:O))</f>
        <v>#VALUE!</v>
      </c>
      <c r="G45" t="e">
        <f>IF($C45=0,0,SUMIF([1]SusAuthorResults!$A:$R,VLOOKUP($A45,[1]SusAuthors!$A:$G,7,FALSE),[1]SusAuthorResults!P:P))</f>
        <v>#VALUE!</v>
      </c>
      <c r="H45" t="e">
        <f>IF($C45=0,0,SUMIF([1]SusAuthorResults!$A:$R,VLOOKUP($A45,[1]SusAuthors!$A:$G,7,FALSE),[1]SusAuthorResults!Q:Q))</f>
        <v>#VALUE!</v>
      </c>
      <c r="I45">
        <f>IF($C45=0,0,_xlfn.AGGREGATE(14,6,[1]SusAuthorResults!$R$2:$R$278/([1]SusAuthorResults!A$2:A$278=VLOOKUP(A45,[1]SusAuthors!$A:$G,7,FALSE)),1))</f>
        <v>4.5289999999999999</v>
      </c>
      <c r="J45" t="e">
        <f>IF($C45=0,0,AVERAGEIF([1]SusAuthorResults!$A:$R,VLOOKUP($A45,[1]SusAuthors!$A:$G,7,FALSE),[1]SusAuthorResults!R:R))</f>
        <v>#VALUE!</v>
      </c>
      <c r="K45" t="str">
        <f>VLOOKUP(A45,AuthorInfo!B:F,3,FALSE)</f>
        <v>Female</v>
      </c>
      <c r="L45">
        <f>IFERROR(VLOOKUP(A45,AuthorInfo!B:F,4,FALSE)," ")</f>
        <v>1</v>
      </c>
      <c r="M45">
        <f>IFERROR(VLOOKUP(A45,AuthorInfo!B:F,5,FALSE)," ")</f>
        <v>1</v>
      </c>
      <c r="N45">
        <f>IF($B45=0,0,SUMIFS([1]SusAuthorResults!M:M,[1]SusAuthorResults!$A:$A,VLOOKUP($A45,[1]SusAuthors!$A:$G,7,FALSE),[1]SusAuthorResults!$S:$S,1))</f>
        <v>1</v>
      </c>
      <c r="O45">
        <f>IF($B45=0,0,SUMIFS([1]SusAuthorResults!N:N,[1]SusAuthorResults!$A:$A,VLOOKUP($A45,[1]SusAuthors!$A:$G,7,FALSE),[1]SusAuthorResults!$S:$S,1))</f>
        <v>2</v>
      </c>
      <c r="P45">
        <f>IF($B45=0,0,SUMIFS([1]SusAuthorResults!O:O,[1]SusAuthorResults!$A:$A,VLOOKUP($A45,[1]SusAuthors!$A:$G,7,FALSE),[1]SusAuthorResults!$S:$S,1))</f>
        <v>1</v>
      </c>
      <c r="Q45">
        <f>IF($B45=0,0,_xlfn.AGGREGATE(14,6,[1]SusAuthorResults!$R:$R/(([1]SusAuthorResults!$A:$A=VLOOKUP(A45,[1]SusAuthors!$A:$G,7,FALSE)) *([1]SusAuthorResults!$S:$S=1)),1))</f>
        <v>4.5289999999999999</v>
      </c>
      <c r="R45">
        <f>IF($B45=0,0,AVERAGEIFS([1]SusAuthorResults!R:R,[1]SusAuthorResults!$A:$A,VLOOKUP($A45,[1]SusAuthors!$A:$G,7,FALSE),[1]SusAuthorResults!$S:$S,1))</f>
        <v>2.766</v>
      </c>
    </row>
    <row r="46" spans="1:18" x14ac:dyDescent="0.25">
      <c r="A46" t="s">
        <v>47</v>
      </c>
      <c r="B46">
        <f>IF([1]SusAuthors!E46="x",0,COUNTIFS([1]SusAuthorResults!A:A,VLOOKUP(A46,[1]SusAuthors!$A:$G,7,FALSE),[1]SusAuthorResults!$S:$S,1))</f>
        <v>0</v>
      </c>
      <c r="C46">
        <f>IF([1]SusAuthors!E46="x",0,COUNTIF([1]SusAuthorResults!A:A,VLOOKUP(A46,[1]SusAuthors!$A:$G,7,FALSE)))</f>
        <v>0</v>
      </c>
      <c r="D46">
        <f>IF($C46=0,0,SUMIF([1]SusAuthorResults!$A:$R,VLOOKUP($A46,[1]SusAuthors!$A:$G,7,FALSE),[1]SusAuthorResults!M:M))</f>
        <v>0</v>
      </c>
      <c r="E46">
        <f>IF($C46=0,0,SUMIF([1]SusAuthorResults!$A:$R,VLOOKUP($A46,[1]SusAuthors!$A:$G,7,FALSE),[1]SusAuthorResults!N:N))</f>
        <v>0</v>
      </c>
      <c r="F46">
        <f>IF($C46=0,0,SUMIF([1]SusAuthorResults!$A:$R,VLOOKUP($A46,[1]SusAuthors!$A:$G,7,FALSE),[1]SusAuthorResults!O:O))</f>
        <v>0</v>
      </c>
      <c r="G46">
        <f>IF($C46=0,0,SUMIF([1]SusAuthorResults!$A:$R,VLOOKUP($A46,[1]SusAuthors!$A:$G,7,FALSE),[1]SusAuthorResults!P:P))</f>
        <v>0</v>
      </c>
      <c r="H46">
        <f>IF($C46=0,0,SUMIF([1]SusAuthorResults!$A:$R,VLOOKUP($A46,[1]SusAuthors!$A:$G,7,FALSE),[1]SusAuthorResults!Q:Q))</f>
        <v>0</v>
      </c>
      <c r="I46">
        <f>IF($C46=0,0,_xlfn.AGGREGATE(14,6,[1]SusAuthorResults!$R$2:$R$278/([1]SusAuthorResults!A$2:A$278=VLOOKUP(A46,[1]SusAuthors!$A:$G,7,FALSE)),1))</f>
        <v>0</v>
      </c>
      <c r="J46">
        <f>IF($C46=0,0,AVERAGEIF([1]SusAuthorResults!$A:$R,VLOOKUP($A46,[1]SusAuthors!$A:$G,7,FALSE),[1]SusAuthorResults!R:R))</f>
        <v>0</v>
      </c>
      <c r="K46" t="str">
        <f>VLOOKUP(A46,AuthorInfo!B:F,3,FALSE)</f>
        <v>Male</v>
      </c>
      <c r="L46">
        <f>IFERROR(VLOOKUP(A46,AuthorInfo!B:F,4,FALSE)," ")</f>
        <v>0</v>
      </c>
      <c r="M46">
        <f>IFERROR(VLOOKUP(A46,AuthorInfo!B:F,5,FALSE)," ")</f>
        <v>0</v>
      </c>
      <c r="N46">
        <f>IF($B46=0,0,SUMIFS([1]SusAuthorResults!M:M,[1]SusAuthorResults!$A:$A,VLOOKUP($A46,[1]SusAuthors!$A:$G,7,FALSE),[1]SusAuthorResults!$S:$S,1))</f>
        <v>0</v>
      </c>
      <c r="O46">
        <f>IF($B46=0,0,SUMIFS([1]SusAuthorResults!N:N,[1]SusAuthorResults!$A:$A,VLOOKUP($A46,[1]SusAuthors!$A:$G,7,FALSE),[1]SusAuthorResults!$S:$S,1))</f>
        <v>0</v>
      </c>
      <c r="P46">
        <f>IF($B46=0,0,SUMIFS([1]SusAuthorResults!O:O,[1]SusAuthorResults!$A:$A,VLOOKUP($A46,[1]SusAuthors!$A:$G,7,FALSE),[1]SusAuthorResults!$S:$S,1))</f>
        <v>0</v>
      </c>
      <c r="Q46">
        <f>IF($B46=0,0,_xlfn.AGGREGATE(14,6,[1]SusAuthorResults!$R:$R/(([1]SusAuthorResults!$A:$A=VLOOKUP(A46,[1]SusAuthors!$A:$G,7,FALSE)) *([1]SusAuthorResults!$S:$S=1)),1))</f>
        <v>0</v>
      </c>
      <c r="R46">
        <f>IF($B46=0,0,AVERAGEIFS([1]SusAuthorResults!R:R,[1]SusAuthorResults!$A:$A,VLOOKUP($A46,[1]SusAuthors!$A:$G,7,FALSE),[1]SusAuthorResults!$S:$S,1))</f>
        <v>0</v>
      </c>
    </row>
    <row r="47" spans="1:18" x14ac:dyDescent="0.25">
      <c r="A47" t="s">
        <v>48</v>
      </c>
      <c r="B47">
        <f>IF([1]SusAuthors!E47="x",0,COUNTIFS([1]SusAuthorResults!A:A,VLOOKUP(A47,[1]SusAuthors!$A:$G,7,FALSE),[1]SusAuthorResults!$S:$S,1))</f>
        <v>0</v>
      </c>
      <c r="C47">
        <f>IF([1]SusAuthors!E47="x",0,COUNTIF([1]SusAuthorResults!A:A,VLOOKUP(A47,[1]SusAuthors!$A:$G,7,FALSE)))</f>
        <v>0</v>
      </c>
      <c r="D47">
        <f>IF($C47=0,0,SUMIF([1]SusAuthorResults!$A:$R,VLOOKUP($A47,[1]SusAuthors!$A:$G,7,FALSE),[1]SusAuthorResults!M:M))</f>
        <v>0</v>
      </c>
      <c r="E47">
        <f>IF($C47=0,0,SUMIF([1]SusAuthorResults!$A:$R,VLOOKUP($A47,[1]SusAuthors!$A:$G,7,FALSE),[1]SusAuthorResults!N:N))</f>
        <v>0</v>
      </c>
      <c r="F47">
        <f>IF($C47=0,0,SUMIF([1]SusAuthorResults!$A:$R,VLOOKUP($A47,[1]SusAuthors!$A:$G,7,FALSE),[1]SusAuthorResults!O:O))</f>
        <v>0</v>
      </c>
      <c r="G47">
        <f>IF($C47=0,0,SUMIF([1]SusAuthorResults!$A:$R,VLOOKUP($A47,[1]SusAuthors!$A:$G,7,FALSE),[1]SusAuthorResults!P:P))</f>
        <v>0</v>
      </c>
      <c r="H47">
        <f>IF($C47=0,0,SUMIF([1]SusAuthorResults!$A:$R,VLOOKUP($A47,[1]SusAuthors!$A:$G,7,FALSE),[1]SusAuthorResults!Q:Q))</f>
        <v>0</v>
      </c>
      <c r="I47">
        <f>IF($C47=0,0,_xlfn.AGGREGATE(14,6,[1]SusAuthorResults!$R$2:$R$278/([1]SusAuthorResults!A$2:A$278=VLOOKUP(A47,[1]SusAuthors!$A:$G,7,FALSE)),1))</f>
        <v>0</v>
      </c>
      <c r="J47">
        <f>IF($C47=0,0,AVERAGEIF([1]SusAuthorResults!$A:$R,VLOOKUP($A47,[1]SusAuthors!$A:$G,7,FALSE),[1]SusAuthorResults!R:R))</f>
        <v>0</v>
      </c>
      <c r="K47" t="str">
        <f>VLOOKUP(A47,AuthorInfo!B:F,3,FALSE)</f>
        <v>Female</v>
      </c>
      <c r="L47">
        <f>IFERROR(VLOOKUP(A47,AuthorInfo!B:F,4,FALSE)," ")</f>
        <v>1</v>
      </c>
      <c r="M47">
        <f>IFERROR(VLOOKUP(A47,AuthorInfo!B:F,5,FALSE)," ")</f>
        <v>0</v>
      </c>
      <c r="N47">
        <f>IF($B47=0,0,SUMIFS([1]SusAuthorResults!M:M,[1]SusAuthorResults!$A:$A,VLOOKUP($A47,[1]SusAuthors!$A:$G,7,FALSE),[1]SusAuthorResults!$S:$S,1))</f>
        <v>0</v>
      </c>
      <c r="O47">
        <f>IF($B47=0,0,SUMIFS([1]SusAuthorResults!N:N,[1]SusAuthorResults!$A:$A,VLOOKUP($A47,[1]SusAuthors!$A:$G,7,FALSE),[1]SusAuthorResults!$S:$S,1))</f>
        <v>0</v>
      </c>
      <c r="P47">
        <f>IF($B47=0,0,SUMIFS([1]SusAuthorResults!O:O,[1]SusAuthorResults!$A:$A,VLOOKUP($A47,[1]SusAuthors!$A:$G,7,FALSE),[1]SusAuthorResults!$S:$S,1))</f>
        <v>0</v>
      </c>
      <c r="Q47">
        <f>IF($B47=0,0,_xlfn.AGGREGATE(14,6,[1]SusAuthorResults!$R:$R/(([1]SusAuthorResults!$A:$A=VLOOKUP(A47,[1]SusAuthors!$A:$G,7,FALSE)) *([1]SusAuthorResults!$S:$S=1)),1))</f>
        <v>0</v>
      </c>
      <c r="R47">
        <f>IF($B47=0,0,AVERAGEIFS([1]SusAuthorResults!R:R,[1]SusAuthorResults!$A:$A,VLOOKUP($A47,[1]SusAuthors!$A:$G,7,FALSE),[1]SusAuthorResults!$S:$S,1))</f>
        <v>0</v>
      </c>
    </row>
    <row r="48" spans="1:18" x14ac:dyDescent="0.25">
      <c r="A48" t="s">
        <v>49</v>
      </c>
      <c r="B48">
        <f>IF([1]SusAuthors!E48="x",0,COUNTIFS([1]SusAuthorResults!A:A,VLOOKUP(A48,[1]SusAuthors!$A:$G,7,FALSE),[1]SusAuthorResults!$S:$S,1))</f>
        <v>1</v>
      </c>
      <c r="C48">
        <f>IF([1]SusAuthors!E48="x",0,COUNTIF([1]SusAuthorResults!A:A,VLOOKUP(A48,[1]SusAuthors!$A:$G,7,FALSE)))</f>
        <v>2</v>
      </c>
      <c r="D48" t="e">
        <f>IF($C48=0,0,SUMIF([1]SusAuthorResults!$A:$R,VLOOKUP($A48,[1]SusAuthors!$A:$G,7,FALSE),[1]SusAuthorResults!M:M))</f>
        <v>#VALUE!</v>
      </c>
      <c r="E48" t="e">
        <f>IF($C48=0,0,SUMIF([1]SusAuthorResults!$A:$R,VLOOKUP($A48,[1]SusAuthors!$A:$G,7,FALSE),[1]SusAuthorResults!N:N))</f>
        <v>#VALUE!</v>
      </c>
      <c r="F48" t="e">
        <f>IF($C48=0,0,SUMIF([1]SusAuthorResults!$A:$R,VLOOKUP($A48,[1]SusAuthors!$A:$G,7,FALSE),[1]SusAuthorResults!O:O))</f>
        <v>#VALUE!</v>
      </c>
      <c r="G48" t="e">
        <f>IF($C48=0,0,SUMIF([1]SusAuthorResults!$A:$R,VLOOKUP($A48,[1]SusAuthors!$A:$G,7,FALSE),[1]SusAuthorResults!P:P))</f>
        <v>#VALUE!</v>
      </c>
      <c r="H48" t="e">
        <f>IF($C48=0,0,SUMIF([1]SusAuthorResults!$A:$R,VLOOKUP($A48,[1]SusAuthors!$A:$G,7,FALSE),[1]SusAuthorResults!Q:Q))</f>
        <v>#VALUE!</v>
      </c>
      <c r="I48">
        <f>IF($C48=0,0,_xlfn.AGGREGATE(14,6,[1]SusAuthorResults!$R$2:$R$278/([1]SusAuthorResults!A$2:A$278=VLOOKUP(A48,[1]SusAuthors!$A:$G,7,FALSE)),1))</f>
        <v>36.130000000000003</v>
      </c>
      <c r="J48" t="e">
        <f>IF($C48=0,0,AVERAGEIF([1]SusAuthorResults!$A:$R,VLOOKUP($A48,[1]SusAuthors!$A:$G,7,FALSE),[1]SusAuthorResults!R:R))</f>
        <v>#VALUE!</v>
      </c>
      <c r="K48" t="str">
        <f>VLOOKUP(A48,AuthorInfo!B:F,3,FALSE)</f>
        <v>Female</v>
      </c>
      <c r="L48">
        <f>IFERROR(VLOOKUP(A48,AuthorInfo!B:F,4,FALSE)," ")</f>
        <v>0</v>
      </c>
      <c r="M48">
        <f>IFERROR(VLOOKUP(A48,AuthorInfo!B:F,5,FALSE)," ")</f>
        <v>0</v>
      </c>
      <c r="N48">
        <f>IF($B48=0,0,SUMIFS([1]SusAuthorResults!M:M,[1]SusAuthorResults!$A:$A,VLOOKUP($A48,[1]SusAuthors!$A:$G,7,FALSE),[1]SusAuthorResults!$S:$S,1))</f>
        <v>0</v>
      </c>
      <c r="O48">
        <f>IF($B48=0,0,SUMIFS([1]SusAuthorResults!N:N,[1]SusAuthorResults!$A:$A,VLOOKUP($A48,[1]SusAuthors!$A:$G,7,FALSE),[1]SusAuthorResults!$S:$S,1))</f>
        <v>0</v>
      </c>
      <c r="P48">
        <f>IF($B48=0,0,SUMIFS([1]SusAuthorResults!O:O,[1]SusAuthorResults!$A:$A,VLOOKUP($A48,[1]SusAuthors!$A:$G,7,FALSE),[1]SusAuthorResults!$S:$S,1))</f>
        <v>0</v>
      </c>
      <c r="Q48">
        <f>IF($B48=0,0,_xlfn.AGGREGATE(14,6,[1]SusAuthorResults!$R:$R/(([1]SusAuthorResults!$A:$A=VLOOKUP(A48,[1]SusAuthors!$A:$G,7,FALSE)) *([1]SusAuthorResults!$S:$S=1)),1))</f>
        <v>36.130000000000003</v>
      </c>
      <c r="R48">
        <f>IF($B48=0,0,AVERAGEIFS([1]SusAuthorResults!R:R,[1]SusAuthorResults!$A:$A,VLOOKUP($A48,[1]SusAuthors!$A:$G,7,FALSE),[1]SusAuthorResults!$S:$S,1))</f>
        <v>36.130000000000003</v>
      </c>
    </row>
    <row r="49" spans="1:18" x14ac:dyDescent="0.25">
      <c r="A49" t="s">
        <v>50</v>
      </c>
      <c r="B49">
        <f>IF([1]SusAuthors!E49="x",0,COUNTIFS([1]SusAuthorResults!A:A,VLOOKUP(A49,[1]SusAuthors!$A:$G,7,FALSE),[1]SusAuthorResults!$S:$S,1))</f>
        <v>1</v>
      </c>
      <c r="C49">
        <f>IF([1]SusAuthors!E49="x",0,COUNTIF([1]SusAuthorResults!A:A,VLOOKUP(A49,[1]SusAuthors!$A:$G,7,FALSE)))</f>
        <v>2</v>
      </c>
      <c r="D49" t="e">
        <f>IF($C49=0,0,SUMIF([1]SusAuthorResults!$A:$R,VLOOKUP($A49,[1]SusAuthors!$A:$G,7,FALSE),[1]SusAuthorResults!M:M))</f>
        <v>#VALUE!</v>
      </c>
      <c r="E49" t="e">
        <f>IF($C49=0,0,SUMIF([1]SusAuthorResults!$A:$R,VLOOKUP($A49,[1]SusAuthors!$A:$G,7,FALSE),[1]SusAuthorResults!N:N))</f>
        <v>#VALUE!</v>
      </c>
      <c r="F49" t="e">
        <f>IF($C49=0,0,SUMIF([1]SusAuthorResults!$A:$R,VLOOKUP($A49,[1]SusAuthors!$A:$G,7,FALSE),[1]SusAuthorResults!O:O))</f>
        <v>#VALUE!</v>
      </c>
      <c r="G49" t="e">
        <f>IF($C49=0,0,SUMIF([1]SusAuthorResults!$A:$R,VLOOKUP($A49,[1]SusAuthors!$A:$G,7,FALSE),[1]SusAuthorResults!P:P))</f>
        <v>#VALUE!</v>
      </c>
      <c r="H49" t="e">
        <f>IF($C49=0,0,SUMIF([1]SusAuthorResults!$A:$R,VLOOKUP($A49,[1]SusAuthors!$A:$G,7,FALSE),[1]SusAuthorResults!Q:Q))</f>
        <v>#VALUE!</v>
      </c>
      <c r="I49">
        <f>IF($C49=0,0,_xlfn.AGGREGATE(14,6,[1]SusAuthorResults!$R$2:$R$278/([1]SusAuthorResults!A$2:A$278=VLOOKUP(A49,[1]SusAuthors!$A:$G,7,FALSE)),1))</f>
        <v>1.6890000000000001</v>
      </c>
      <c r="J49" t="e">
        <f>IF($C49=0,0,AVERAGEIF([1]SusAuthorResults!$A:$R,VLOOKUP($A49,[1]SusAuthors!$A:$G,7,FALSE),[1]SusAuthorResults!R:R))</f>
        <v>#VALUE!</v>
      </c>
      <c r="K49" t="str">
        <f>VLOOKUP(A49,AuthorInfo!B:F,3,FALSE)</f>
        <v>Female</v>
      </c>
      <c r="L49">
        <f>IFERROR(VLOOKUP(A49,AuthorInfo!B:F,4,FALSE)," ")</f>
        <v>1</v>
      </c>
      <c r="M49">
        <f>IFERROR(VLOOKUP(A49,AuthorInfo!B:F,5,FALSE)," ")</f>
        <v>1</v>
      </c>
      <c r="N49">
        <f>IF($B49=0,0,SUMIFS([1]SusAuthorResults!M:M,[1]SusAuthorResults!$A:$A,VLOOKUP($A49,[1]SusAuthors!$A:$G,7,FALSE),[1]SusAuthorResults!$S:$S,1))</f>
        <v>1</v>
      </c>
      <c r="O49">
        <f>IF($B49=0,0,SUMIFS([1]SusAuthorResults!N:N,[1]SusAuthorResults!$A:$A,VLOOKUP($A49,[1]SusAuthors!$A:$G,7,FALSE),[1]SusAuthorResults!$S:$S,1))</f>
        <v>1</v>
      </c>
      <c r="P49">
        <f>IF($B49=0,0,SUMIFS([1]SusAuthorResults!O:O,[1]SusAuthorResults!$A:$A,VLOOKUP($A49,[1]SusAuthors!$A:$G,7,FALSE),[1]SusAuthorResults!$S:$S,1))</f>
        <v>1</v>
      </c>
      <c r="Q49">
        <f>IF($B49=0,0,_xlfn.AGGREGATE(14,6,[1]SusAuthorResults!$R:$R/(([1]SusAuthorResults!$A:$A=VLOOKUP(A49,[1]SusAuthors!$A:$G,7,FALSE)) *([1]SusAuthorResults!$S:$S=1)),1))</f>
        <v>1.6890000000000001</v>
      </c>
      <c r="R49">
        <f>IF($B49=0,0,AVERAGEIFS([1]SusAuthorResults!R:R,[1]SusAuthorResults!$A:$A,VLOOKUP($A49,[1]SusAuthors!$A:$G,7,FALSE),[1]SusAuthorResults!$S:$S,1))</f>
        <v>1.6890000000000001</v>
      </c>
    </row>
    <row r="50" spans="1:18" x14ac:dyDescent="0.25">
      <c r="A50" t="s">
        <v>51</v>
      </c>
      <c r="B50">
        <f>IF([1]SusAuthors!E50="x",0,COUNTIFS([1]SusAuthorResults!A:A,VLOOKUP(A50,[1]SusAuthors!$A:$G,7,FALSE),[1]SusAuthorResults!$S:$S,1))</f>
        <v>2</v>
      </c>
      <c r="C50">
        <f>IF([1]SusAuthors!E50="x",0,COUNTIF([1]SusAuthorResults!A:A,VLOOKUP(A50,[1]SusAuthors!$A:$G,7,FALSE)))</f>
        <v>3</v>
      </c>
      <c r="D50" t="e">
        <f>IF($C50=0,0,SUMIF([1]SusAuthorResults!$A:$R,VLOOKUP($A50,[1]SusAuthors!$A:$G,7,FALSE),[1]SusAuthorResults!M:M))</f>
        <v>#VALUE!</v>
      </c>
      <c r="E50" t="e">
        <f>IF($C50=0,0,SUMIF([1]SusAuthorResults!$A:$R,VLOOKUP($A50,[1]SusAuthors!$A:$G,7,FALSE),[1]SusAuthorResults!N:N))</f>
        <v>#VALUE!</v>
      </c>
      <c r="F50" t="e">
        <f>IF($C50=0,0,SUMIF([1]SusAuthorResults!$A:$R,VLOOKUP($A50,[1]SusAuthors!$A:$G,7,FALSE),[1]SusAuthorResults!O:O))</f>
        <v>#VALUE!</v>
      </c>
      <c r="G50" t="e">
        <f>IF($C50=0,0,SUMIF([1]SusAuthorResults!$A:$R,VLOOKUP($A50,[1]SusAuthors!$A:$G,7,FALSE),[1]SusAuthorResults!P:P))</f>
        <v>#VALUE!</v>
      </c>
      <c r="H50" t="e">
        <f>IF($C50=0,0,SUMIF([1]SusAuthorResults!$A:$R,VLOOKUP($A50,[1]SusAuthors!$A:$G,7,FALSE),[1]SusAuthorResults!Q:Q))</f>
        <v>#VALUE!</v>
      </c>
      <c r="I50">
        <f>IF($C50=0,0,_xlfn.AGGREGATE(14,6,[1]SusAuthorResults!$R$2:$R$278/([1]SusAuthorResults!A$2:A$278=VLOOKUP(A50,[1]SusAuthors!$A:$G,7,FALSE)),1))</f>
        <v>9.6010000000000009</v>
      </c>
      <c r="J50" t="e">
        <f>IF($C50=0,0,AVERAGEIF([1]SusAuthorResults!$A:$R,VLOOKUP($A50,[1]SusAuthors!$A:$G,7,FALSE),[1]SusAuthorResults!R:R))</f>
        <v>#VALUE!</v>
      </c>
      <c r="K50" t="str">
        <f>VLOOKUP(A50,AuthorInfo!B:F,3,FALSE)</f>
        <v>Female</v>
      </c>
      <c r="L50">
        <f>IFERROR(VLOOKUP(A50,AuthorInfo!B:F,4,FALSE)," ")</f>
        <v>0</v>
      </c>
      <c r="M50">
        <f>IFERROR(VLOOKUP(A50,AuthorInfo!B:F,5,FALSE)," ")</f>
        <v>0</v>
      </c>
      <c r="N50">
        <f>IF($B50=0,0,SUMIFS([1]SusAuthorResults!M:M,[1]SusAuthorResults!$A:$A,VLOOKUP($A50,[1]SusAuthors!$A:$G,7,FALSE),[1]SusAuthorResults!$S:$S,1))</f>
        <v>2</v>
      </c>
      <c r="O50">
        <f>IF($B50=0,0,SUMIFS([1]SusAuthorResults!N:N,[1]SusAuthorResults!$A:$A,VLOOKUP($A50,[1]SusAuthors!$A:$G,7,FALSE),[1]SusAuthorResults!$S:$S,1))</f>
        <v>2</v>
      </c>
      <c r="P50">
        <f>IF($B50=0,0,SUMIFS([1]SusAuthorResults!O:O,[1]SusAuthorResults!$A:$A,VLOOKUP($A50,[1]SusAuthors!$A:$G,7,FALSE),[1]SusAuthorResults!$S:$S,1))</f>
        <v>2</v>
      </c>
      <c r="Q50">
        <f>IF($B50=0,0,_xlfn.AGGREGATE(14,6,[1]SusAuthorResults!$R:$R/(([1]SusAuthorResults!$A:$A=VLOOKUP(A50,[1]SusAuthors!$A:$G,7,FALSE)) *([1]SusAuthorResults!$S:$S=1)),1))</f>
        <v>9.6010000000000009</v>
      </c>
      <c r="R50">
        <f>IF($B50=0,0,AVERAGEIFS([1]SusAuthorResults!R:R,[1]SusAuthorResults!$A:$A,VLOOKUP($A50,[1]SusAuthors!$A:$G,7,FALSE),[1]SusAuthorResults!$S:$S,1))</f>
        <v>5.2350000000000003</v>
      </c>
    </row>
    <row r="51" spans="1:18" x14ac:dyDescent="0.25">
      <c r="A51" t="s">
        <v>52</v>
      </c>
      <c r="B51">
        <f>IF([1]SusAuthors!E51="x",0,COUNTIFS([1]SusAuthorResults!A:A,VLOOKUP(A51,[1]SusAuthors!$A:$G,7,FALSE),[1]SusAuthorResults!$S:$S,1))</f>
        <v>0</v>
      </c>
      <c r="C51">
        <f>IF([1]SusAuthors!E51="x",0,COUNTIF([1]SusAuthorResults!A:A,VLOOKUP(A51,[1]SusAuthors!$A:$G,7,FALSE)))</f>
        <v>0</v>
      </c>
      <c r="D51">
        <f>IF($C51=0,0,SUMIF([1]SusAuthorResults!$A:$R,VLOOKUP($A51,[1]SusAuthors!$A:$G,7,FALSE),[1]SusAuthorResults!M:M))</f>
        <v>0</v>
      </c>
      <c r="E51">
        <f>IF($C51=0,0,SUMIF([1]SusAuthorResults!$A:$R,VLOOKUP($A51,[1]SusAuthors!$A:$G,7,FALSE),[1]SusAuthorResults!N:N))</f>
        <v>0</v>
      </c>
      <c r="F51">
        <f>IF($C51=0,0,SUMIF([1]SusAuthorResults!$A:$R,VLOOKUP($A51,[1]SusAuthors!$A:$G,7,FALSE),[1]SusAuthorResults!O:O))</f>
        <v>0</v>
      </c>
      <c r="G51">
        <f>IF($C51=0,0,SUMIF([1]SusAuthorResults!$A:$R,VLOOKUP($A51,[1]SusAuthors!$A:$G,7,FALSE),[1]SusAuthorResults!P:P))</f>
        <v>0</v>
      </c>
      <c r="H51">
        <f>IF($C51=0,0,SUMIF([1]SusAuthorResults!$A:$R,VLOOKUP($A51,[1]SusAuthors!$A:$G,7,FALSE),[1]SusAuthorResults!Q:Q))</f>
        <v>0</v>
      </c>
      <c r="I51">
        <f>IF($C51=0,0,_xlfn.AGGREGATE(14,6,[1]SusAuthorResults!$R$2:$R$278/([1]SusAuthorResults!A$2:A$278=VLOOKUP(A51,[1]SusAuthors!$A:$G,7,FALSE)),1))</f>
        <v>0</v>
      </c>
      <c r="J51">
        <f>IF($C51=0,0,AVERAGEIF([1]SusAuthorResults!$A:$R,VLOOKUP($A51,[1]SusAuthors!$A:$G,7,FALSE),[1]SusAuthorResults!R:R))</f>
        <v>0</v>
      </c>
      <c r="K51" t="str">
        <f>VLOOKUP(A51,AuthorInfo!B:F,3,FALSE)</f>
        <v>Male</v>
      </c>
      <c r="L51">
        <f>IFERROR(VLOOKUP(A51,AuthorInfo!B:F,4,FALSE)," ")</f>
        <v>0</v>
      </c>
      <c r="M51">
        <f>IFERROR(VLOOKUP(A51,AuthorInfo!B:F,5,FALSE)," ")</f>
        <v>0</v>
      </c>
      <c r="N51">
        <f>IF($B51=0,0,SUMIFS([1]SusAuthorResults!M:M,[1]SusAuthorResults!$A:$A,VLOOKUP($A51,[1]SusAuthors!$A:$G,7,FALSE),[1]SusAuthorResults!$S:$S,1))</f>
        <v>0</v>
      </c>
      <c r="O51">
        <f>IF($B51=0,0,SUMIFS([1]SusAuthorResults!N:N,[1]SusAuthorResults!$A:$A,VLOOKUP($A51,[1]SusAuthors!$A:$G,7,FALSE),[1]SusAuthorResults!$S:$S,1))</f>
        <v>0</v>
      </c>
      <c r="P51">
        <f>IF($B51=0,0,SUMIFS([1]SusAuthorResults!O:O,[1]SusAuthorResults!$A:$A,VLOOKUP($A51,[1]SusAuthors!$A:$G,7,FALSE),[1]SusAuthorResults!$S:$S,1))</f>
        <v>0</v>
      </c>
      <c r="Q51">
        <f>IF($B51=0,0,_xlfn.AGGREGATE(14,6,[1]SusAuthorResults!$R:$R/(([1]SusAuthorResults!$A:$A=VLOOKUP(A51,[1]SusAuthors!$A:$G,7,FALSE)) *([1]SusAuthorResults!$S:$S=1)),1))</f>
        <v>0</v>
      </c>
      <c r="R51">
        <f>IF($B51=0,0,AVERAGEIFS([1]SusAuthorResults!R:R,[1]SusAuthorResults!$A:$A,VLOOKUP($A51,[1]SusAuthors!$A:$G,7,FALSE),[1]SusAuthorResults!$S:$S,1))</f>
        <v>0</v>
      </c>
    </row>
    <row r="52" spans="1:18" x14ac:dyDescent="0.25">
      <c r="A52" t="s">
        <v>53</v>
      </c>
      <c r="B52">
        <f>IF([1]SusAuthors!E52="x",0,COUNTIFS([1]SusAuthorResults!A:A,VLOOKUP(A52,[1]SusAuthors!$A:$G,7,FALSE),[1]SusAuthorResults!$S:$S,1))</f>
        <v>2</v>
      </c>
      <c r="C52">
        <f>IF([1]SusAuthors!E52="x",0,COUNTIF([1]SusAuthorResults!A:A,VLOOKUP(A52,[1]SusAuthors!$A:$G,7,FALSE)))</f>
        <v>2</v>
      </c>
      <c r="D52" t="e">
        <f>IF($C52=0,0,SUMIF([1]SusAuthorResults!$A:$R,VLOOKUP($A52,[1]SusAuthors!$A:$G,7,FALSE),[1]SusAuthorResults!M:M))</f>
        <v>#VALUE!</v>
      </c>
      <c r="E52" t="e">
        <f>IF($C52=0,0,SUMIF([1]SusAuthorResults!$A:$R,VLOOKUP($A52,[1]SusAuthors!$A:$G,7,FALSE),[1]SusAuthorResults!N:N))</f>
        <v>#VALUE!</v>
      </c>
      <c r="F52" t="e">
        <f>IF($C52=0,0,SUMIF([1]SusAuthorResults!$A:$R,VLOOKUP($A52,[1]SusAuthors!$A:$G,7,FALSE),[1]SusAuthorResults!O:O))</f>
        <v>#VALUE!</v>
      </c>
      <c r="G52" t="e">
        <f>IF($C52=0,0,SUMIF([1]SusAuthorResults!$A:$R,VLOOKUP($A52,[1]SusAuthors!$A:$G,7,FALSE),[1]SusAuthorResults!P:P))</f>
        <v>#VALUE!</v>
      </c>
      <c r="H52" t="e">
        <f>IF($C52=0,0,SUMIF([1]SusAuthorResults!$A:$R,VLOOKUP($A52,[1]SusAuthors!$A:$G,7,FALSE),[1]SusAuthorResults!Q:Q))</f>
        <v>#VALUE!</v>
      </c>
      <c r="I52">
        <f>IF($C52=0,0,_xlfn.AGGREGATE(14,6,[1]SusAuthorResults!$R$2:$R$278/([1]SusAuthorResults!A$2:A$278=VLOOKUP(A52,[1]SusAuthors!$A:$G,7,FALSE)),1))</f>
        <v>4.8310000000000004</v>
      </c>
      <c r="J52" t="e">
        <f>IF($C52=0,0,AVERAGEIF([1]SusAuthorResults!$A:$R,VLOOKUP($A52,[1]SusAuthors!$A:$G,7,FALSE),[1]SusAuthorResults!R:R))</f>
        <v>#VALUE!</v>
      </c>
      <c r="K52" t="str">
        <f>VLOOKUP(A52,AuthorInfo!B:F,3,FALSE)</f>
        <v>Male</v>
      </c>
      <c r="L52" t="str">
        <f>IFERROR(VLOOKUP(A52,AuthorInfo!B:F,4,FALSE)," ")</f>
        <v xml:space="preserve"> </v>
      </c>
      <c r="M52">
        <f>IFERROR(VLOOKUP(A52,AuthorInfo!B:F,5,FALSE)," ")</f>
        <v>0</v>
      </c>
      <c r="N52">
        <f>IF($B52=0,0,SUMIFS([1]SusAuthorResults!M:M,[1]SusAuthorResults!$A:$A,VLOOKUP($A52,[1]SusAuthors!$A:$G,7,FALSE),[1]SusAuthorResults!$S:$S,1))</f>
        <v>2</v>
      </c>
      <c r="O52">
        <f>IF($B52=0,0,SUMIFS([1]SusAuthorResults!N:N,[1]SusAuthorResults!$A:$A,VLOOKUP($A52,[1]SusAuthors!$A:$G,7,FALSE),[1]SusAuthorResults!$S:$S,1))</f>
        <v>0</v>
      </c>
      <c r="P52">
        <f>IF($B52=0,0,SUMIFS([1]SusAuthorResults!O:O,[1]SusAuthorResults!$A:$A,VLOOKUP($A52,[1]SusAuthors!$A:$G,7,FALSE),[1]SusAuthorResults!$S:$S,1))</f>
        <v>0</v>
      </c>
      <c r="Q52">
        <f>IF($B52=0,0,_xlfn.AGGREGATE(14,6,[1]SusAuthorResults!$R:$R/(([1]SusAuthorResults!$A:$A=VLOOKUP(A52,[1]SusAuthors!$A:$G,7,FALSE)) *([1]SusAuthorResults!$S:$S=1)),1))</f>
        <v>4.8310000000000004</v>
      </c>
      <c r="R52">
        <f>IF($B52=0,0,AVERAGEIFS([1]SusAuthorResults!R:R,[1]SusAuthorResults!$A:$A,VLOOKUP($A52,[1]SusAuthors!$A:$G,7,FALSE),[1]SusAuthorResults!$S:$S,1))</f>
        <v>3.1390000000000002</v>
      </c>
    </row>
    <row r="53" spans="1:18" x14ac:dyDescent="0.25">
      <c r="A53" t="s">
        <v>54</v>
      </c>
      <c r="B53">
        <f>IF([1]SusAuthors!E53="x",0,COUNTIFS([1]SusAuthorResults!A:A,VLOOKUP(A53,[1]SusAuthors!$A:$G,7,FALSE),[1]SusAuthorResults!$S:$S,1))</f>
        <v>4</v>
      </c>
      <c r="C53">
        <f>IF([1]SusAuthors!E53="x",0,COUNTIF([1]SusAuthorResults!A:A,VLOOKUP(A53,[1]SusAuthors!$A:$G,7,FALSE)))</f>
        <v>4</v>
      </c>
      <c r="D53" t="e">
        <f>IF($C53=0,0,SUMIF([1]SusAuthorResults!$A:$R,VLOOKUP($A53,[1]SusAuthors!$A:$G,7,FALSE),[1]SusAuthorResults!M:M))</f>
        <v>#VALUE!</v>
      </c>
      <c r="E53" t="e">
        <f>IF($C53=0,0,SUMIF([1]SusAuthorResults!$A:$R,VLOOKUP($A53,[1]SusAuthors!$A:$G,7,FALSE),[1]SusAuthorResults!N:N))</f>
        <v>#VALUE!</v>
      </c>
      <c r="F53" t="e">
        <f>IF($C53=0,0,SUMIF([1]SusAuthorResults!$A:$R,VLOOKUP($A53,[1]SusAuthors!$A:$G,7,FALSE),[1]SusAuthorResults!O:O))</f>
        <v>#VALUE!</v>
      </c>
      <c r="G53" t="e">
        <f>IF($C53=0,0,SUMIF([1]SusAuthorResults!$A:$R,VLOOKUP($A53,[1]SusAuthors!$A:$G,7,FALSE),[1]SusAuthorResults!P:P))</f>
        <v>#VALUE!</v>
      </c>
      <c r="H53" t="e">
        <f>IF($C53=0,0,SUMIF([1]SusAuthorResults!$A:$R,VLOOKUP($A53,[1]SusAuthors!$A:$G,7,FALSE),[1]SusAuthorResults!Q:Q))</f>
        <v>#VALUE!</v>
      </c>
      <c r="I53">
        <f>IF($C53=0,0,_xlfn.AGGREGATE(14,6,[1]SusAuthorResults!$R$2:$R$278/([1]SusAuthorResults!A$2:A$278=VLOOKUP(A53,[1]SusAuthors!$A:$G,7,FALSE)),1))</f>
        <v>8.4700000000000006</v>
      </c>
      <c r="J53" t="e">
        <f>IF($C53=0,0,AVERAGEIF([1]SusAuthorResults!$A:$R,VLOOKUP($A53,[1]SusAuthors!$A:$G,7,FALSE),[1]SusAuthorResults!R:R))</f>
        <v>#VALUE!</v>
      </c>
      <c r="K53" t="str">
        <f>VLOOKUP(A53,AuthorInfo!B:F,3,FALSE)</f>
        <v>Female</v>
      </c>
      <c r="L53" t="str">
        <f>IFERROR(VLOOKUP(A53,AuthorInfo!B:F,4,FALSE)," ")</f>
        <v xml:space="preserve"> </v>
      </c>
      <c r="M53">
        <f>IFERROR(VLOOKUP(A53,AuthorInfo!B:F,5,FALSE)," ")</f>
        <v>0</v>
      </c>
      <c r="N53">
        <f>IF($B53=0,0,SUMIFS([1]SusAuthorResults!M:M,[1]SusAuthorResults!$A:$A,VLOOKUP($A53,[1]SusAuthors!$A:$G,7,FALSE),[1]SusAuthorResults!$S:$S,1))</f>
        <v>3</v>
      </c>
      <c r="O53">
        <f>IF($B53=0,0,SUMIFS([1]SusAuthorResults!N:N,[1]SusAuthorResults!$A:$A,VLOOKUP($A53,[1]SusAuthors!$A:$G,7,FALSE),[1]SusAuthorResults!$S:$S,1))</f>
        <v>0</v>
      </c>
      <c r="P53">
        <f>IF($B53=0,0,SUMIFS([1]SusAuthorResults!O:O,[1]SusAuthorResults!$A:$A,VLOOKUP($A53,[1]SusAuthors!$A:$G,7,FALSE),[1]SusAuthorResults!$S:$S,1))</f>
        <v>0</v>
      </c>
      <c r="Q53">
        <f>IF($B53=0,0,_xlfn.AGGREGATE(14,6,[1]SusAuthorResults!$R:$R/(([1]SusAuthorResults!$A:$A=VLOOKUP(A53,[1]SusAuthors!$A:$G,7,FALSE)) *([1]SusAuthorResults!$S:$S=1)),1))</f>
        <v>8.4700000000000006</v>
      </c>
      <c r="R53">
        <f>IF($B53=0,0,AVERAGEIFS([1]SusAuthorResults!R:R,[1]SusAuthorResults!$A:$A,VLOOKUP($A53,[1]SusAuthors!$A:$G,7,FALSE),[1]SusAuthorResults!$S:$S,1))</f>
        <v>3.9504999999999999</v>
      </c>
    </row>
    <row r="54" spans="1:18" x14ac:dyDescent="0.25">
      <c r="A54" t="s">
        <v>55</v>
      </c>
      <c r="B54">
        <f>IF([1]SusAuthors!E54="x",0,COUNTIFS([1]SusAuthorResults!A:A,VLOOKUP(A54,[1]SusAuthors!$A:$G,7,FALSE),[1]SusAuthorResults!$S:$S,1))</f>
        <v>0</v>
      </c>
      <c r="C54">
        <f>IF([1]SusAuthors!E54="x",0,COUNTIF([1]SusAuthorResults!A:A,VLOOKUP(A54,[1]SusAuthors!$A:$G,7,FALSE)))</f>
        <v>0</v>
      </c>
      <c r="D54">
        <f>IF($C54=0,0,SUMIF([1]SusAuthorResults!$A:$R,VLOOKUP($A54,[1]SusAuthors!$A:$G,7,FALSE),[1]SusAuthorResults!M:M))</f>
        <v>0</v>
      </c>
      <c r="E54">
        <f>IF($C54=0,0,SUMIF([1]SusAuthorResults!$A:$R,VLOOKUP($A54,[1]SusAuthors!$A:$G,7,FALSE),[1]SusAuthorResults!N:N))</f>
        <v>0</v>
      </c>
      <c r="F54">
        <f>IF($C54=0,0,SUMIF([1]SusAuthorResults!$A:$R,VLOOKUP($A54,[1]SusAuthors!$A:$G,7,FALSE),[1]SusAuthorResults!O:O))</f>
        <v>0</v>
      </c>
      <c r="G54">
        <f>IF($C54=0,0,SUMIF([1]SusAuthorResults!$A:$R,VLOOKUP($A54,[1]SusAuthors!$A:$G,7,FALSE),[1]SusAuthorResults!P:P))</f>
        <v>0</v>
      </c>
      <c r="H54">
        <f>IF($C54=0,0,SUMIF([1]SusAuthorResults!$A:$R,VLOOKUP($A54,[1]SusAuthors!$A:$G,7,FALSE),[1]SusAuthorResults!Q:Q))</f>
        <v>0</v>
      </c>
      <c r="I54">
        <f>IF($C54=0,0,_xlfn.AGGREGATE(14,6,[1]SusAuthorResults!$R$2:$R$278/([1]SusAuthorResults!A$2:A$278=VLOOKUP(A54,[1]SusAuthors!$A:$G,7,FALSE)),1))</f>
        <v>0</v>
      </c>
      <c r="J54">
        <f>IF($C54=0,0,AVERAGEIF([1]SusAuthorResults!$A:$R,VLOOKUP($A54,[1]SusAuthors!$A:$G,7,FALSE),[1]SusAuthorResults!R:R))</f>
        <v>0</v>
      </c>
      <c r="K54" t="str">
        <f>VLOOKUP(A54,AuthorInfo!B:F,3,FALSE)</f>
        <v>Male</v>
      </c>
      <c r="L54">
        <f>IFERROR(VLOOKUP(A54,AuthorInfo!B:F,4,FALSE)," ")</f>
        <v>0</v>
      </c>
      <c r="M54">
        <f>IFERROR(VLOOKUP(A54,AuthorInfo!B:F,5,FALSE)," ")</f>
        <v>0</v>
      </c>
      <c r="N54">
        <f>IF($B54=0,0,SUMIFS([1]SusAuthorResults!M:M,[1]SusAuthorResults!$A:$A,VLOOKUP($A54,[1]SusAuthors!$A:$G,7,FALSE),[1]SusAuthorResults!$S:$S,1))</f>
        <v>0</v>
      </c>
      <c r="O54">
        <f>IF($B54=0,0,SUMIFS([1]SusAuthorResults!N:N,[1]SusAuthorResults!$A:$A,VLOOKUP($A54,[1]SusAuthors!$A:$G,7,FALSE),[1]SusAuthorResults!$S:$S,1))</f>
        <v>0</v>
      </c>
      <c r="P54">
        <f>IF($B54=0,0,SUMIFS([1]SusAuthorResults!O:O,[1]SusAuthorResults!$A:$A,VLOOKUP($A54,[1]SusAuthors!$A:$G,7,FALSE),[1]SusAuthorResults!$S:$S,1))</f>
        <v>0</v>
      </c>
      <c r="Q54">
        <f>IF($B54=0,0,_xlfn.AGGREGATE(14,6,[1]SusAuthorResults!$R:$R/(([1]SusAuthorResults!$A:$A=VLOOKUP(A54,[1]SusAuthors!$A:$G,7,FALSE)) *([1]SusAuthorResults!$S:$S=1)),1))</f>
        <v>0</v>
      </c>
      <c r="R54">
        <f>IF($B54=0,0,AVERAGEIFS([1]SusAuthorResults!R:R,[1]SusAuthorResults!$A:$A,VLOOKUP($A54,[1]SusAuthors!$A:$G,7,FALSE),[1]SusAuthorResults!$S:$S,1))</f>
        <v>0</v>
      </c>
    </row>
    <row r="55" spans="1:18" x14ac:dyDescent="0.25">
      <c r="A55" t="s">
        <v>56</v>
      </c>
      <c r="B55">
        <f>IF([1]SusAuthors!E55="x",0,COUNTIFS([1]SusAuthorResults!A:A,VLOOKUP(A55,[1]SusAuthors!$A:$G,7,FALSE),[1]SusAuthorResults!$S:$S,1))</f>
        <v>0</v>
      </c>
      <c r="C55">
        <f>IF([1]SusAuthors!E55="x",0,COUNTIF([1]SusAuthorResults!A:A,VLOOKUP(A55,[1]SusAuthors!$A:$G,7,FALSE)))</f>
        <v>0</v>
      </c>
      <c r="D55">
        <f>IF($C55=0,0,SUMIF([1]SusAuthorResults!$A:$R,VLOOKUP($A55,[1]SusAuthors!$A:$G,7,FALSE),[1]SusAuthorResults!M:M))</f>
        <v>0</v>
      </c>
      <c r="E55">
        <f>IF($C55=0,0,SUMIF([1]SusAuthorResults!$A:$R,VLOOKUP($A55,[1]SusAuthors!$A:$G,7,FALSE),[1]SusAuthorResults!N:N))</f>
        <v>0</v>
      </c>
      <c r="F55">
        <f>IF($C55=0,0,SUMIF([1]SusAuthorResults!$A:$R,VLOOKUP($A55,[1]SusAuthors!$A:$G,7,FALSE),[1]SusAuthorResults!O:O))</f>
        <v>0</v>
      </c>
      <c r="G55">
        <f>IF($C55=0,0,SUMIF([1]SusAuthorResults!$A:$R,VLOOKUP($A55,[1]SusAuthors!$A:$G,7,FALSE),[1]SusAuthorResults!P:P))</f>
        <v>0</v>
      </c>
      <c r="H55">
        <f>IF($C55=0,0,SUMIF([1]SusAuthorResults!$A:$R,VLOOKUP($A55,[1]SusAuthors!$A:$G,7,FALSE),[1]SusAuthorResults!Q:Q))</f>
        <v>0</v>
      </c>
      <c r="I55">
        <f>IF($C55=0,0,_xlfn.AGGREGATE(14,6,[1]SusAuthorResults!$R$2:$R$278/([1]SusAuthorResults!A$2:A$278=VLOOKUP(A55,[1]SusAuthors!$A:$G,7,FALSE)),1))</f>
        <v>0</v>
      </c>
      <c r="J55">
        <f>IF($C55=0,0,AVERAGEIF([1]SusAuthorResults!$A:$R,VLOOKUP($A55,[1]SusAuthors!$A:$G,7,FALSE),[1]SusAuthorResults!R:R))</f>
        <v>0</v>
      </c>
      <c r="K55" t="str">
        <f>VLOOKUP(A55,AuthorInfo!B:F,3,FALSE)</f>
        <v>Male</v>
      </c>
      <c r="L55">
        <f>IFERROR(VLOOKUP(A55,AuthorInfo!B:F,4,FALSE)," ")</f>
        <v>0</v>
      </c>
      <c r="M55">
        <f>IFERROR(VLOOKUP(A55,AuthorInfo!B:F,5,FALSE)," ")</f>
        <v>0</v>
      </c>
      <c r="N55">
        <f>IF($B55=0,0,SUMIFS([1]SusAuthorResults!M:M,[1]SusAuthorResults!$A:$A,VLOOKUP($A55,[1]SusAuthors!$A:$G,7,FALSE),[1]SusAuthorResults!$S:$S,1))</f>
        <v>0</v>
      </c>
      <c r="O55">
        <f>IF($B55=0,0,SUMIFS([1]SusAuthorResults!N:N,[1]SusAuthorResults!$A:$A,VLOOKUP($A55,[1]SusAuthors!$A:$G,7,FALSE),[1]SusAuthorResults!$S:$S,1))</f>
        <v>0</v>
      </c>
      <c r="P55">
        <f>IF($B55=0,0,SUMIFS([1]SusAuthorResults!O:O,[1]SusAuthorResults!$A:$A,VLOOKUP($A55,[1]SusAuthors!$A:$G,7,FALSE),[1]SusAuthorResults!$S:$S,1))</f>
        <v>0</v>
      </c>
      <c r="Q55">
        <f>IF($B55=0,0,_xlfn.AGGREGATE(14,6,[1]SusAuthorResults!$R:$R/(([1]SusAuthorResults!$A:$A=VLOOKUP(A55,[1]SusAuthors!$A:$G,7,FALSE)) *([1]SusAuthorResults!$S:$S=1)),1))</f>
        <v>0</v>
      </c>
      <c r="R55">
        <f>IF($B55=0,0,AVERAGEIFS([1]SusAuthorResults!R:R,[1]SusAuthorResults!$A:$A,VLOOKUP($A55,[1]SusAuthors!$A:$G,7,FALSE),[1]SusAuthorResults!$S:$S,1))</f>
        <v>0</v>
      </c>
    </row>
    <row r="56" spans="1:18" x14ac:dyDescent="0.25">
      <c r="A56" t="s">
        <v>57</v>
      </c>
      <c r="B56">
        <f>IF([1]SusAuthors!E56="x",0,COUNTIFS([1]SusAuthorResults!A:A,VLOOKUP(A56,[1]SusAuthors!$A:$G,7,FALSE),[1]SusAuthorResults!$S:$S,1))</f>
        <v>1</v>
      </c>
      <c r="C56">
        <f>IF([1]SusAuthors!E56="x",0,COUNTIF([1]SusAuthorResults!A:A,VLOOKUP(A56,[1]SusAuthors!$A:$G,7,FALSE)))</f>
        <v>2</v>
      </c>
      <c r="D56" t="e">
        <f>IF($C56=0,0,SUMIF([1]SusAuthorResults!$A:$R,VLOOKUP($A56,[1]SusAuthors!$A:$G,7,FALSE),[1]SusAuthorResults!M:M))</f>
        <v>#VALUE!</v>
      </c>
      <c r="E56" t="e">
        <f>IF($C56=0,0,SUMIF([1]SusAuthorResults!$A:$R,VLOOKUP($A56,[1]SusAuthors!$A:$G,7,FALSE),[1]SusAuthorResults!N:N))</f>
        <v>#VALUE!</v>
      </c>
      <c r="F56" t="e">
        <f>IF($C56=0,0,SUMIF([1]SusAuthorResults!$A:$R,VLOOKUP($A56,[1]SusAuthors!$A:$G,7,FALSE),[1]SusAuthorResults!O:O))</f>
        <v>#VALUE!</v>
      </c>
      <c r="G56" t="e">
        <f>IF($C56=0,0,SUMIF([1]SusAuthorResults!$A:$R,VLOOKUP($A56,[1]SusAuthors!$A:$G,7,FALSE),[1]SusAuthorResults!P:P))</f>
        <v>#VALUE!</v>
      </c>
      <c r="H56" t="e">
        <f>IF($C56=0,0,SUMIF([1]SusAuthorResults!$A:$R,VLOOKUP($A56,[1]SusAuthors!$A:$G,7,FALSE),[1]SusAuthorResults!Q:Q))</f>
        <v>#VALUE!</v>
      </c>
      <c r="I56">
        <f>IF($C56=0,0,_xlfn.AGGREGATE(14,6,[1]SusAuthorResults!$R$2:$R$278/([1]SusAuthorResults!A$2:A$278=VLOOKUP(A56,[1]SusAuthors!$A:$G,7,FALSE)),1))</f>
        <v>2.7970000000000002</v>
      </c>
      <c r="J56" t="e">
        <f>IF($C56=0,0,AVERAGEIF([1]SusAuthorResults!$A:$R,VLOOKUP($A56,[1]SusAuthors!$A:$G,7,FALSE),[1]SusAuthorResults!R:R))</f>
        <v>#VALUE!</v>
      </c>
      <c r="K56" t="str">
        <f>VLOOKUP(A56,AuthorInfo!B:F,3,FALSE)</f>
        <v>Male</v>
      </c>
      <c r="L56">
        <f>IFERROR(VLOOKUP(A56,AuthorInfo!B:F,4,FALSE)," ")</f>
        <v>1</v>
      </c>
      <c r="M56">
        <f>IFERROR(VLOOKUP(A56,AuthorInfo!B:F,5,FALSE)," ")</f>
        <v>1</v>
      </c>
      <c r="N56">
        <f>IF($B56=0,0,SUMIFS([1]SusAuthorResults!M:M,[1]SusAuthorResults!$A:$A,VLOOKUP($A56,[1]SusAuthors!$A:$G,7,FALSE),[1]SusAuthorResults!$S:$S,1))</f>
        <v>0</v>
      </c>
      <c r="O56">
        <f>IF($B56=0,0,SUMIFS([1]SusAuthorResults!N:N,[1]SusAuthorResults!$A:$A,VLOOKUP($A56,[1]SusAuthors!$A:$G,7,FALSE),[1]SusAuthorResults!$S:$S,1))</f>
        <v>1</v>
      </c>
      <c r="P56">
        <f>IF($B56=0,0,SUMIFS([1]SusAuthorResults!O:O,[1]SusAuthorResults!$A:$A,VLOOKUP($A56,[1]SusAuthors!$A:$G,7,FALSE),[1]SusAuthorResults!$S:$S,1))</f>
        <v>0</v>
      </c>
      <c r="Q56">
        <f>IF($B56=0,0,_xlfn.AGGREGATE(14,6,[1]SusAuthorResults!$R:$R/(([1]SusAuthorResults!$A:$A=VLOOKUP(A56,[1]SusAuthors!$A:$G,7,FALSE)) *([1]SusAuthorResults!$S:$S=1)),1))</f>
        <v>2.7970000000000002</v>
      </c>
      <c r="R56">
        <f>IF($B56=0,0,AVERAGEIFS([1]SusAuthorResults!R:R,[1]SusAuthorResults!$A:$A,VLOOKUP($A56,[1]SusAuthors!$A:$G,7,FALSE),[1]SusAuthorResults!$S:$S,1))</f>
        <v>2.7970000000000002</v>
      </c>
    </row>
    <row r="57" spans="1:18" x14ac:dyDescent="0.25">
      <c r="A57" t="s">
        <v>58</v>
      </c>
      <c r="B57">
        <f>IF([1]SusAuthors!E57="x",0,COUNTIFS([1]SusAuthorResults!A:A,VLOOKUP(A57,[1]SusAuthors!$A:$G,7,FALSE),[1]SusAuthorResults!$S:$S,1))</f>
        <v>0</v>
      </c>
      <c r="C57">
        <f>IF([1]SusAuthors!E57="x",0,COUNTIF([1]SusAuthorResults!A:A,VLOOKUP(A57,[1]SusAuthors!$A:$G,7,FALSE)))</f>
        <v>4</v>
      </c>
      <c r="D57" t="e">
        <f>IF($C57=0,0,SUMIF([1]SusAuthorResults!$A:$R,VLOOKUP($A57,[1]SusAuthors!$A:$G,7,FALSE),[1]SusAuthorResults!M:M))</f>
        <v>#VALUE!</v>
      </c>
      <c r="E57" t="e">
        <f>IF($C57=0,0,SUMIF([1]SusAuthorResults!$A:$R,VLOOKUP($A57,[1]SusAuthors!$A:$G,7,FALSE),[1]SusAuthorResults!N:N))</f>
        <v>#VALUE!</v>
      </c>
      <c r="F57" t="e">
        <f>IF($C57=0,0,SUMIF([1]SusAuthorResults!$A:$R,VLOOKUP($A57,[1]SusAuthors!$A:$G,7,FALSE),[1]SusAuthorResults!O:O))</f>
        <v>#VALUE!</v>
      </c>
      <c r="G57" t="e">
        <f>IF($C57=0,0,SUMIF([1]SusAuthorResults!$A:$R,VLOOKUP($A57,[1]SusAuthors!$A:$G,7,FALSE),[1]SusAuthorResults!P:P))</f>
        <v>#VALUE!</v>
      </c>
      <c r="H57" t="e">
        <f>IF($C57=0,0,SUMIF([1]SusAuthorResults!$A:$R,VLOOKUP($A57,[1]SusAuthors!$A:$G,7,FALSE),[1]SusAuthorResults!Q:Q))</f>
        <v>#VALUE!</v>
      </c>
      <c r="I57">
        <f>IF($C57=0,0,_xlfn.AGGREGATE(14,6,[1]SusAuthorResults!$R$2:$R$278/([1]SusAuthorResults!A$2:A$278=VLOOKUP(A57,[1]SusAuthors!$A:$G,7,FALSE)),1))</f>
        <v>1.25</v>
      </c>
      <c r="J57" t="e">
        <f>IF($C57=0,0,AVERAGEIF([1]SusAuthorResults!$A:$R,VLOOKUP($A57,[1]SusAuthors!$A:$G,7,FALSE),[1]SusAuthorResults!R:R))</f>
        <v>#VALUE!</v>
      </c>
      <c r="K57" t="str">
        <f>VLOOKUP(A57,AuthorInfo!B:F,3,FALSE)</f>
        <v>Male</v>
      </c>
      <c r="L57">
        <f>IFERROR(VLOOKUP(A57,AuthorInfo!B:F,4,FALSE)," ")</f>
        <v>0</v>
      </c>
      <c r="M57">
        <f>IFERROR(VLOOKUP(A57,AuthorInfo!B:F,5,FALSE)," ")</f>
        <v>1</v>
      </c>
      <c r="N57">
        <f>IF($B57=0,0,SUMIFS([1]SusAuthorResults!M:M,[1]SusAuthorResults!$A:$A,VLOOKUP($A57,[1]SusAuthors!$A:$G,7,FALSE),[1]SusAuthorResults!$S:$S,1))</f>
        <v>0</v>
      </c>
      <c r="O57">
        <f>IF($B57=0,0,SUMIFS([1]SusAuthorResults!N:N,[1]SusAuthorResults!$A:$A,VLOOKUP($A57,[1]SusAuthors!$A:$G,7,FALSE),[1]SusAuthorResults!$S:$S,1))</f>
        <v>0</v>
      </c>
      <c r="P57">
        <f>IF($B57=0,0,SUMIFS([1]SusAuthorResults!O:O,[1]SusAuthorResults!$A:$A,VLOOKUP($A57,[1]SusAuthors!$A:$G,7,FALSE),[1]SusAuthorResults!$S:$S,1))</f>
        <v>0</v>
      </c>
      <c r="Q57">
        <f>IF($B57=0,0,_xlfn.AGGREGATE(14,6,[1]SusAuthorResults!$R:$R/(([1]SusAuthorResults!$A:$A=VLOOKUP(A57,[1]SusAuthors!$A:$G,7,FALSE)) *([1]SusAuthorResults!$S:$S=1)),1))</f>
        <v>0</v>
      </c>
      <c r="R57">
        <f>IF($B57=0,0,AVERAGEIFS([1]SusAuthorResults!R:R,[1]SusAuthorResults!$A:$A,VLOOKUP($A57,[1]SusAuthors!$A:$G,7,FALSE),[1]SusAuthorResults!$S:$S,1))</f>
        <v>0</v>
      </c>
    </row>
    <row r="58" spans="1:18" x14ac:dyDescent="0.25">
      <c r="A58" t="s">
        <v>59</v>
      </c>
      <c r="B58">
        <f>IF([1]SusAuthors!E58="x",0,COUNTIFS([1]SusAuthorResults!A:A,VLOOKUP(A58,[1]SusAuthors!$A:$G,7,FALSE),[1]SusAuthorResults!$S:$S,1))</f>
        <v>0</v>
      </c>
      <c r="C58">
        <f>IF([1]SusAuthors!E58="x",0,COUNTIF([1]SusAuthorResults!A:A,VLOOKUP(A58,[1]SusAuthors!$A:$G,7,FALSE)))</f>
        <v>0</v>
      </c>
      <c r="D58">
        <f>IF($C58=0,0,SUMIF([1]SusAuthorResults!$A:$R,VLOOKUP($A58,[1]SusAuthors!$A:$G,7,FALSE),[1]SusAuthorResults!M:M))</f>
        <v>0</v>
      </c>
      <c r="E58">
        <f>IF($C58=0,0,SUMIF([1]SusAuthorResults!$A:$R,VLOOKUP($A58,[1]SusAuthors!$A:$G,7,FALSE),[1]SusAuthorResults!N:N))</f>
        <v>0</v>
      </c>
      <c r="F58">
        <f>IF($C58=0,0,SUMIF([1]SusAuthorResults!$A:$R,VLOOKUP($A58,[1]SusAuthors!$A:$G,7,FALSE),[1]SusAuthorResults!O:O))</f>
        <v>0</v>
      </c>
      <c r="G58">
        <f>IF($C58=0,0,SUMIF([1]SusAuthorResults!$A:$R,VLOOKUP($A58,[1]SusAuthors!$A:$G,7,FALSE),[1]SusAuthorResults!P:P))</f>
        <v>0</v>
      </c>
      <c r="H58">
        <f>IF($C58=0,0,SUMIF([1]SusAuthorResults!$A:$R,VLOOKUP($A58,[1]SusAuthors!$A:$G,7,FALSE),[1]SusAuthorResults!Q:Q))</f>
        <v>0</v>
      </c>
      <c r="I58">
        <f>IF($C58=0,0,_xlfn.AGGREGATE(14,6,[1]SusAuthorResults!$R$2:$R$278/([1]SusAuthorResults!A$2:A$278=VLOOKUP(A58,[1]SusAuthors!$A:$G,7,FALSE)),1))</f>
        <v>0</v>
      </c>
      <c r="J58">
        <f>IF($C58=0,0,AVERAGEIF([1]SusAuthorResults!$A:$R,VLOOKUP($A58,[1]SusAuthors!$A:$G,7,FALSE),[1]SusAuthorResults!R:R))</f>
        <v>0</v>
      </c>
      <c r="K58" t="str">
        <f>VLOOKUP(A58,AuthorInfo!B:F,3,FALSE)</f>
        <v>Male</v>
      </c>
      <c r="L58">
        <f>IFERROR(VLOOKUP(A58,AuthorInfo!B:F,4,FALSE)," ")</f>
        <v>0</v>
      </c>
      <c r="M58">
        <f>IFERROR(VLOOKUP(A58,AuthorInfo!B:F,5,FALSE)," ")</f>
        <v>1</v>
      </c>
      <c r="N58">
        <f>IF($B58=0,0,SUMIFS([1]SusAuthorResults!M:M,[1]SusAuthorResults!$A:$A,VLOOKUP($A58,[1]SusAuthors!$A:$G,7,FALSE),[1]SusAuthorResults!$S:$S,1))</f>
        <v>0</v>
      </c>
      <c r="O58">
        <f>IF($B58=0,0,SUMIFS([1]SusAuthorResults!N:N,[1]SusAuthorResults!$A:$A,VLOOKUP($A58,[1]SusAuthors!$A:$G,7,FALSE),[1]SusAuthorResults!$S:$S,1))</f>
        <v>0</v>
      </c>
      <c r="P58">
        <f>IF($B58=0,0,SUMIFS([1]SusAuthorResults!O:O,[1]SusAuthorResults!$A:$A,VLOOKUP($A58,[1]SusAuthors!$A:$G,7,FALSE),[1]SusAuthorResults!$S:$S,1))</f>
        <v>0</v>
      </c>
      <c r="Q58">
        <f>IF($B58=0,0,_xlfn.AGGREGATE(14,6,[1]SusAuthorResults!$R:$R/(([1]SusAuthorResults!$A:$A=VLOOKUP(A58,[1]SusAuthors!$A:$G,7,FALSE)) *([1]SusAuthorResults!$S:$S=1)),1))</f>
        <v>0</v>
      </c>
      <c r="R58">
        <f>IF($B58=0,0,AVERAGEIFS([1]SusAuthorResults!R:R,[1]SusAuthorResults!$A:$A,VLOOKUP($A58,[1]SusAuthors!$A:$G,7,FALSE),[1]SusAuthorResults!$S:$S,1))</f>
        <v>0</v>
      </c>
    </row>
    <row r="59" spans="1:18" x14ac:dyDescent="0.25">
      <c r="A59" t="s">
        <v>60</v>
      </c>
      <c r="B59">
        <f>IF([1]SusAuthors!E59="x",0,COUNTIFS([1]SusAuthorResults!A:A,VLOOKUP(A59,[1]SusAuthors!$A:$G,7,FALSE),[1]SusAuthorResults!$S:$S,1))</f>
        <v>0</v>
      </c>
      <c r="C59">
        <f>IF([1]SusAuthors!E59="x",0,COUNTIF([1]SusAuthorResults!A:A,VLOOKUP(A59,[1]SusAuthors!$A:$G,7,FALSE)))</f>
        <v>0</v>
      </c>
      <c r="D59">
        <f>IF($C59=0,0,SUMIF([1]SusAuthorResults!$A:$R,VLOOKUP($A59,[1]SusAuthors!$A:$G,7,FALSE),[1]SusAuthorResults!M:M))</f>
        <v>0</v>
      </c>
      <c r="E59">
        <f>IF($C59=0,0,SUMIF([1]SusAuthorResults!$A:$R,VLOOKUP($A59,[1]SusAuthors!$A:$G,7,FALSE),[1]SusAuthorResults!N:N))</f>
        <v>0</v>
      </c>
      <c r="F59">
        <f>IF($C59=0,0,SUMIF([1]SusAuthorResults!$A:$R,VLOOKUP($A59,[1]SusAuthors!$A:$G,7,FALSE),[1]SusAuthorResults!O:O))</f>
        <v>0</v>
      </c>
      <c r="G59">
        <f>IF($C59=0,0,SUMIF([1]SusAuthorResults!$A:$R,VLOOKUP($A59,[1]SusAuthors!$A:$G,7,FALSE),[1]SusAuthorResults!P:P))</f>
        <v>0</v>
      </c>
      <c r="H59">
        <f>IF($C59=0,0,SUMIF([1]SusAuthorResults!$A:$R,VLOOKUP($A59,[1]SusAuthors!$A:$G,7,FALSE),[1]SusAuthorResults!Q:Q))</f>
        <v>0</v>
      </c>
      <c r="I59">
        <f>IF($C59=0,0,_xlfn.AGGREGATE(14,6,[1]SusAuthorResults!$R$2:$R$278/([1]SusAuthorResults!A$2:A$278=VLOOKUP(A59,[1]SusAuthors!$A:$G,7,FALSE)),1))</f>
        <v>0</v>
      </c>
      <c r="J59">
        <f>IF($C59=0,0,AVERAGEIF([1]SusAuthorResults!$A:$R,VLOOKUP($A59,[1]SusAuthors!$A:$G,7,FALSE),[1]SusAuthorResults!R:R))</f>
        <v>0</v>
      </c>
      <c r="K59" t="str">
        <f>VLOOKUP(A59,AuthorInfo!B:F,3,FALSE)</f>
        <v>Male</v>
      </c>
      <c r="L59">
        <f>IFERROR(VLOOKUP(A59,AuthorInfo!B:F,4,FALSE)," ")</f>
        <v>1</v>
      </c>
      <c r="M59">
        <f>IFERROR(VLOOKUP(A59,AuthorInfo!B:F,5,FALSE)," ")</f>
        <v>1</v>
      </c>
      <c r="N59">
        <f>IF($B59=0,0,SUMIFS([1]SusAuthorResults!M:M,[1]SusAuthorResults!$A:$A,VLOOKUP($A59,[1]SusAuthors!$A:$G,7,FALSE),[1]SusAuthorResults!$S:$S,1))</f>
        <v>0</v>
      </c>
      <c r="O59">
        <f>IF($B59=0,0,SUMIFS([1]SusAuthorResults!N:N,[1]SusAuthorResults!$A:$A,VLOOKUP($A59,[1]SusAuthors!$A:$G,7,FALSE),[1]SusAuthorResults!$S:$S,1))</f>
        <v>0</v>
      </c>
      <c r="P59">
        <f>IF($B59=0,0,SUMIFS([1]SusAuthorResults!O:O,[1]SusAuthorResults!$A:$A,VLOOKUP($A59,[1]SusAuthors!$A:$G,7,FALSE),[1]SusAuthorResults!$S:$S,1))</f>
        <v>0</v>
      </c>
      <c r="Q59">
        <f>IF($B59=0,0,_xlfn.AGGREGATE(14,6,[1]SusAuthorResults!$R:$R/(([1]SusAuthorResults!$A:$A=VLOOKUP(A59,[1]SusAuthors!$A:$G,7,FALSE)) *([1]SusAuthorResults!$S:$S=1)),1))</f>
        <v>0</v>
      </c>
      <c r="R59">
        <f>IF($B59=0,0,AVERAGEIFS([1]SusAuthorResults!R:R,[1]SusAuthorResults!$A:$A,VLOOKUP($A59,[1]SusAuthors!$A:$G,7,FALSE),[1]SusAuthorResults!$S:$S,1))</f>
        <v>0</v>
      </c>
    </row>
    <row r="60" spans="1:18" x14ac:dyDescent="0.25">
      <c r="A60" t="s">
        <v>61</v>
      </c>
      <c r="B60">
        <f>IF([1]SusAuthors!E60="x",0,COUNTIFS([1]SusAuthorResults!A:A,VLOOKUP(A60,[1]SusAuthors!$A:$G,7,FALSE),[1]SusAuthorResults!$S:$S,1))</f>
        <v>0</v>
      </c>
      <c r="C60">
        <f>IF([1]SusAuthors!E60="x",0,COUNTIF([1]SusAuthorResults!A:A,VLOOKUP(A60,[1]SusAuthors!$A:$G,7,FALSE)))</f>
        <v>2</v>
      </c>
      <c r="D60" t="e">
        <f>IF($C60=0,0,SUMIF([1]SusAuthorResults!$A:$R,VLOOKUP($A60,[1]SusAuthors!$A:$G,7,FALSE),[1]SusAuthorResults!M:M))</f>
        <v>#VALUE!</v>
      </c>
      <c r="E60" t="e">
        <f>IF($C60=0,0,SUMIF([1]SusAuthorResults!$A:$R,VLOOKUP($A60,[1]SusAuthors!$A:$G,7,FALSE),[1]SusAuthorResults!N:N))</f>
        <v>#VALUE!</v>
      </c>
      <c r="F60" t="e">
        <f>IF($C60=0,0,SUMIF([1]SusAuthorResults!$A:$R,VLOOKUP($A60,[1]SusAuthors!$A:$G,7,FALSE),[1]SusAuthorResults!O:O))</f>
        <v>#VALUE!</v>
      </c>
      <c r="G60" t="e">
        <f>IF($C60=0,0,SUMIF([1]SusAuthorResults!$A:$R,VLOOKUP($A60,[1]SusAuthors!$A:$G,7,FALSE),[1]SusAuthorResults!P:P))</f>
        <v>#VALUE!</v>
      </c>
      <c r="H60" t="e">
        <f>IF($C60=0,0,SUMIF([1]SusAuthorResults!$A:$R,VLOOKUP($A60,[1]SusAuthors!$A:$G,7,FALSE),[1]SusAuthorResults!Q:Q))</f>
        <v>#VALUE!</v>
      </c>
      <c r="I60">
        <f>IF($C60=0,0,_xlfn.AGGREGATE(14,6,[1]SusAuthorResults!$R$2:$R$278/([1]SusAuthorResults!A$2:A$278=VLOOKUP(A60,[1]SusAuthors!$A:$G,7,FALSE)),1))</f>
        <v>1.992</v>
      </c>
      <c r="J60" t="e">
        <f>IF($C60=0,0,AVERAGEIF([1]SusAuthorResults!$A:$R,VLOOKUP($A60,[1]SusAuthors!$A:$G,7,FALSE),[1]SusAuthorResults!R:R))</f>
        <v>#VALUE!</v>
      </c>
      <c r="K60" t="str">
        <f>VLOOKUP(A60,AuthorInfo!B:F,3,FALSE)</f>
        <v>Male</v>
      </c>
      <c r="L60">
        <f>IFERROR(VLOOKUP(A60,AuthorInfo!B:F,4,FALSE)," ")</f>
        <v>1</v>
      </c>
      <c r="M60">
        <f>IFERROR(VLOOKUP(A60,AuthorInfo!B:F,5,FALSE)," ")</f>
        <v>1</v>
      </c>
      <c r="N60">
        <f>IF($B60=0,0,SUMIFS([1]SusAuthorResults!M:M,[1]SusAuthorResults!$A:$A,VLOOKUP($A60,[1]SusAuthors!$A:$G,7,FALSE),[1]SusAuthorResults!$S:$S,1))</f>
        <v>0</v>
      </c>
      <c r="O60">
        <f>IF($B60=0,0,SUMIFS([1]SusAuthorResults!N:N,[1]SusAuthorResults!$A:$A,VLOOKUP($A60,[1]SusAuthors!$A:$G,7,FALSE),[1]SusAuthorResults!$S:$S,1))</f>
        <v>0</v>
      </c>
      <c r="P60">
        <f>IF($B60=0,0,SUMIFS([1]SusAuthorResults!O:O,[1]SusAuthorResults!$A:$A,VLOOKUP($A60,[1]SusAuthors!$A:$G,7,FALSE),[1]SusAuthorResults!$S:$S,1))</f>
        <v>0</v>
      </c>
      <c r="Q60">
        <f>IF($B60=0,0,_xlfn.AGGREGATE(14,6,[1]SusAuthorResults!$R:$R/(([1]SusAuthorResults!$A:$A=VLOOKUP(A60,[1]SusAuthors!$A:$G,7,FALSE)) *([1]SusAuthorResults!$S:$S=1)),1))</f>
        <v>0</v>
      </c>
      <c r="R60">
        <f>IF($B60=0,0,AVERAGEIFS([1]SusAuthorResults!R:R,[1]SusAuthorResults!$A:$A,VLOOKUP($A60,[1]SusAuthors!$A:$G,7,FALSE),[1]SusAuthorResults!$S:$S,1))</f>
        <v>0</v>
      </c>
    </row>
    <row r="61" spans="1:18" x14ac:dyDescent="0.25">
      <c r="A61" t="s">
        <v>62</v>
      </c>
      <c r="B61">
        <f>IF([1]SusAuthors!E61="x",0,COUNTIFS([1]SusAuthorResults!A:A,VLOOKUP(A61,[1]SusAuthors!$A:$G,7,FALSE),[1]SusAuthorResults!$S:$S,1))</f>
        <v>0</v>
      </c>
      <c r="C61">
        <f>IF([1]SusAuthors!E61="x",0,COUNTIF([1]SusAuthorResults!A:A,VLOOKUP(A61,[1]SusAuthors!$A:$G,7,FALSE)))</f>
        <v>0</v>
      </c>
      <c r="D61">
        <f>IF($C61=0,0,SUMIF([1]SusAuthorResults!$A:$R,VLOOKUP($A61,[1]SusAuthors!$A:$G,7,FALSE),[1]SusAuthorResults!M:M))</f>
        <v>0</v>
      </c>
      <c r="E61">
        <f>IF($C61=0,0,SUMIF([1]SusAuthorResults!$A:$R,VLOOKUP($A61,[1]SusAuthors!$A:$G,7,FALSE),[1]SusAuthorResults!N:N))</f>
        <v>0</v>
      </c>
      <c r="F61">
        <f>IF($C61=0,0,SUMIF([1]SusAuthorResults!$A:$R,VLOOKUP($A61,[1]SusAuthors!$A:$G,7,FALSE),[1]SusAuthorResults!O:O))</f>
        <v>0</v>
      </c>
      <c r="G61">
        <f>IF($C61=0,0,SUMIF([1]SusAuthorResults!$A:$R,VLOOKUP($A61,[1]SusAuthors!$A:$G,7,FALSE),[1]SusAuthorResults!P:P))</f>
        <v>0</v>
      </c>
      <c r="H61">
        <f>IF($C61=0,0,SUMIF([1]SusAuthorResults!$A:$R,VLOOKUP($A61,[1]SusAuthors!$A:$G,7,FALSE),[1]SusAuthorResults!Q:Q))</f>
        <v>0</v>
      </c>
      <c r="I61">
        <f>IF($C61=0,0,_xlfn.AGGREGATE(14,6,[1]SusAuthorResults!$R$2:$R$278/([1]SusAuthorResults!A$2:A$278=VLOOKUP(A61,[1]SusAuthors!$A:$G,7,FALSE)),1))</f>
        <v>0</v>
      </c>
      <c r="J61">
        <f>IF($C61=0,0,AVERAGEIF([1]SusAuthorResults!$A:$R,VLOOKUP($A61,[1]SusAuthors!$A:$G,7,FALSE),[1]SusAuthorResults!R:R))</f>
        <v>0</v>
      </c>
      <c r="K61" t="str">
        <f>VLOOKUP(A61,AuthorInfo!B:F,3,FALSE)</f>
        <v>Female</v>
      </c>
      <c r="L61">
        <f>IFERROR(VLOOKUP(A61,AuthorInfo!B:F,4,FALSE)," ")</f>
        <v>1</v>
      </c>
      <c r="M61">
        <f>IFERROR(VLOOKUP(A61,AuthorInfo!B:F,5,FALSE)," ")</f>
        <v>0</v>
      </c>
      <c r="N61">
        <f>IF($B61=0,0,SUMIFS([1]SusAuthorResults!M:M,[1]SusAuthorResults!$A:$A,VLOOKUP($A61,[1]SusAuthors!$A:$G,7,FALSE),[1]SusAuthorResults!$S:$S,1))</f>
        <v>0</v>
      </c>
      <c r="O61">
        <f>IF($B61=0,0,SUMIFS([1]SusAuthorResults!N:N,[1]SusAuthorResults!$A:$A,VLOOKUP($A61,[1]SusAuthors!$A:$G,7,FALSE),[1]SusAuthorResults!$S:$S,1))</f>
        <v>0</v>
      </c>
      <c r="P61">
        <f>IF($B61=0,0,SUMIFS([1]SusAuthorResults!O:O,[1]SusAuthorResults!$A:$A,VLOOKUP($A61,[1]SusAuthors!$A:$G,7,FALSE),[1]SusAuthorResults!$S:$S,1))</f>
        <v>0</v>
      </c>
      <c r="Q61">
        <f>IF($B61=0,0,_xlfn.AGGREGATE(14,6,[1]SusAuthorResults!$R:$R/(([1]SusAuthorResults!$A:$A=VLOOKUP(A61,[1]SusAuthors!$A:$G,7,FALSE)) *([1]SusAuthorResults!$S:$S=1)),1))</f>
        <v>0</v>
      </c>
      <c r="R61">
        <f>IF($B61=0,0,AVERAGEIFS([1]SusAuthorResults!R:R,[1]SusAuthorResults!$A:$A,VLOOKUP($A61,[1]SusAuthors!$A:$G,7,FALSE),[1]SusAuthorResults!$S:$S,1))</f>
        <v>0</v>
      </c>
    </row>
    <row r="62" spans="1:18" x14ac:dyDescent="0.25">
      <c r="A62" t="s">
        <v>63</v>
      </c>
      <c r="B62">
        <f>IF([1]SusAuthors!E62="x",0,COUNTIFS([1]SusAuthorResults!A:A,VLOOKUP(A62,[1]SusAuthors!$A:$G,7,FALSE),[1]SusAuthorResults!$S:$S,1))</f>
        <v>0</v>
      </c>
      <c r="C62">
        <f>IF([1]SusAuthors!E62="x",0,COUNTIF([1]SusAuthorResults!A:A,VLOOKUP(A62,[1]SusAuthors!$A:$G,7,FALSE)))</f>
        <v>0</v>
      </c>
      <c r="D62">
        <f>IF($C62=0,0,SUMIF([1]SusAuthorResults!$A:$R,VLOOKUP($A62,[1]SusAuthors!$A:$G,7,FALSE),[1]SusAuthorResults!M:M))</f>
        <v>0</v>
      </c>
      <c r="E62">
        <f>IF($C62=0,0,SUMIF([1]SusAuthorResults!$A:$R,VLOOKUP($A62,[1]SusAuthors!$A:$G,7,FALSE),[1]SusAuthorResults!N:N))</f>
        <v>0</v>
      </c>
      <c r="F62">
        <f>IF($C62=0,0,SUMIF([1]SusAuthorResults!$A:$R,VLOOKUP($A62,[1]SusAuthors!$A:$G,7,FALSE),[1]SusAuthorResults!O:O))</f>
        <v>0</v>
      </c>
      <c r="G62">
        <f>IF($C62=0,0,SUMIF([1]SusAuthorResults!$A:$R,VLOOKUP($A62,[1]SusAuthors!$A:$G,7,FALSE),[1]SusAuthorResults!P:P))</f>
        <v>0</v>
      </c>
      <c r="H62">
        <f>IF($C62=0,0,SUMIF([1]SusAuthorResults!$A:$R,VLOOKUP($A62,[1]SusAuthors!$A:$G,7,FALSE),[1]SusAuthorResults!Q:Q))</f>
        <v>0</v>
      </c>
      <c r="I62">
        <f>IF($C62=0,0,_xlfn.AGGREGATE(14,6,[1]SusAuthorResults!$R$2:$R$278/([1]SusAuthorResults!A$2:A$278=VLOOKUP(A62,[1]SusAuthors!$A:$G,7,FALSE)),1))</f>
        <v>0</v>
      </c>
      <c r="J62">
        <f>IF($C62=0,0,AVERAGEIF([1]SusAuthorResults!$A:$R,VLOOKUP($A62,[1]SusAuthors!$A:$G,7,FALSE),[1]SusAuthorResults!R:R))</f>
        <v>0</v>
      </c>
      <c r="K62" t="str">
        <f>VLOOKUP(A62,AuthorInfo!B:F,3,FALSE)</f>
        <v>Male</v>
      </c>
      <c r="L62">
        <f>IFERROR(VLOOKUP(A62,AuthorInfo!B:F,4,FALSE)," ")</f>
        <v>0</v>
      </c>
      <c r="M62">
        <f>IFERROR(VLOOKUP(A62,AuthorInfo!B:F,5,FALSE)," ")</f>
        <v>0</v>
      </c>
      <c r="N62">
        <f>IF($B62=0,0,SUMIFS([1]SusAuthorResults!M:M,[1]SusAuthorResults!$A:$A,VLOOKUP($A62,[1]SusAuthors!$A:$G,7,FALSE),[1]SusAuthorResults!$S:$S,1))</f>
        <v>0</v>
      </c>
      <c r="O62">
        <f>IF($B62=0,0,SUMIFS([1]SusAuthorResults!N:N,[1]SusAuthorResults!$A:$A,VLOOKUP($A62,[1]SusAuthors!$A:$G,7,FALSE),[1]SusAuthorResults!$S:$S,1))</f>
        <v>0</v>
      </c>
      <c r="P62">
        <f>IF($B62=0,0,SUMIFS([1]SusAuthorResults!O:O,[1]SusAuthorResults!$A:$A,VLOOKUP($A62,[1]SusAuthors!$A:$G,7,FALSE),[1]SusAuthorResults!$S:$S,1))</f>
        <v>0</v>
      </c>
      <c r="Q62">
        <f>IF($B62=0,0,_xlfn.AGGREGATE(14,6,[1]SusAuthorResults!$R:$R/(([1]SusAuthorResults!$A:$A=VLOOKUP(A62,[1]SusAuthors!$A:$G,7,FALSE)) *([1]SusAuthorResults!$S:$S=1)),1))</f>
        <v>0</v>
      </c>
      <c r="R62">
        <f>IF($B62=0,0,AVERAGEIFS([1]SusAuthorResults!R:R,[1]SusAuthorResults!$A:$A,VLOOKUP($A62,[1]SusAuthors!$A:$G,7,FALSE),[1]SusAuthorResults!$S:$S,1))</f>
        <v>0</v>
      </c>
    </row>
    <row r="63" spans="1:18" x14ac:dyDescent="0.25">
      <c r="A63" t="s">
        <v>64</v>
      </c>
      <c r="B63">
        <f>IF([1]SusAuthors!E63="x",0,COUNTIFS([1]SusAuthorResults!A:A,VLOOKUP(A63,[1]SusAuthors!$A:$G,7,FALSE),[1]SusAuthorResults!$S:$S,1))</f>
        <v>0</v>
      </c>
      <c r="C63">
        <f>IF([1]SusAuthors!E63="x",0,COUNTIF([1]SusAuthorResults!A:A,VLOOKUP(A63,[1]SusAuthors!$A:$G,7,FALSE)))</f>
        <v>2</v>
      </c>
      <c r="D63" t="e">
        <f>IF($C63=0,0,SUMIF([1]SusAuthorResults!$A:$R,VLOOKUP($A63,[1]SusAuthors!$A:$G,7,FALSE),[1]SusAuthorResults!M:M))</f>
        <v>#VALUE!</v>
      </c>
      <c r="E63" t="e">
        <f>IF($C63=0,0,SUMIF([1]SusAuthorResults!$A:$R,VLOOKUP($A63,[1]SusAuthors!$A:$G,7,FALSE),[1]SusAuthorResults!N:N))</f>
        <v>#VALUE!</v>
      </c>
      <c r="F63" t="e">
        <f>IF($C63=0,0,SUMIF([1]SusAuthorResults!$A:$R,VLOOKUP($A63,[1]SusAuthors!$A:$G,7,FALSE),[1]SusAuthorResults!O:O))</f>
        <v>#VALUE!</v>
      </c>
      <c r="G63" t="e">
        <f>IF($C63=0,0,SUMIF([1]SusAuthorResults!$A:$R,VLOOKUP($A63,[1]SusAuthors!$A:$G,7,FALSE),[1]SusAuthorResults!P:P))</f>
        <v>#VALUE!</v>
      </c>
      <c r="H63" t="e">
        <f>IF($C63=0,0,SUMIF([1]SusAuthorResults!$A:$R,VLOOKUP($A63,[1]SusAuthors!$A:$G,7,FALSE),[1]SusAuthorResults!Q:Q))</f>
        <v>#VALUE!</v>
      </c>
      <c r="I63">
        <f>IF($C63=0,0,_xlfn.AGGREGATE(14,6,[1]SusAuthorResults!$R$2:$R$278/([1]SusAuthorResults!A$2:A$278=VLOOKUP(A63,[1]SusAuthors!$A:$G,7,FALSE)),1))</f>
        <v>8.4700000000000006</v>
      </c>
      <c r="J63" t="e">
        <f>IF($C63=0,0,AVERAGEIF([1]SusAuthorResults!$A:$R,VLOOKUP($A63,[1]SusAuthors!$A:$G,7,FALSE),[1]SusAuthorResults!R:R))</f>
        <v>#VALUE!</v>
      </c>
      <c r="K63" t="str">
        <f>VLOOKUP(A63,AuthorInfo!B:F,3,FALSE)</f>
        <v>Female</v>
      </c>
      <c r="L63">
        <f>IFERROR(VLOOKUP(A63,AuthorInfo!B:F,4,FALSE)," ")</f>
        <v>0</v>
      </c>
      <c r="M63">
        <f>IFERROR(VLOOKUP(A63,AuthorInfo!B:F,5,FALSE)," ")</f>
        <v>0</v>
      </c>
      <c r="N63">
        <f>IF($B63=0,0,SUMIFS([1]SusAuthorResults!M:M,[1]SusAuthorResults!$A:$A,VLOOKUP($A63,[1]SusAuthors!$A:$G,7,FALSE),[1]SusAuthorResults!$S:$S,1))</f>
        <v>0</v>
      </c>
      <c r="O63">
        <f>IF($B63=0,0,SUMIFS([1]SusAuthorResults!N:N,[1]SusAuthorResults!$A:$A,VLOOKUP($A63,[1]SusAuthors!$A:$G,7,FALSE),[1]SusAuthorResults!$S:$S,1))</f>
        <v>0</v>
      </c>
      <c r="P63">
        <f>IF($B63=0,0,SUMIFS([1]SusAuthorResults!O:O,[1]SusAuthorResults!$A:$A,VLOOKUP($A63,[1]SusAuthors!$A:$G,7,FALSE),[1]SusAuthorResults!$S:$S,1))</f>
        <v>0</v>
      </c>
      <c r="Q63">
        <f>IF($B63=0,0,_xlfn.AGGREGATE(14,6,[1]SusAuthorResults!$R:$R/(([1]SusAuthorResults!$A:$A=VLOOKUP(A63,[1]SusAuthors!$A:$G,7,FALSE)) *([1]SusAuthorResults!$S:$S=1)),1))</f>
        <v>0</v>
      </c>
      <c r="R63">
        <f>IF($B63=0,0,AVERAGEIFS([1]SusAuthorResults!R:R,[1]SusAuthorResults!$A:$A,VLOOKUP($A63,[1]SusAuthors!$A:$G,7,FALSE),[1]SusAuthorResults!$S:$S,1))</f>
        <v>0</v>
      </c>
    </row>
    <row r="64" spans="1:18" x14ac:dyDescent="0.25">
      <c r="A64" t="s">
        <v>65</v>
      </c>
      <c r="B64">
        <f>IF([1]SusAuthors!E64="x",0,COUNTIFS([1]SusAuthorResults!A:A,VLOOKUP(A64,[1]SusAuthors!$A:$G,7,FALSE),[1]SusAuthorResults!$S:$S,1))</f>
        <v>1</v>
      </c>
      <c r="C64">
        <f>IF([1]SusAuthors!E64="x",0,COUNTIF([1]SusAuthorResults!A:A,VLOOKUP(A64,[1]SusAuthors!$A:$G,7,FALSE)))</f>
        <v>1</v>
      </c>
      <c r="D64" t="e">
        <f>IF($C64=0,0,SUMIF([1]SusAuthorResults!$A:$R,VLOOKUP($A64,[1]SusAuthors!$A:$G,7,FALSE),[1]SusAuthorResults!M:M))</f>
        <v>#VALUE!</v>
      </c>
      <c r="E64" t="e">
        <f>IF($C64=0,0,SUMIF([1]SusAuthorResults!$A:$R,VLOOKUP($A64,[1]SusAuthors!$A:$G,7,FALSE),[1]SusAuthorResults!N:N))</f>
        <v>#VALUE!</v>
      </c>
      <c r="F64" t="e">
        <f>IF($C64=0,0,SUMIF([1]SusAuthorResults!$A:$R,VLOOKUP($A64,[1]SusAuthors!$A:$G,7,FALSE),[1]SusAuthorResults!O:O))</f>
        <v>#VALUE!</v>
      </c>
      <c r="G64" t="e">
        <f>IF($C64=0,0,SUMIF([1]SusAuthorResults!$A:$R,VLOOKUP($A64,[1]SusAuthors!$A:$G,7,FALSE),[1]SusAuthorResults!P:P))</f>
        <v>#VALUE!</v>
      </c>
      <c r="H64" t="e">
        <f>IF($C64=0,0,SUMIF([1]SusAuthorResults!$A:$R,VLOOKUP($A64,[1]SusAuthors!$A:$G,7,FALSE),[1]SusAuthorResults!Q:Q))</f>
        <v>#VALUE!</v>
      </c>
      <c r="I64">
        <f>IF($C64=0,0,_xlfn.AGGREGATE(14,6,[1]SusAuthorResults!$R$2:$R$278/([1]SusAuthorResults!A$2:A$278=VLOOKUP(A64,[1]SusAuthors!$A:$G,7,FALSE)),1))</f>
        <v>0.86899999999999999</v>
      </c>
      <c r="J64" t="e">
        <f>IF($C64=0,0,AVERAGEIF([1]SusAuthorResults!$A:$R,VLOOKUP($A64,[1]SusAuthors!$A:$G,7,FALSE),[1]SusAuthorResults!R:R))</f>
        <v>#VALUE!</v>
      </c>
      <c r="K64" t="str">
        <f>VLOOKUP(A64,AuthorInfo!B:F,3,FALSE)</f>
        <v>Female</v>
      </c>
      <c r="L64">
        <f>IFERROR(VLOOKUP(A64,AuthorInfo!B:F,4,FALSE)," ")</f>
        <v>1</v>
      </c>
      <c r="M64">
        <f>IFERROR(VLOOKUP(A64,AuthorInfo!B:F,5,FALSE)," ")</f>
        <v>0</v>
      </c>
      <c r="N64">
        <f>IF($B64=0,0,SUMIFS([1]SusAuthorResults!M:M,[1]SusAuthorResults!$A:$A,VLOOKUP($A64,[1]SusAuthors!$A:$G,7,FALSE),[1]SusAuthorResults!$S:$S,1))</f>
        <v>1</v>
      </c>
      <c r="O64">
        <f>IF($B64=0,0,SUMIFS([1]SusAuthorResults!N:N,[1]SusAuthorResults!$A:$A,VLOOKUP($A64,[1]SusAuthors!$A:$G,7,FALSE),[1]SusAuthorResults!$S:$S,1))</f>
        <v>1</v>
      </c>
      <c r="P64">
        <f>IF($B64=0,0,SUMIFS([1]SusAuthorResults!O:O,[1]SusAuthorResults!$A:$A,VLOOKUP($A64,[1]SusAuthors!$A:$G,7,FALSE),[1]SusAuthorResults!$S:$S,1))</f>
        <v>1</v>
      </c>
      <c r="Q64">
        <f>IF($B64=0,0,_xlfn.AGGREGATE(14,6,[1]SusAuthorResults!$R:$R/(([1]SusAuthorResults!$A:$A=VLOOKUP(A64,[1]SusAuthors!$A:$G,7,FALSE)) *([1]SusAuthorResults!$S:$S=1)),1))</f>
        <v>0.86899999999999999</v>
      </c>
      <c r="R64">
        <f>IF($B64=0,0,AVERAGEIFS([1]SusAuthorResults!R:R,[1]SusAuthorResults!$A:$A,VLOOKUP($A64,[1]SusAuthors!$A:$G,7,FALSE),[1]SusAuthorResults!$S:$S,1))</f>
        <v>0.86899999999999999</v>
      </c>
    </row>
    <row r="65" spans="1:18" x14ac:dyDescent="0.25">
      <c r="A65" t="s">
        <v>66</v>
      </c>
      <c r="B65">
        <f>IF([1]SusAuthors!E65="x",0,COUNTIFS([1]SusAuthorResults!A:A,VLOOKUP(A65,[1]SusAuthors!$A:$G,7,FALSE),[1]SusAuthorResults!$S:$S,1))</f>
        <v>2</v>
      </c>
      <c r="C65">
        <f>IF([1]SusAuthors!E65="x",0,COUNTIF([1]SusAuthorResults!A:A,VLOOKUP(A65,[1]SusAuthors!$A:$G,7,FALSE)))</f>
        <v>4</v>
      </c>
      <c r="D65" t="e">
        <f>IF($C65=0,0,SUMIF([1]SusAuthorResults!$A:$R,VLOOKUP($A65,[1]SusAuthors!$A:$G,7,FALSE),[1]SusAuthorResults!M:M))</f>
        <v>#VALUE!</v>
      </c>
      <c r="E65" t="e">
        <f>IF($C65=0,0,SUMIF([1]SusAuthorResults!$A:$R,VLOOKUP($A65,[1]SusAuthors!$A:$G,7,FALSE),[1]SusAuthorResults!N:N))</f>
        <v>#VALUE!</v>
      </c>
      <c r="F65" t="e">
        <f>IF($C65=0,0,SUMIF([1]SusAuthorResults!$A:$R,VLOOKUP($A65,[1]SusAuthors!$A:$G,7,FALSE),[1]SusAuthorResults!O:O))</f>
        <v>#VALUE!</v>
      </c>
      <c r="G65" t="e">
        <f>IF($C65=0,0,SUMIF([1]SusAuthorResults!$A:$R,VLOOKUP($A65,[1]SusAuthors!$A:$G,7,FALSE),[1]SusAuthorResults!P:P))</f>
        <v>#VALUE!</v>
      </c>
      <c r="H65" t="e">
        <f>IF($C65=0,0,SUMIF([1]SusAuthorResults!$A:$R,VLOOKUP($A65,[1]SusAuthors!$A:$G,7,FALSE),[1]SusAuthorResults!Q:Q))</f>
        <v>#VALUE!</v>
      </c>
      <c r="I65">
        <f>IF($C65=0,0,_xlfn.AGGREGATE(14,6,[1]SusAuthorResults!$R$2:$R$278/([1]SusAuthorResults!A$2:A$278=VLOOKUP(A65,[1]SusAuthors!$A:$G,7,FALSE)),1))</f>
        <v>6.0350000000000001</v>
      </c>
      <c r="J65" t="e">
        <f>IF($C65=0,0,AVERAGEIF([1]SusAuthorResults!$A:$R,VLOOKUP($A65,[1]SusAuthors!$A:$G,7,FALSE),[1]SusAuthorResults!R:R))</f>
        <v>#VALUE!</v>
      </c>
      <c r="K65" t="str">
        <f>VLOOKUP(A65,AuthorInfo!B:F,3,FALSE)</f>
        <v>Male</v>
      </c>
      <c r="L65">
        <f>IFERROR(VLOOKUP(A65,AuthorInfo!B:F,4,FALSE)," ")</f>
        <v>1</v>
      </c>
      <c r="M65">
        <f>IFERROR(VLOOKUP(A65,AuthorInfo!B:F,5,FALSE)," ")</f>
        <v>0</v>
      </c>
      <c r="N65">
        <f>IF($B65=0,0,SUMIFS([1]SusAuthorResults!M:M,[1]SusAuthorResults!$A:$A,VLOOKUP($A65,[1]SusAuthors!$A:$G,7,FALSE),[1]SusAuthorResults!$S:$S,1))</f>
        <v>2</v>
      </c>
      <c r="O65">
        <f>IF($B65=0,0,SUMIFS([1]SusAuthorResults!N:N,[1]SusAuthorResults!$A:$A,VLOOKUP($A65,[1]SusAuthors!$A:$G,7,FALSE),[1]SusAuthorResults!$S:$S,1))</f>
        <v>0</v>
      </c>
      <c r="P65">
        <f>IF($B65=0,0,SUMIFS([1]SusAuthorResults!O:O,[1]SusAuthorResults!$A:$A,VLOOKUP($A65,[1]SusAuthors!$A:$G,7,FALSE),[1]SusAuthorResults!$S:$S,1))</f>
        <v>0</v>
      </c>
      <c r="Q65">
        <f>IF($B65=0,0,_xlfn.AGGREGATE(14,6,[1]SusAuthorResults!$R:$R/(([1]SusAuthorResults!$A:$A=VLOOKUP(A65,[1]SusAuthors!$A:$G,7,FALSE)) *([1]SusAuthorResults!$S:$S=1)),1))</f>
        <v>3.9980000000000002</v>
      </c>
      <c r="R65">
        <f>IF($B65=0,0,AVERAGEIFS([1]SusAuthorResults!R:R,[1]SusAuthorResults!$A:$A,VLOOKUP($A65,[1]SusAuthors!$A:$G,7,FALSE),[1]SusAuthorResults!$S:$S,1))</f>
        <v>3.6120000000000001</v>
      </c>
    </row>
    <row r="66" spans="1:18" x14ac:dyDescent="0.25">
      <c r="A66" t="s">
        <v>67</v>
      </c>
      <c r="B66">
        <f>IF([1]SusAuthors!E66="x",0,COUNTIFS([1]SusAuthorResults!A:A,VLOOKUP(A66,[1]SusAuthors!$A:$G,7,FALSE),[1]SusAuthorResults!$S:$S,1))</f>
        <v>0</v>
      </c>
      <c r="C66">
        <f>IF([1]SusAuthors!E66="x",0,COUNTIF([1]SusAuthorResults!A:A,VLOOKUP(A66,[1]SusAuthors!$A:$G,7,FALSE)))</f>
        <v>0</v>
      </c>
      <c r="D66">
        <f>IF($C66=0,0,SUMIF([1]SusAuthorResults!$A:$R,VLOOKUP($A66,[1]SusAuthors!$A:$G,7,FALSE),[1]SusAuthorResults!M:M))</f>
        <v>0</v>
      </c>
      <c r="E66">
        <f>IF($C66=0,0,SUMIF([1]SusAuthorResults!$A:$R,VLOOKUP($A66,[1]SusAuthors!$A:$G,7,FALSE),[1]SusAuthorResults!N:N))</f>
        <v>0</v>
      </c>
      <c r="F66">
        <f>IF($C66=0,0,SUMIF([1]SusAuthorResults!$A:$R,VLOOKUP($A66,[1]SusAuthors!$A:$G,7,FALSE),[1]SusAuthorResults!O:O))</f>
        <v>0</v>
      </c>
      <c r="G66">
        <f>IF($C66=0,0,SUMIF([1]SusAuthorResults!$A:$R,VLOOKUP($A66,[1]SusAuthors!$A:$G,7,FALSE),[1]SusAuthorResults!P:P))</f>
        <v>0</v>
      </c>
      <c r="H66">
        <f>IF($C66=0,0,SUMIF([1]SusAuthorResults!$A:$R,VLOOKUP($A66,[1]SusAuthors!$A:$G,7,FALSE),[1]SusAuthorResults!Q:Q))</f>
        <v>0</v>
      </c>
      <c r="I66">
        <f>IF($C66=0,0,_xlfn.AGGREGATE(14,6,[1]SusAuthorResults!$R$2:$R$278/([1]SusAuthorResults!A$2:A$278=VLOOKUP(A66,[1]SusAuthors!$A:$G,7,FALSE)),1))</f>
        <v>0</v>
      </c>
      <c r="J66">
        <f>IF($C66=0,0,AVERAGEIF([1]SusAuthorResults!$A:$R,VLOOKUP($A66,[1]SusAuthors!$A:$G,7,FALSE),[1]SusAuthorResults!R:R))</f>
        <v>0</v>
      </c>
      <c r="K66" t="str">
        <f>VLOOKUP(A66,AuthorInfo!B:F,3,FALSE)</f>
        <v>Male</v>
      </c>
      <c r="L66">
        <f>IFERROR(VLOOKUP(A66,AuthorInfo!B:F,4,FALSE)," ")</f>
        <v>0</v>
      </c>
      <c r="M66">
        <f>IFERROR(VLOOKUP(A66,AuthorInfo!B:F,5,FALSE)," ")</f>
        <v>0</v>
      </c>
      <c r="N66">
        <f>IF($B66=0,0,SUMIFS([1]SusAuthorResults!M:M,[1]SusAuthorResults!$A:$A,VLOOKUP($A66,[1]SusAuthors!$A:$G,7,FALSE),[1]SusAuthorResults!$S:$S,1))</f>
        <v>0</v>
      </c>
      <c r="O66">
        <f>IF($B66=0,0,SUMIFS([1]SusAuthorResults!N:N,[1]SusAuthorResults!$A:$A,VLOOKUP($A66,[1]SusAuthors!$A:$G,7,FALSE),[1]SusAuthorResults!$S:$S,1))</f>
        <v>0</v>
      </c>
      <c r="P66">
        <f>IF($B66=0,0,SUMIFS([1]SusAuthorResults!O:O,[1]SusAuthorResults!$A:$A,VLOOKUP($A66,[1]SusAuthors!$A:$G,7,FALSE),[1]SusAuthorResults!$S:$S,1))</f>
        <v>0</v>
      </c>
      <c r="Q66">
        <f>IF($B66=0,0,_xlfn.AGGREGATE(14,6,[1]SusAuthorResults!$R:$R/(([1]SusAuthorResults!$A:$A=VLOOKUP(A66,[1]SusAuthors!$A:$G,7,FALSE)) *([1]SusAuthorResults!$S:$S=1)),1))</f>
        <v>0</v>
      </c>
      <c r="R66">
        <f>IF($B66=0,0,AVERAGEIFS([1]SusAuthorResults!R:R,[1]SusAuthorResults!$A:$A,VLOOKUP($A66,[1]SusAuthors!$A:$G,7,FALSE),[1]SusAuthorResults!$S:$S,1))</f>
        <v>0</v>
      </c>
    </row>
    <row r="67" spans="1:18" x14ac:dyDescent="0.25">
      <c r="A67" t="s">
        <v>68</v>
      </c>
      <c r="B67">
        <f>IF([1]SusAuthors!E67="x",0,COUNTIFS([1]SusAuthorResults!A:A,VLOOKUP(A67,[1]SusAuthors!$A:$G,7,FALSE),[1]SusAuthorResults!$S:$S,1))</f>
        <v>4</v>
      </c>
      <c r="C67">
        <f>IF([1]SusAuthors!E67="x",0,COUNTIF([1]SusAuthorResults!A:A,VLOOKUP(A67,[1]SusAuthors!$A:$G,7,FALSE)))</f>
        <v>6</v>
      </c>
      <c r="D67" t="e">
        <f>IF($C67=0,0,SUMIF([1]SusAuthorResults!$A:$R,VLOOKUP($A67,[1]SusAuthors!$A:$G,7,FALSE),[1]SusAuthorResults!M:M))</f>
        <v>#VALUE!</v>
      </c>
      <c r="E67" t="e">
        <f>IF($C67=0,0,SUMIF([1]SusAuthorResults!$A:$R,VLOOKUP($A67,[1]SusAuthors!$A:$G,7,FALSE),[1]SusAuthorResults!N:N))</f>
        <v>#VALUE!</v>
      </c>
      <c r="F67" t="e">
        <f>IF($C67=0,0,SUMIF([1]SusAuthorResults!$A:$R,VLOOKUP($A67,[1]SusAuthors!$A:$G,7,FALSE),[1]SusAuthorResults!O:O))</f>
        <v>#VALUE!</v>
      </c>
      <c r="G67" t="e">
        <f>IF($C67=0,0,SUMIF([1]SusAuthorResults!$A:$R,VLOOKUP($A67,[1]SusAuthors!$A:$G,7,FALSE),[1]SusAuthorResults!P:P))</f>
        <v>#VALUE!</v>
      </c>
      <c r="H67" t="e">
        <f>IF($C67=0,0,SUMIF([1]SusAuthorResults!$A:$R,VLOOKUP($A67,[1]SusAuthors!$A:$G,7,FALSE),[1]SusAuthorResults!Q:Q))</f>
        <v>#VALUE!</v>
      </c>
      <c r="I67">
        <f>IF($C67=0,0,_xlfn.AGGREGATE(14,6,[1]SusAuthorResults!$R$2:$R$278/([1]SusAuthorResults!A$2:A$278=VLOOKUP(A67,[1]SusAuthors!$A:$G,7,FALSE)),1))</f>
        <v>4.0129999999999999</v>
      </c>
      <c r="J67" t="e">
        <f>IF($C67=0,0,AVERAGEIF([1]SusAuthorResults!$A:$R,VLOOKUP($A67,[1]SusAuthors!$A:$G,7,FALSE),[1]SusAuthorResults!R:R))</f>
        <v>#VALUE!</v>
      </c>
      <c r="K67" t="str">
        <f>VLOOKUP(A67,AuthorInfo!B:F,3,FALSE)</f>
        <v>Male</v>
      </c>
      <c r="L67">
        <f>IFERROR(VLOOKUP(A67,AuthorInfo!B:F,4,FALSE)," ")</f>
        <v>0</v>
      </c>
      <c r="M67">
        <f>IFERROR(VLOOKUP(A67,AuthorInfo!B:F,5,FALSE)," ")</f>
        <v>0</v>
      </c>
      <c r="N67">
        <f>IF($B67=0,0,SUMIFS([1]SusAuthorResults!M:M,[1]SusAuthorResults!$A:$A,VLOOKUP($A67,[1]SusAuthors!$A:$G,7,FALSE),[1]SusAuthorResults!$S:$S,1))</f>
        <v>4</v>
      </c>
      <c r="O67">
        <f>IF($B67=0,0,SUMIFS([1]SusAuthorResults!N:N,[1]SusAuthorResults!$A:$A,VLOOKUP($A67,[1]SusAuthors!$A:$G,7,FALSE),[1]SusAuthorResults!$S:$S,1))</f>
        <v>2</v>
      </c>
      <c r="P67">
        <f>IF($B67=0,0,SUMIFS([1]SusAuthorResults!O:O,[1]SusAuthorResults!$A:$A,VLOOKUP($A67,[1]SusAuthors!$A:$G,7,FALSE),[1]SusAuthorResults!$S:$S,1))</f>
        <v>2</v>
      </c>
      <c r="Q67">
        <f>IF($B67=0,0,_xlfn.AGGREGATE(14,6,[1]SusAuthorResults!$R:$R/(([1]SusAuthorResults!$A:$A=VLOOKUP(A67,[1]SusAuthors!$A:$G,7,FALSE)) *([1]SusAuthorResults!$S:$S=1)),1))</f>
        <v>3.4580000000000002</v>
      </c>
      <c r="R67">
        <f>IF($B67=0,0,AVERAGEIFS([1]SusAuthorResults!R:R,[1]SusAuthorResults!$A:$A,VLOOKUP($A67,[1]SusAuthors!$A:$G,7,FALSE),[1]SusAuthorResults!$S:$S,1))</f>
        <v>2.03775</v>
      </c>
    </row>
    <row r="68" spans="1:18" x14ac:dyDescent="0.25">
      <c r="A68" t="s">
        <v>69</v>
      </c>
      <c r="B68">
        <f>IF([1]SusAuthors!E68="x",0,COUNTIFS([1]SusAuthorResults!A:A,VLOOKUP(A68,[1]SusAuthors!$A:$G,7,FALSE),[1]SusAuthorResults!$S:$S,1))</f>
        <v>1</v>
      </c>
      <c r="C68">
        <f>IF([1]SusAuthors!E68="x",0,COUNTIF([1]SusAuthorResults!A:A,VLOOKUP(A68,[1]SusAuthors!$A:$G,7,FALSE)))</f>
        <v>1</v>
      </c>
      <c r="D68" t="e">
        <f>IF($C68=0,0,SUMIF([1]SusAuthorResults!$A:$R,VLOOKUP($A68,[1]SusAuthors!$A:$G,7,FALSE),[1]SusAuthorResults!M:M))</f>
        <v>#VALUE!</v>
      </c>
      <c r="E68" t="e">
        <f>IF($C68=0,0,SUMIF([1]SusAuthorResults!$A:$R,VLOOKUP($A68,[1]SusAuthors!$A:$G,7,FALSE),[1]SusAuthorResults!N:N))</f>
        <v>#VALUE!</v>
      </c>
      <c r="F68" t="e">
        <f>IF($C68=0,0,SUMIF([1]SusAuthorResults!$A:$R,VLOOKUP($A68,[1]SusAuthors!$A:$G,7,FALSE),[1]SusAuthorResults!O:O))</f>
        <v>#VALUE!</v>
      </c>
      <c r="G68" t="e">
        <f>IF($C68=0,0,SUMIF([1]SusAuthorResults!$A:$R,VLOOKUP($A68,[1]SusAuthors!$A:$G,7,FALSE),[1]SusAuthorResults!P:P))</f>
        <v>#VALUE!</v>
      </c>
      <c r="H68" t="e">
        <f>IF($C68=0,0,SUMIF([1]SusAuthorResults!$A:$R,VLOOKUP($A68,[1]SusAuthors!$A:$G,7,FALSE),[1]SusAuthorResults!Q:Q))</f>
        <v>#VALUE!</v>
      </c>
      <c r="I68">
        <f>IF($C68=0,0,_xlfn.AGGREGATE(14,6,[1]SusAuthorResults!$R$2:$R$278/([1]SusAuthorResults!A$2:A$278=VLOOKUP(A68,[1]SusAuthors!$A:$G,7,FALSE)),1))</f>
        <v>2.9809999999999999</v>
      </c>
      <c r="J68" t="e">
        <f>IF($C68=0,0,AVERAGEIF([1]SusAuthorResults!$A:$R,VLOOKUP($A68,[1]SusAuthors!$A:$G,7,FALSE),[1]SusAuthorResults!R:R))</f>
        <v>#VALUE!</v>
      </c>
      <c r="K68" t="str">
        <f>VLOOKUP(A68,AuthorInfo!B:F,3,FALSE)</f>
        <v>Male</v>
      </c>
      <c r="L68">
        <f>IFERROR(VLOOKUP(A68,AuthorInfo!B:F,4,FALSE)," ")</f>
        <v>0</v>
      </c>
      <c r="M68">
        <f>IFERROR(VLOOKUP(A68,AuthorInfo!B:F,5,FALSE)," ")</f>
        <v>0</v>
      </c>
      <c r="N68">
        <f>IF($B68=0,0,SUMIFS([1]SusAuthorResults!M:M,[1]SusAuthorResults!$A:$A,VLOOKUP($A68,[1]SusAuthors!$A:$G,7,FALSE),[1]SusAuthorResults!$S:$S,1))</f>
        <v>1</v>
      </c>
      <c r="O68">
        <f>IF($B68=0,0,SUMIFS([1]SusAuthorResults!N:N,[1]SusAuthorResults!$A:$A,VLOOKUP($A68,[1]SusAuthors!$A:$G,7,FALSE),[1]SusAuthorResults!$S:$S,1))</f>
        <v>0</v>
      </c>
      <c r="P68">
        <f>IF($B68=0,0,SUMIFS([1]SusAuthorResults!O:O,[1]SusAuthorResults!$A:$A,VLOOKUP($A68,[1]SusAuthors!$A:$G,7,FALSE),[1]SusAuthorResults!$S:$S,1))</f>
        <v>0</v>
      </c>
      <c r="Q68">
        <f>IF($B68=0,0,_xlfn.AGGREGATE(14,6,[1]SusAuthorResults!$R:$R/(([1]SusAuthorResults!$A:$A=VLOOKUP(A68,[1]SusAuthors!$A:$G,7,FALSE)) *([1]SusAuthorResults!$S:$S=1)),1))</f>
        <v>2.9809999999999999</v>
      </c>
      <c r="R68">
        <f>IF($B68=0,0,AVERAGEIFS([1]SusAuthorResults!R:R,[1]SusAuthorResults!$A:$A,VLOOKUP($A68,[1]SusAuthors!$A:$G,7,FALSE),[1]SusAuthorResults!$S:$S,1))</f>
        <v>2.9809999999999999</v>
      </c>
    </row>
    <row r="69" spans="1:18" x14ac:dyDescent="0.25">
      <c r="A69" t="s">
        <v>70</v>
      </c>
      <c r="B69">
        <f>IF([1]SusAuthors!E69="x",0,COUNTIFS([1]SusAuthorResults!A:A,VLOOKUP(A69,[1]SusAuthors!$A:$G,7,FALSE),[1]SusAuthorResults!$S:$S,1))</f>
        <v>0</v>
      </c>
      <c r="C69">
        <f>IF([1]SusAuthors!E69="x",0,COUNTIF([1]SusAuthorResults!A:A,VLOOKUP(A69,[1]SusAuthors!$A:$G,7,FALSE)))</f>
        <v>1</v>
      </c>
      <c r="D69" t="e">
        <f>IF($C69=0,0,SUMIF([1]SusAuthorResults!$A:$R,VLOOKUP($A69,[1]SusAuthors!$A:$G,7,FALSE),[1]SusAuthorResults!M:M))</f>
        <v>#VALUE!</v>
      </c>
      <c r="E69" t="e">
        <f>IF($C69=0,0,SUMIF([1]SusAuthorResults!$A:$R,VLOOKUP($A69,[1]SusAuthors!$A:$G,7,FALSE),[1]SusAuthorResults!N:N))</f>
        <v>#VALUE!</v>
      </c>
      <c r="F69" t="e">
        <f>IF($C69=0,0,SUMIF([1]SusAuthorResults!$A:$R,VLOOKUP($A69,[1]SusAuthors!$A:$G,7,FALSE),[1]SusAuthorResults!O:O))</f>
        <v>#VALUE!</v>
      </c>
      <c r="G69" t="e">
        <f>IF($C69=0,0,SUMIF([1]SusAuthorResults!$A:$R,VLOOKUP($A69,[1]SusAuthors!$A:$G,7,FALSE),[1]SusAuthorResults!P:P))</f>
        <v>#VALUE!</v>
      </c>
      <c r="H69" t="e">
        <f>IF($C69=0,0,SUMIF([1]SusAuthorResults!$A:$R,VLOOKUP($A69,[1]SusAuthors!$A:$G,7,FALSE),[1]SusAuthorResults!Q:Q))</f>
        <v>#VALUE!</v>
      </c>
      <c r="I69">
        <f>IF($C69=0,0,_xlfn.AGGREGATE(14,6,[1]SusAuthorResults!$R$2:$R$278/([1]SusAuthorResults!A$2:A$278=VLOOKUP(A69,[1]SusAuthors!$A:$G,7,FALSE)),1))</f>
        <v>2.5129999999999999</v>
      </c>
      <c r="J69" t="e">
        <f>IF($C69=0,0,AVERAGEIF([1]SusAuthorResults!$A:$R,VLOOKUP($A69,[1]SusAuthors!$A:$G,7,FALSE),[1]SusAuthorResults!R:R))</f>
        <v>#VALUE!</v>
      </c>
      <c r="K69" t="str">
        <f>VLOOKUP(A69,AuthorInfo!B:F,3,FALSE)</f>
        <v>Male</v>
      </c>
      <c r="L69">
        <f>IFERROR(VLOOKUP(A69,AuthorInfo!B:F,4,FALSE)," ")</f>
        <v>0</v>
      </c>
      <c r="M69">
        <f>IFERROR(VLOOKUP(A69,AuthorInfo!B:F,5,FALSE)," ")</f>
        <v>1</v>
      </c>
      <c r="N69">
        <f>IF($B69=0,0,SUMIFS([1]SusAuthorResults!M:M,[1]SusAuthorResults!$A:$A,VLOOKUP($A69,[1]SusAuthors!$A:$G,7,FALSE),[1]SusAuthorResults!$S:$S,1))</f>
        <v>0</v>
      </c>
      <c r="O69">
        <f>IF($B69=0,0,SUMIFS([1]SusAuthorResults!N:N,[1]SusAuthorResults!$A:$A,VLOOKUP($A69,[1]SusAuthors!$A:$G,7,FALSE),[1]SusAuthorResults!$S:$S,1))</f>
        <v>0</v>
      </c>
      <c r="P69">
        <f>IF($B69=0,0,SUMIFS([1]SusAuthorResults!O:O,[1]SusAuthorResults!$A:$A,VLOOKUP($A69,[1]SusAuthors!$A:$G,7,FALSE),[1]SusAuthorResults!$S:$S,1))</f>
        <v>0</v>
      </c>
      <c r="Q69">
        <f>IF($B69=0,0,_xlfn.AGGREGATE(14,6,[1]SusAuthorResults!$R:$R/(([1]SusAuthorResults!$A:$A=VLOOKUP(A69,[1]SusAuthors!$A:$G,7,FALSE)) *([1]SusAuthorResults!$S:$S=1)),1))</f>
        <v>0</v>
      </c>
      <c r="R69">
        <f>IF($B69=0,0,AVERAGEIFS([1]SusAuthorResults!R:R,[1]SusAuthorResults!$A:$A,VLOOKUP($A69,[1]SusAuthors!$A:$G,7,FALSE),[1]SusAuthorResults!$S:$S,1))</f>
        <v>0</v>
      </c>
    </row>
    <row r="70" spans="1:18" x14ac:dyDescent="0.25">
      <c r="A70" t="s">
        <v>71</v>
      </c>
      <c r="B70">
        <f>IF([1]SusAuthors!E70="x",0,COUNTIFS([1]SusAuthorResults!A:A,VLOOKUP(A70,[1]SusAuthors!$A:$G,7,FALSE),[1]SusAuthorResults!$S:$S,1))</f>
        <v>0</v>
      </c>
      <c r="C70">
        <f>IF([1]SusAuthors!E70="x",0,COUNTIF([1]SusAuthorResults!A:A,VLOOKUP(A70,[1]SusAuthors!$A:$G,7,FALSE)))</f>
        <v>1</v>
      </c>
      <c r="D70" t="e">
        <f>IF($C70=0,0,SUMIF([1]SusAuthorResults!$A:$R,VLOOKUP($A70,[1]SusAuthors!$A:$G,7,FALSE),[1]SusAuthorResults!M:M))</f>
        <v>#VALUE!</v>
      </c>
      <c r="E70" t="e">
        <f>IF($C70=0,0,SUMIF([1]SusAuthorResults!$A:$R,VLOOKUP($A70,[1]SusAuthors!$A:$G,7,FALSE),[1]SusAuthorResults!N:N))</f>
        <v>#VALUE!</v>
      </c>
      <c r="F70" t="e">
        <f>IF($C70=0,0,SUMIF([1]SusAuthorResults!$A:$R,VLOOKUP($A70,[1]SusAuthors!$A:$G,7,FALSE),[1]SusAuthorResults!O:O))</f>
        <v>#VALUE!</v>
      </c>
      <c r="G70" t="e">
        <f>IF($C70=0,0,SUMIF([1]SusAuthorResults!$A:$R,VLOOKUP($A70,[1]SusAuthors!$A:$G,7,FALSE),[1]SusAuthorResults!P:P))</f>
        <v>#VALUE!</v>
      </c>
      <c r="H70" t="e">
        <f>IF($C70=0,0,SUMIF([1]SusAuthorResults!$A:$R,VLOOKUP($A70,[1]SusAuthors!$A:$G,7,FALSE),[1]SusAuthorResults!Q:Q))</f>
        <v>#VALUE!</v>
      </c>
      <c r="I70">
        <f>IF($C70=0,0,_xlfn.AGGREGATE(14,6,[1]SusAuthorResults!$R$2:$R$278/([1]SusAuthorResults!A$2:A$278=VLOOKUP(A70,[1]SusAuthors!$A:$G,7,FALSE)),1))</f>
        <v>3.6110000000000002</v>
      </c>
      <c r="J70" t="e">
        <f>IF($C70=0,0,AVERAGEIF([1]SusAuthorResults!$A:$R,VLOOKUP($A70,[1]SusAuthors!$A:$G,7,FALSE),[1]SusAuthorResults!R:R))</f>
        <v>#VALUE!</v>
      </c>
      <c r="K70" t="str">
        <f>VLOOKUP(A70,AuthorInfo!B:F,3,FALSE)</f>
        <v>Female</v>
      </c>
      <c r="L70">
        <f>IFERROR(VLOOKUP(A70,AuthorInfo!B:F,4,FALSE)," ")</f>
        <v>0</v>
      </c>
      <c r="M70">
        <f>IFERROR(VLOOKUP(A70,AuthorInfo!B:F,5,FALSE)," ")</f>
        <v>0</v>
      </c>
      <c r="N70">
        <f>IF($B70=0,0,SUMIFS([1]SusAuthorResults!M:M,[1]SusAuthorResults!$A:$A,VLOOKUP($A70,[1]SusAuthors!$A:$G,7,FALSE),[1]SusAuthorResults!$S:$S,1))</f>
        <v>0</v>
      </c>
      <c r="O70">
        <f>IF($B70=0,0,SUMIFS([1]SusAuthorResults!N:N,[1]SusAuthorResults!$A:$A,VLOOKUP($A70,[1]SusAuthors!$A:$G,7,FALSE),[1]SusAuthorResults!$S:$S,1))</f>
        <v>0</v>
      </c>
      <c r="P70">
        <f>IF($B70=0,0,SUMIFS([1]SusAuthorResults!O:O,[1]SusAuthorResults!$A:$A,VLOOKUP($A70,[1]SusAuthors!$A:$G,7,FALSE),[1]SusAuthorResults!$S:$S,1))</f>
        <v>0</v>
      </c>
      <c r="Q70">
        <f>IF($B70=0,0,_xlfn.AGGREGATE(14,6,[1]SusAuthorResults!$R:$R/(([1]SusAuthorResults!$A:$A=VLOOKUP(A70,[1]SusAuthors!$A:$G,7,FALSE)) *([1]SusAuthorResults!$S:$S=1)),1))</f>
        <v>0</v>
      </c>
      <c r="R70">
        <f>IF($B70=0,0,AVERAGEIFS([1]SusAuthorResults!R:R,[1]SusAuthorResults!$A:$A,VLOOKUP($A70,[1]SusAuthors!$A:$G,7,FALSE),[1]SusAuthorResults!$S:$S,1))</f>
        <v>0</v>
      </c>
    </row>
    <row r="71" spans="1:18" x14ac:dyDescent="0.25">
      <c r="A71" t="s">
        <v>72</v>
      </c>
      <c r="B71">
        <f>IF([1]SusAuthors!E71="x",0,COUNTIFS([1]SusAuthorResults!A:A,VLOOKUP(A71,[1]SusAuthors!$A:$G,7,FALSE),[1]SusAuthorResults!$S:$S,1))</f>
        <v>0</v>
      </c>
      <c r="C71">
        <f>IF([1]SusAuthors!E71="x",0,COUNTIF([1]SusAuthorResults!A:A,VLOOKUP(A71,[1]SusAuthors!$A:$G,7,FALSE)))</f>
        <v>0</v>
      </c>
      <c r="D71">
        <f>IF($C71=0,0,SUMIF([1]SusAuthorResults!$A:$R,VLOOKUP($A71,[1]SusAuthors!$A:$G,7,FALSE),[1]SusAuthorResults!M:M))</f>
        <v>0</v>
      </c>
      <c r="E71">
        <f>IF($C71=0,0,SUMIF([1]SusAuthorResults!$A:$R,VLOOKUP($A71,[1]SusAuthors!$A:$G,7,FALSE),[1]SusAuthorResults!N:N))</f>
        <v>0</v>
      </c>
      <c r="F71">
        <f>IF($C71=0,0,SUMIF([1]SusAuthorResults!$A:$R,VLOOKUP($A71,[1]SusAuthors!$A:$G,7,FALSE),[1]SusAuthorResults!O:O))</f>
        <v>0</v>
      </c>
      <c r="G71">
        <f>IF($C71=0,0,SUMIF([1]SusAuthorResults!$A:$R,VLOOKUP($A71,[1]SusAuthors!$A:$G,7,FALSE),[1]SusAuthorResults!P:P))</f>
        <v>0</v>
      </c>
      <c r="H71">
        <f>IF($C71=0,0,SUMIF([1]SusAuthorResults!$A:$R,VLOOKUP($A71,[1]SusAuthors!$A:$G,7,FALSE),[1]SusAuthorResults!Q:Q))</f>
        <v>0</v>
      </c>
      <c r="I71">
        <f>IF($C71=0,0,_xlfn.AGGREGATE(14,6,[1]SusAuthorResults!$R$2:$R$278/([1]SusAuthorResults!A$2:A$278=VLOOKUP(A71,[1]SusAuthors!$A:$G,7,FALSE)),1))</f>
        <v>0</v>
      </c>
      <c r="J71">
        <f>IF($C71=0,0,AVERAGEIF([1]SusAuthorResults!$A:$R,VLOOKUP($A71,[1]SusAuthors!$A:$G,7,FALSE),[1]SusAuthorResults!R:R))</f>
        <v>0</v>
      </c>
      <c r="K71" t="str">
        <f>VLOOKUP(A71,AuthorInfo!B:F,3,FALSE)</f>
        <v>Female</v>
      </c>
      <c r="L71">
        <f>IFERROR(VLOOKUP(A71,AuthorInfo!B:F,4,FALSE)," ")</f>
        <v>0</v>
      </c>
      <c r="M71">
        <f>IFERROR(VLOOKUP(A71,AuthorInfo!B:F,5,FALSE)," ")</f>
        <v>0</v>
      </c>
      <c r="N71">
        <f>IF($B71=0,0,SUMIFS([1]SusAuthorResults!M:M,[1]SusAuthorResults!$A:$A,VLOOKUP($A71,[1]SusAuthors!$A:$G,7,FALSE),[1]SusAuthorResults!$S:$S,1))</f>
        <v>0</v>
      </c>
      <c r="O71">
        <f>IF($B71=0,0,SUMIFS([1]SusAuthorResults!N:N,[1]SusAuthorResults!$A:$A,VLOOKUP($A71,[1]SusAuthors!$A:$G,7,FALSE),[1]SusAuthorResults!$S:$S,1))</f>
        <v>0</v>
      </c>
      <c r="P71">
        <f>IF($B71=0,0,SUMIFS([1]SusAuthorResults!O:O,[1]SusAuthorResults!$A:$A,VLOOKUP($A71,[1]SusAuthors!$A:$G,7,FALSE),[1]SusAuthorResults!$S:$S,1))</f>
        <v>0</v>
      </c>
      <c r="Q71">
        <f>IF($B71=0,0,_xlfn.AGGREGATE(14,6,[1]SusAuthorResults!$R:$R/(([1]SusAuthorResults!$A:$A=VLOOKUP(A71,[1]SusAuthors!$A:$G,7,FALSE)) *([1]SusAuthorResults!$S:$S=1)),1))</f>
        <v>0</v>
      </c>
      <c r="R71">
        <f>IF($B71=0,0,AVERAGEIFS([1]SusAuthorResults!R:R,[1]SusAuthorResults!$A:$A,VLOOKUP($A71,[1]SusAuthors!$A:$G,7,FALSE),[1]SusAuthorResults!$S:$S,1))</f>
        <v>0</v>
      </c>
    </row>
    <row r="72" spans="1:18" x14ac:dyDescent="0.25">
      <c r="A72" t="s">
        <v>73</v>
      </c>
      <c r="B72">
        <f>IF([1]SusAuthors!E72="x",0,COUNTIFS([1]SusAuthorResults!A:A,VLOOKUP(A72,[1]SusAuthors!$A:$G,7,FALSE),[1]SusAuthorResults!$S:$S,1))</f>
        <v>0</v>
      </c>
      <c r="C72">
        <f>IF([1]SusAuthors!E72="x",0,COUNTIF([1]SusAuthorResults!A:A,VLOOKUP(A72,[1]SusAuthors!$A:$G,7,FALSE)))</f>
        <v>0</v>
      </c>
      <c r="D72">
        <f>IF($C72=0,0,SUMIF([1]SusAuthorResults!$A:$R,VLOOKUP($A72,[1]SusAuthors!$A:$G,7,FALSE),[1]SusAuthorResults!M:M))</f>
        <v>0</v>
      </c>
      <c r="E72">
        <f>IF($C72=0,0,SUMIF([1]SusAuthorResults!$A:$R,VLOOKUP($A72,[1]SusAuthors!$A:$G,7,FALSE),[1]SusAuthorResults!N:N))</f>
        <v>0</v>
      </c>
      <c r="F72">
        <f>IF($C72=0,0,SUMIF([1]SusAuthorResults!$A:$R,VLOOKUP($A72,[1]SusAuthors!$A:$G,7,FALSE),[1]SusAuthorResults!O:O))</f>
        <v>0</v>
      </c>
      <c r="G72">
        <f>IF($C72=0,0,SUMIF([1]SusAuthorResults!$A:$R,VLOOKUP($A72,[1]SusAuthors!$A:$G,7,FALSE),[1]SusAuthorResults!P:P))</f>
        <v>0</v>
      </c>
      <c r="H72">
        <f>IF($C72=0,0,SUMIF([1]SusAuthorResults!$A:$R,VLOOKUP($A72,[1]SusAuthors!$A:$G,7,FALSE),[1]SusAuthorResults!Q:Q))</f>
        <v>0</v>
      </c>
      <c r="I72">
        <f>IF($C72=0,0,_xlfn.AGGREGATE(14,6,[1]SusAuthorResults!$R$2:$R$278/([1]SusAuthorResults!A$2:A$278=VLOOKUP(A72,[1]SusAuthors!$A:$G,7,FALSE)),1))</f>
        <v>0</v>
      </c>
      <c r="J72">
        <f>IF($C72=0,0,AVERAGEIF([1]SusAuthorResults!$A:$R,VLOOKUP($A72,[1]SusAuthors!$A:$G,7,FALSE),[1]SusAuthorResults!R:R))</f>
        <v>0</v>
      </c>
      <c r="K72" t="str">
        <f>VLOOKUP(A72,AuthorInfo!B:F,3,FALSE)</f>
        <v>Female</v>
      </c>
      <c r="L72">
        <f>IFERROR(VLOOKUP(A72,AuthorInfo!B:F,4,FALSE)," ")</f>
        <v>0</v>
      </c>
      <c r="M72">
        <f>IFERROR(VLOOKUP(A72,AuthorInfo!B:F,5,FALSE)," ")</f>
        <v>0</v>
      </c>
      <c r="N72">
        <f>IF($B72=0,0,SUMIFS([1]SusAuthorResults!M:M,[1]SusAuthorResults!$A:$A,VLOOKUP($A72,[1]SusAuthors!$A:$G,7,FALSE),[1]SusAuthorResults!$S:$S,1))</f>
        <v>0</v>
      </c>
      <c r="O72">
        <f>IF($B72=0,0,SUMIFS([1]SusAuthorResults!N:N,[1]SusAuthorResults!$A:$A,VLOOKUP($A72,[1]SusAuthors!$A:$G,7,FALSE),[1]SusAuthorResults!$S:$S,1))</f>
        <v>0</v>
      </c>
      <c r="P72">
        <f>IF($B72=0,0,SUMIFS([1]SusAuthorResults!O:O,[1]SusAuthorResults!$A:$A,VLOOKUP($A72,[1]SusAuthors!$A:$G,7,FALSE),[1]SusAuthorResults!$S:$S,1))</f>
        <v>0</v>
      </c>
      <c r="Q72">
        <f>IF($B72=0,0,_xlfn.AGGREGATE(14,6,[1]SusAuthorResults!$R:$R/(([1]SusAuthorResults!$A:$A=VLOOKUP(A72,[1]SusAuthors!$A:$G,7,FALSE)) *([1]SusAuthorResults!$S:$S=1)),1))</f>
        <v>0</v>
      </c>
      <c r="R72">
        <f>IF($B72=0,0,AVERAGEIFS([1]SusAuthorResults!R:R,[1]SusAuthorResults!$A:$A,VLOOKUP($A72,[1]SusAuthors!$A:$G,7,FALSE),[1]SusAuthorResults!$S:$S,1))</f>
        <v>0</v>
      </c>
    </row>
    <row r="73" spans="1:18" x14ac:dyDescent="0.25">
      <c r="A73" t="s">
        <v>74</v>
      </c>
      <c r="B73">
        <f>IF([1]SusAuthors!E73="x",0,COUNTIFS([1]SusAuthorResults!A:A,VLOOKUP(A73,[1]SusAuthors!$A:$G,7,FALSE),[1]SusAuthorResults!$S:$S,1))</f>
        <v>1</v>
      </c>
      <c r="C73">
        <f>IF([1]SusAuthors!E73="x",0,COUNTIF([1]SusAuthorResults!A:A,VLOOKUP(A73,[1]SusAuthors!$A:$G,7,FALSE)))</f>
        <v>1</v>
      </c>
      <c r="D73" t="e">
        <f>IF($C73=0,0,SUMIF([1]SusAuthorResults!$A:$R,VLOOKUP($A73,[1]SusAuthors!$A:$G,7,FALSE),[1]SusAuthorResults!M:M))</f>
        <v>#VALUE!</v>
      </c>
      <c r="E73" t="e">
        <f>IF($C73=0,0,SUMIF([1]SusAuthorResults!$A:$R,VLOOKUP($A73,[1]SusAuthors!$A:$G,7,FALSE),[1]SusAuthorResults!N:N))</f>
        <v>#VALUE!</v>
      </c>
      <c r="F73" t="e">
        <f>IF($C73=0,0,SUMIF([1]SusAuthorResults!$A:$R,VLOOKUP($A73,[1]SusAuthors!$A:$G,7,FALSE),[1]SusAuthorResults!O:O))</f>
        <v>#VALUE!</v>
      </c>
      <c r="G73" t="e">
        <f>IF($C73=0,0,SUMIF([1]SusAuthorResults!$A:$R,VLOOKUP($A73,[1]SusAuthors!$A:$G,7,FALSE),[1]SusAuthorResults!P:P))</f>
        <v>#VALUE!</v>
      </c>
      <c r="H73" t="e">
        <f>IF($C73=0,0,SUMIF([1]SusAuthorResults!$A:$R,VLOOKUP($A73,[1]SusAuthors!$A:$G,7,FALSE),[1]SusAuthorResults!Q:Q))</f>
        <v>#VALUE!</v>
      </c>
      <c r="I73">
        <f>IF($C73=0,0,_xlfn.AGGREGATE(14,6,[1]SusAuthorResults!$R$2:$R$278/([1]SusAuthorResults!A$2:A$278=VLOOKUP(A73,[1]SusAuthors!$A:$G,7,FALSE)),1))</f>
        <v>4.5010000000000003</v>
      </c>
      <c r="J73" t="e">
        <f>IF($C73=0,0,AVERAGEIF([1]SusAuthorResults!$A:$R,VLOOKUP($A73,[1]SusAuthors!$A:$G,7,FALSE),[1]SusAuthorResults!R:R))</f>
        <v>#VALUE!</v>
      </c>
      <c r="K73" t="str">
        <f>VLOOKUP(A73,AuthorInfo!B:F,3,FALSE)</f>
        <v>Male</v>
      </c>
      <c r="L73">
        <f>IFERROR(VLOOKUP(A73,AuthorInfo!B:F,4,FALSE)," ")</f>
        <v>0</v>
      </c>
      <c r="M73">
        <f>IFERROR(VLOOKUP(A73,AuthorInfo!B:F,5,FALSE)," ")</f>
        <v>0</v>
      </c>
      <c r="N73">
        <f>IF($B73=0,0,SUMIFS([1]SusAuthorResults!M:M,[1]SusAuthorResults!$A:$A,VLOOKUP($A73,[1]SusAuthors!$A:$G,7,FALSE),[1]SusAuthorResults!$S:$S,1))</f>
        <v>0</v>
      </c>
      <c r="O73">
        <f>IF($B73=0,0,SUMIFS([1]SusAuthorResults!N:N,[1]SusAuthorResults!$A:$A,VLOOKUP($A73,[1]SusAuthors!$A:$G,7,FALSE),[1]SusAuthorResults!$S:$S,1))</f>
        <v>0</v>
      </c>
      <c r="P73">
        <f>IF($B73=0,0,SUMIFS([1]SusAuthorResults!O:O,[1]SusAuthorResults!$A:$A,VLOOKUP($A73,[1]SusAuthors!$A:$G,7,FALSE),[1]SusAuthorResults!$S:$S,1))</f>
        <v>0</v>
      </c>
      <c r="Q73">
        <f>IF($B73=0,0,_xlfn.AGGREGATE(14,6,[1]SusAuthorResults!$R:$R/(([1]SusAuthorResults!$A:$A=VLOOKUP(A73,[1]SusAuthors!$A:$G,7,FALSE)) *([1]SusAuthorResults!$S:$S=1)),1))</f>
        <v>4.5010000000000003</v>
      </c>
      <c r="R73">
        <f>IF($B73=0,0,AVERAGEIFS([1]SusAuthorResults!R:R,[1]SusAuthorResults!$A:$A,VLOOKUP($A73,[1]SusAuthors!$A:$G,7,FALSE),[1]SusAuthorResults!$S:$S,1))</f>
        <v>4.5010000000000003</v>
      </c>
    </row>
    <row r="74" spans="1:18" x14ac:dyDescent="0.25">
      <c r="A74" t="s">
        <v>75</v>
      </c>
      <c r="B74">
        <f>IF([1]SusAuthors!E74="x",0,COUNTIFS([1]SusAuthorResults!A:A,VLOOKUP(A74,[1]SusAuthors!$A:$G,7,FALSE),[1]SusAuthorResults!$S:$S,1))</f>
        <v>0</v>
      </c>
      <c r="C74">
        <f>IF([1]SusAuthors!E74="x",0,COUNTIF([1]SusAuthorResults!A:A,VLOOKUP(A74,[1]SusAuthors!$A:$G,7,FALSE)))</f>
        <v>0</v>
      </c>
      <c r="D74">
        <f>IF($C74=0,0,SUMIF([1]SusAuthorResults!$A:$R,VLOOKUP($A74,[1]SusAuthors!$A:$G,7,FALSE),[1]SusAuthorResults!M:M))</f>
        <v>0</v>
      </c>
      <c r="E74">
        <f>IF($C74=0,0,SUMIF([1]SusAuthorResults!$A:$R,VLOOKUP($A74,[1]SusAuthors!$A:$G,7,FALSE),[1]SusAuthorResults!N:N))</f>
        <v>0</v>
      </c>
      <c r="F74">
        <f>IF($C74=0,0,SUMIF([1]SusAuthorResults!$A:$R,VLOOKUP($A74,[1]SusAuthors!$A:$G,7,FALSE),[1]SusAuthorResults!O:O))</f>
        <v>0</v>
      </c>
      <c r="G74">
        <f>IF($C74=0,0,SUMIF([1]SusAuthorResults!$A:$R,VLOOKUP($A74,[1]SusAuthors!$A:$G,7,FALSE),[1]SusAuthorResults!P:P))</f>
        <v>0</v>
      </c>
      <c r="H74">
        <f>IF($C74=0,0,SUMIF([1]SusAuthorResults!$A:$R,VLOOKUP($A74,[1]SusAuthors!$A:$G,7,FALSE),[1]SusAuthorResults!Q:Q))</f>
        <v>0</v>
      </c>
      <c r="I74">
        <f>IF($C74=0,0,_xlfn.AGGREGATE(14,6,[1]SusAuthorResults!$R$2:$R$278/([1]SusAuthorResults!A$2:A$278=VLOOKUP(A74,[1]SusAuthors!$A:$G,7,FALSE)),1))</f>
        <v>0</v>
      </c>
      <c r="J74">
        <f>IF($C74=0,0,AVERAGEIF([1]SusAuthorResults!$A:$R,VLOOKUP($A74,[1]SusAuthors!$A:$G,7,FALSE),[1]SusAuthorResults!R:R))</f>
        <v>0</v>
      </c>
      <c r="K74" t="str">
        <f>VLOOKUP(A74,AuthorInfo!B:F,3,FALSE)</f>
        <v>Male</v>
      </c>
      <c r="L74">
        <f>IFERROR(VLOOKUP(A74,AuthorInfo!B:F,4,FALSE)," ")</f>
        <v>0</v>
      </c>
      <c r="M74">
        <f>IFERROR(VLOOKUP(A74,AuthorInfo!B:F,5,FALSE)," ")</f>
        <v>0</v>
      </c>
      <c r="N74">
        <f>IF($B74=0,0,SUMIFS([1]SusAuthorResults!M:M,[1]SusAuthorResults!$A:$A,VLOOKUP($A74,[1]SusAuthors!$A:$G,7,FALSE),[1]SusAuthorResults!$S:$S,1))</f>
        <v>0</v>
      </c>
      <c r="O74">
        <f>IF($B74=0,0,SUMIFS([1]SusAuthorResults!N:N,[1]SusAuthorResults!$A:$A,VLOOKUP($A74,[1]SusAuthors!$A:$G,7,FALSE),[1]SusAuthorResults!$S:$S,1))</f>
        <v>0</v>
      </c>
      <c r="P74">
        <f>IF($B74=0,0,SUMIFS([1]SusAuthorResults!O:O,[1]SusAuthorResults!$A:$A,VLOOKUP($A74,[1]SusAuthors!$A:$G,7,FALSE),[1]SusAuthorResults!$S:$S,1))</f>
        <v>0</v>
      </c>
      <c r="Q74">
        <f>IF($B74=0,0,_xlfn.AGGREGATE(14,6,[1]SusAuthorResults!$R:$R/(([1]SusAuthorResults!$A:$A=VLOOKUP(A74,[1]SusAuthors!$A:$G,7,FALSE)) *([1]SusAuthorResults!$S:$S=1)),1))</f>
        <v>0</v>
      </c>
      <c r="R74">
        <f>IF($B74=0,0,AVERAGEIFS([1]SusAuthorResults!R:R,[1]SusAuthorResults!$A:$A,VLOOKUP($A74,[1]SusAuthors!$A:$G,7,FALSE),[1]SusAuthorResults!$S:$S,1))</f>
        <v>0</v>
      </c>
    </row>
    <row r="75" spans="1:18" x14ac:dyDescent="0.25">
      <c r="A75" t="s">
        <v>76</v>
      </c>
      <c r="B75">
        <f>IF([1]SusAuthors!E75="x",0,COUNTIFS([1]SusAuthorResults!A:A,VLOOKUP(A75,[1]SusAuthors!$A:$G,7,FALSE),[1]SusAuthorResults!$S:$S,1))</f>
        <v>1</v>
      </c>
      <c r="C75">
        <f>IF([1]SusAuthors!E75="x",0,COUNTIF([1]SusAuthorResults!A:A,VLOOKUP(A75,[1]SusAuthors!$A:$G,7,FALSE)))</f>
        <v>2</v>
      </c>
      <c r="D75" t="e">
        <f>IF($C75=0,0,SUMIF([1]SusAuthorResults!$A:$R,VLOOKUP($A75,[1]SusAuthors!$A:$G,7,FALSE),[1]SusAuthorResults!M:M))</f>
        <v>#VALUE!</v>
      </c>
      <c r="E75" t="e">
        <f>IF($C75=0,0,SUMIF([1]SusAuthorResults!$A:$R,VLOOKUP($A75,[1]SusAuthors!$A:$G,7,FALSE),[1]SusAuthorResults!N:N))</f>
        <v>#VALUE!</v>
      </c>
      <c r="F75" t="e">
        <f>IF($C75=0,0,SUMIF([1]SusAuthorResults!$A:$R,VLOOKUP($A75,[1]SusAuthors!$A:$G,7,FALSE),[1]SusAuthorResults!O:O))</f>
        <v>#VALUE!</v>
      </c>
      <c r="G75" t="e">
        <f>IF($C75=0,0,SUMIF([1]SusAuthorResults!$A:$R,VLOOKUP($A75,[1]SusAuthors!$A:$G,7,FALSE),[1]SusAuthorResults!P:P))</f>
        <v>#VALUE!</v>
      </c>
      <c r="H75" t="e">
        <f>IF($C75=0,0,SUMIF([1]SusAuthorResults!$A:$R,VLOOKUP($A75,[1]SusAuthors!$A:$G,7,FALSE),[1]SusAuthorResults!Q:Q))</f>
        <v>#VALUE!</v>
      </c>
      <c r="I75">
        <f>IF($C75=0,0,_xlfn.AGGREGATE(14,6,[1]SusAuthorResults!$R$2:$R$278/([1]SusAuthorResults!A$2:A$278=VLOOKUP(A75,[1]SusAuthors!$A:$G,7,FALSE)),1))</f>
        <v>11.864000000000001</v>
      </c>
      <c r="J75" t="e">
        <f>IF($C75=0,0,AVERAGEIF([1]SusAuthorResults!$A:$R,VLOOKUP($A75,[1]SusAuthors!$A:$G,7,FALSE),[1]SusAuthorResults!R:R))</f>
        <v>#VALUE!</v>
      </c>
      <c r="K75" t="str">
        <f>VLOOKUP(A75,AuthorInfo!B:F,3,FALSE)</f>
        <v>Male</v>
      </c>
      <c r="L75">
        <f>IFERROR(VLOOKUP(A75,AuthorInfo!B:F,4,FALSE)," ")</f>
        <v>0</v>
      </c>
      <c r="M75">
        <f>IFERROR(VLOOKUP(A75,AuthorInfo!B:F,5,FALSE)," ")</f>
        <v>0</v>
      </c>
      <c r="N75">
        <f>IF($B75=0,0,SUMIFS([1]SusAuthorResults!M:M,[1]SusAuthorResults!$A:$A,VLOOKUP($A75,[1]SusAuthors!$A:$G,7,FALSE),[1]SusAuthorResults!$S:$S,1))</f>
        <v>0</v>
      </c>
      <c r="O75">
        <f>IF($B75=0,0,SUMIFS([1]SusAuthorResults!N:N,[1]SusAuthorResults!$A:$A,VLOOKUP($A75,[1]SusAuthors!$A:$G,7,FALSE),[1]SusAuthorResults!$S:$S,1))</f>
        <v>0</v>
      </c>
      <c r="P75">
        <f>IF($B75=0,0,SUMIFS([1]SusAuthorResults!O:O,[1]SusAuthorResults!$A:$A,VLOOKUP($A75,[1]SusAuthors!$A:$G,7,FALSE),[1]SusAuthorResults!$S:$S,1))</f>
        <v>0</v>
      </c>
      <c r="Q75">
        <f>IF($B75=0,0,_xlfn.AGGREGATE(14,6,[1]SusAuthorResults!$R:$R/(([1]SusAuthorResults!$A:$A=VLOOKUP(A75,[1]SusAuthors!$A:$G,7,FALSE)) *([1]SusAuthorResults!$S:$S=1)),1))</f>
        <v>1.911</v>
      </c>
      <c r="R75">
        <f>IF($B75=0,0,AVERAGEIFS([1]SusAuthorResults!R:R,[1]SusAuthorResults!$A:$A,VLOOKUP($A75,[1]SusAuthors!$A:$G,7,FALSE),[1]SusAuthorResults!$S:$S,1))</f>
        <v>1.911</v>
      </c>
    </row>
    <row r="76" spans="1:18" x14ac:dyDescent="0.25">
      <c r="A76" t="s">
        <v>77</v>
      </c>
      <c r="B76">
        <f>IF([1]SusAuthors!E76="x",0,COUNTIFS([1]SusAuthorResults!A:A,VLOOKUP(A76,[1]SusAuthors!$A:$G,7,FALSE),[1]SusAuthorResults!$S:$S,1))</f>
        <v>3</v>
      </c>
      <c r="C76">
        <f>IF([1]SusAuthors!E76="x",0,COUNTIF([1]SusAuthorResults!A:A,VLOOKUP(A76,[1]SusAuthors!$A:$G,7,FALSE)))</f>
        <v>3</v>
      </c>
      <c r="D76" t="e">
        <f>IF($C76=0,0,SUMIF([1]SusAuthorResults!$A:$R,VLOOKUP($A76,[1]SusAuthors!$A:$G,7,FALSE),[1]SusAuthorResults!M:M))</f>
        <v>#VALUE!</v>
      </c>
      <c r="E76" t="e">
        <f>IF($C76=0,0,SUMIF([1]SusAuthorResults!$A:$R,VLOOKUP($A76,[1]SusAuthors!$A:$G,7,FALSE),[1]SusAuthorResults!N:N))</f>
        <v>#VALUE!</v>
      </c>
      <c r="F76" t="e">
        <f>IF($C76=0,0,SUMIF([1]SusAuthorResults!$A:$R,VLOOKUP($A76,[1]SusAuthors!$A:$G,7,FALSE),[1]SusAuthorResults!O:O))</f>
        <v>#VALUE!</v>
      </c>
      <c r="G76" t="e">
        <f>IF($C76=0,0,SUMIF([1]SusAuthorResults!$A:$R,VLOOKUP($A76,[1]SusAuthors!$A:$G,7,FALSE),[1]SusAuthorResults!P:P))</f>
        <v>#VALUE!</v>
      </c>
      <c r="H76" t="e">
        <f>IF($C76=0,0,SUMIF([1]SusAuthorResults!$A:$R,VLOOKUP($A76,[1]SusAuthors!$A:$G,7,FALSE),[1]SusAuthorResults!Q:Q))</f>
        <v>#VALUE!</v>
      </c>
      <c r="I76">
        <f>IF($C76=0,0,_xlfn.AGGREGATE(14,6,[1]SusAuthorResults!$R$2:$R$278/([1]SusAuthorResults!A$2:A$278=VLOOKUP(A76,[1]SusAuthors!$A:$G,7,FALSE)),1))</f>
        <v>4.2679999999999998</v>
      </c>
      <c r="J76" t="e">
        <f>IF($C76=0,0,AVERAGEIF([1]SusAuthorResults!$A:$R,VLOOKUP($A76,[1]SusAuthors!$A:$G,7,FALSE),[1]SusAuthorResults!R:R))</f>
        <v>#VALUE!</v>
      </c>
      <c r="K76" t="str">
        <f>VLOOKUP(A76,AuthorInfo!B:F,3,FALSE)</f>
        <v>Male</v>
      </c>
      <c r="L76">
        <f>IFERROR(VLOOKUP(A76,AuthorInfo!B:F,4,FALSE)," ")</f>
        <v>1</v>
      </c>
      <c r="M76">
        <f>IFERROR(VLOOKUP(A76,AuthorInfo!B:F,5,FALSE)," ")</f>
        <v>0</v>
      </c>
      <c r="N76">
        <f>IF($B76=0,0,SUMIFS([1]SusAuthorResults!M:M,[1]SusAuthorResults!$A:$A,VLOOKUP($A76,[1]SusAuthors!$A:$G,7,FALSE),[1]SusAuthorResults!$S:$S,1))</f>
        <v>0</v>
      </c>
      <c r="O76">
        <f>IF($B76=0,0,SUMIFS([1]SusAuthorResults!N:N,[1]SusAuthorResults!$A:$A,VLOOKUP($A76,[1]SusAuthors!$A:$G,7,FALSE),[1]SusAuthorResults!$S:$S,1))</f>
        <v>1</v>
      </c>
      <c r="P76">
        <f>IF($B76=0,0,SUMIFS([1]SusAuthorResults!O:O,[1]SusAuthorResults!$A:$A,VLOOKUP($A76,[1]SusAuthors!$A:$G,7,FALSE),[1]SusAuthorResults!$S:$S,1))</f>
        <v>0</v>
      </c>
      <c r="Q76">
        <f>IF($B76=0,0,_xlfn.AGGREGATE(14,6,[1]SusAuthorResults!$R:$R/(([1]SusAuthorResults!$A:$A=VLOOKUP(A76,[1]SusAuthors!$A:$G,7,FALSE)) *([1]SusAuthorResults!$S:$S=1)),1))</f>
        <v>4.2679999999999998</v>
      </c>
      <c r="R76">
        <f>IF($B76=0,0,AVERAGEIFS([1]SusAuthorResults!R:R,[1]SusAuthorResults!$A:$A,VLOOKUP($A76,[1]SusAuthors!$A:$G,7,FALSE),[1]SusAuthorResults!$S:$S,1))</f>
        <v>3.4313333333333333</v>
      </c>
    </row>
    <row r="77" spans="1:18" x14ac:dyDescent="0.25">
      <c r="A77" t="s">
        <v>78</v>
      </c>
      <c r="B77">
        <f>IF([1]SusAuthors!E77="x",0,COUNTIFS([1]SusAuthorResults!A:A,VLOOKUP(A77,[1]SusAuthors!$A:$G,7,FALSE),[1]SusAuthorResults!$S:$S,1))</f>
        <v>1</v>
      </c>
      <c r="C77">
        <f>IF([1]SusAuthors!E77="x",0,COUNTIF([1]SusAuthorResults!A:A,VLOOKUP(A77,[1]SusAuthors!$A:$G,7,FALSE)))</f>
        <v>2</v>
      </c>
      <c r="D77" t="e">
        <f>IF($C77=0,0,SUMIF([1]SusAuthorResults!$A:$R,VLOOKUP($A77,[1]SusAuthors!$A:$G,7,FALSE),[1]SusAuthorResults!M:M))</f>
        <v>#VALUE!</v>
      </c>
      <c r="E77" t="e">
        <f>IF($C77=0,0,SUMIF([1]SusAuthorResults!$A:$R,VLOOKUP($A77,[1]SusAuthors!$A:$G,7,FALSE),[1]SusAuthorResults!N:N))</f>
        <v>#VALUE!</v>
      </c>
      <c r="F77" t="e">
        <f>IF($C77=0,0,SUMIF([1]SusAuthorResults!$A:$R,VLOOKUP($A77,[1]SusAuthors!$A:$G,7,FALSE),[1]SusAuthorResults!O:O))</f>
        <v>#VALUE!</v>
      </c>
      <c r="G77" t="e">
        <f>IF($C77=0,0,SUMIF([1]SusAuthorResults!$A:$R,VLOOKUP($A77,[1]SusAuthors!$A:$G,7,FALSE),[1]SusAuthorResults!P:P))</f>
        <v>#VALUE!</v>
      </c>
      <c r="H77" t="e">
        <f>IF($C77=0,0,SUMIF([1]SusAuthorResults!$A:$R,VLOOKUP($A77,[1]SusAuthors!$A:$G,7,FALSE),[1]SusAuthorResults!Q:Q))</f>
        <v>#VALUE!</v>
      </c>
      <c r="I77">
        <f>IF($C77=0,0,_xlfn.AGGREGATE(14,6,[1]SusAuthorResults!$R$2:$R$278/([1]SusAuthorResults!A$2:A$278=VLOOKUP(A77,[1]SusAuthors!$A:$G,7,FALSE)),1))</f>
        <v>2.1579999999999999</v>
      </c>
      <c r="J77" t="e">
        <f>IF($C77=0,0,AVERAGEIF([1]SusAuthorResults!$A:$R,VLOOKUP($A77,[1]SusAuthors!$A:$G,7,FALSE),[1]SusAuthorResults!R:R))</f>
        <v>#VALUE!</v>
      </c>
      <c r="K77" t="str">
        <f>VLOOKUP(A77,AuthorInfo!B:F,3,FALSE)</f>
        <v>Male</v>
      </c>
      <c r="L77">
        <f>IFERROR(VLOOKUP(A77,AuthorInfo!B:F,4,FALSE)," ")</f>
        <v>0</v>
      </c>
      <c r="M77">
        <f>IFERROR(VLOOKUP(A77,AuthorInfo!B:F,5,FALSE)," ")</f>
        <v>0</v>
      </c>
      <c r="N77">
        <f>IF($B77=0,0,SUMIFS([1]SusAuthorResults!M:M,[1]SusAuthorResults!$A:$A,VLOOKUP($A77,[1]SusAuthors!$A:$G,7,FALSE),[1]SusAuthorResults!$S:$S,1))</f>
        <v>0</v>
      </c>
      <c r="O77">
        <f>IF($B77=0,0,SUMIFS([1]SusAuthorResults!N:N,[1]SusAuthorResults!$A:$A,VLOOKUP($A77,[1]SusAuthors!$A:$G,7,FALSE),[1]SusAuthorResults!$S:$S,1))</f>
        <v>1</v>
      </c>
      <c r="P77">
        <f>IF($B77=0,0,SUMIFS([1]SusAuthorResults!O:O,[1]SusAuthorResults!$A:$A,VLOOKUP($A77,[1]SusAuthors!$A:$G,7,FALSE),[1]SusAuthorResults!$S:$S,1))</f>
        <v>0</v>
      </c>
      <c r="Q77">
        <f>IF($B77=0,0,_xlfn.AGGREGATE(14,6,[1]SusAuthorResults!$R:$R/(([1]SusAuthorResults!$A:$A=VLOOKUP(A77,[1]SusAuthors!$A:$G,7,FALSE)) *([1]SusAuthorResults!$S:$S=1)),1))</f>
        <v>0</v>
      </c>
      <c r="R77">
        <f>IF($B77=0,0,AVERAGEIFS([1]SusAuthorResults!R:R,[1]SusAuthorResults!$A:$A,VLOOKUP($A77,[1]SusAuthors!$A:$G,7,FALSE),[1]SusAuthorResults!$S:$S,1))</f>
        <v>0</v>
      </c>
    </row>
    <row r="78" spans="1:18" x14ac:dyDescent="0.25">
      <c r="A78" t="s">
        <v>79</v>
      </c>
      <c r="B78">
        <f>IF([1]SusAuthors!E78="x",0,COUNTIFS([1]SusAuthorResults!A:A,VLOOKUP(A78,[1]SusAuthors!$A:$G,7,FALSE),[1]SusAuthorResults!$S:$S,1))</f>
        <v>2</v>
      </c>
      <c r="C78">
        <f>IF([1]SusAuthors!E78="x",0,COUNTIF([1]SusAuthorResults!A:A,VLOOKUP(A78,[1]SusAuthors!$A:$G,7,FALSE)))</f>
        <v>4</v>
      </c>
      <c r="D78" t="e">
        <f>IF($C78=0,0,SUMIF([1]SusAuthorResults!$A:$R,VLOOKUP($A78,[1]SusAuthors!$A:$G,7,FALSE),[1]SusAuthorResults!M:M))</f>
        <v>#VALUE!</v>
      </c>
      <c r="E78" t="e">
        <f>IF($C78=0,0,SUMIF([1]SusAuthorResults!$A:$R,VLOOKUP($A78,[1]SusAuthors!$A:$G,7,FALSE),[1]SusAuthorResults!N:N))</f>
        <v>#VALUE!</v>
      </c>
      <c r="F78" t="e">
        <f>IF($C78=0,0,SUMIF([1]SusAuthorResults!$A:$R,VLOOKUP($A78,[1]SusAuthors!$A:$G,7,FALSE),[1]SusAuthorResults!O:O))</f>
        <v>#VALUE!</v>
      </c>
      <c r="G78" t="e">
        <f>IF($C78=0,0,SUMIF([1]SusAuthorResults!$A:$R,VLOOKUP($A78,[1]SusAuthors!$A:$G,7,FALSE),[1]SusAuthorResults!P:P))</f>
        <v>#VALUE!</v>
      </c>
      <c r="H78" t="e">
        <f>IF($C78=0,0,SUMIF([1]SusAuthorResults!$A:$R,VLOOKUP($A78,[1]SusAuthors!$A:$G,7,FALSE),[1]SusAuthorResults!Q:Q))</f>
        <v>#VALUE!</v>
      </c>
      <c r="I78">
        <f>IF($C78=0,0,_xlfn.AGGREGATE(14,6,[1]SusAuthorResults!$R$2:$R$278/([1]SusAuthorResults!A$2:A$278=VLOOKUP(A78,[1]SusAuthors!$A:$G,7,FALSE)),1))</f>
        <v>5.3540000000000001</v>
      </c>
      <c r="J78" t="e">
        <f>IF($C78=0,0,AVERAGEIF([1]SusAuthorResults!$A:$R,VLOOKUP($A78,[1]SusAuthors!$A:$G,7,FALSE),[1]SusAuthorResults!R:R))</f>
        <v>#VALUE!</v>
      </c>
      <c r="K78" t="str">
        <f>VLOOKUP(A78,AuthorInfo!B:F,3,FALSE)</f>
        <v>Female</v>
      </c>
      <c r="L78">
        <f>IFERROR(VLOOKUP(A78,AuthorInfo!B:F,4,FALSE)," ")</f>
        <v>0</v>
      </c>
      <c r="M78">
        <f>IFERROR(VLOOKUP(A78,AuthorInfo!B:F,5,FALSE)," ")</f>
        <v>0</v>
      </c>
      <c r="N78">
        <f>IF($B78=0,0,SUMIFS([1]SusAuthorResults!M:M,[1]SusAuthorResults!$A:$A,VLOOKUP($A78,[1]SusAuthors!$A:$G,7,FALSE),[1]SusAuthorResults!$S:$S,1))</f>
        <v>0</v>
      </c>
      <c r="O78">
        <f>IF($B78=0,0,SUMIFS([1]SusAuthorResults!N:N,[1]SusAuthorResults!$A:$A,VLOOKUP($A78,[1]SusAuthors!$A:$G,7,FALSE),[1]SusAuthorResults!$S:$S,1))</f>
        <v>1</v>
      </c>
      <c r="P78">
        <f>IF($B78=0,0,SUMIFS([1]SusAuthorResults!O:O,[1]SusAuthorResults!$A:$A,VLOOKUP($A78,[1]SusAuthors!$A:$G,7,FALSE),[1]SusAuthorResults!$S:$S,1))</f>
        <v>0</v>
      </c>
      <c r="Q78">
        <f>IF($B78=0,0,_xlfn.AGGREGATE(14,6,[1]SusAuthorResults!$R:$R/(([1]SusAuthorResults!$A:$A=VLOOKUP(A78,[1]SusAuthors!$A:$G,7,FALSE)) *([1]SusAuthorResults!$S:$S=1)),1))</f>
        <v>5.3540000000000001</v>
      </c>
      <c r="R78">
        <f>IF($B78=0,0,AVERAGEIFS([1]SusAuthorResults!R:R,[1]SusAuthorResults!$A:$A,VLOOKUP($A78,[1]SusAuthors!$A:$G,7,FALSE),[1]SusAuthorResults!$S:$S,1))</f>
        <v>2.9380000000000002</v>
      </c>
    </row>
    <row r="79" spans="1:18" x14ac:dyDescent="0.25">
      <c r="A79" t="s">
        <v>80</v>
      </c>
      <c r="B79">
        <f>IF([1]SusAuthors!E79="x",0,COUNTIFS([1]SusAuthorResults!A:A,VLOOKUP(A79,[1]SusAuthors!$A:$G,7,FALSE),[1]SusAuthorResults!$S:$S,1))</f>
        <v>4</v>
      </c>
      <c r="C79">
        <f>IF([1]SusAuthors!E79="x",0,COUNTIF([1]SusAuthorResults!A:A,VLOOKUP(A79,[1]SusAuthors!$A:$G,7,FALSE)))</f>
        <v>6</v>
      </c>
      <c r="D79" t="e">
        <f>IF($C79=0,0,SUMIF([1]SusAuthorResults!$A:$R,VLOOKUP($A79,[1]SusAuthors!$A:$G,7,FALSE),[1]SusAuthorResults!M:M))</f>
        <v>#VALUE!</v>
      </c>
      <c r="E79" t="e">
        <f>IF($C79=0,0,SUMIF([1]SusAuthorResults!$A:$R,VLOOKUP($A79,[1]SusAuthors!$A:$G,7,FALSE),[1]SusAuthorResults!N:N))</f>
        <v>#VALUE!</v>
      </c>
      <c r="F79" t="e">
        <f>IF($C79=0,0,SUMIF([1]SusAuthorResults!$A:$R,VLOOKUP($A79,[1]SusAuthors!$A:$G,7,FALSE),[1]SusAuthorResults!O:O))</f>
        <v>#VALUE!</v>
      </c>
      <c r="G79" t="e">
        <f>IF($C79=0,0,SUMIF([1]SusAuthorResults!$A:$R,VLOOKUP($A79,[1]SusAuthors!$A:$G,7,FALSE),[1]SusAuthorResults!P:P))</f>
        <v>#VALUE!</v>
      </c>
      <c r="H79" t="e">
        <f>IF($C79=0,0,SUMIF([1]SusAuthorResults!$A:$R,VLOOKUP($A79,[1]SusAuthors!$A:$G,7,FALSE),[1]SusAuthorResults!Q:Q))</f>
        <v>#VALUE!</v>
      </c>
      <c r="I79">
        <f>IF($C79=0,0,_xlfn.AGGREGATE(14,6,[1]SusAuthorResults!$R$2:$R$278/([1]SusAuthorResults!A$2:A$278=VLOOKUP(A79,[1]SusAuthors!$A:$G,7,FALSE)),1))</f>
        <v>14.414999999999999</v>
      </c>
      <c r="J79" t="e">
        <f>IF($C79=0,0,AVERAGEIF([1]SusAuthorResults!$A:$R,VLOOKUP($A79,[1]SusAuthors!$A:$G,7,FALSE),[1]SusAuthorResults!R:R))</f>
        <v>#VALUE!</v>
      </c>
      <c r="K79" t="str">
        <f>VLOOKUP(A79,AuthorInfo!B:F,3,FALSE)</f>
        <v>Male</v>
      </c>
      <c r="L79">
        <f>IFERROR(VLOOKUP(A79,AuthorInfo!B:F,4,FALSE)," ")</f>
        <v>1</v>
      </c>
      <c r="M79">
        <f>IFERROR(VLOOKUP(A79,AuthorInfo!B:F,5,FALSE)," ")</f>
        <v>0</v>
      </c>
      <c r="N79">
        <f>IF($B79=0,0,SUMIFS([1]SusAuthorResults!M:M,[1]SusAuthorResults!$A:$A,VLOOKUP($A79,[1]SusAuthors!$A:$G,7,FALSE),[1]SusAuthorResults!$S:$S,1))</f>
        <v>1</v>
      </c>
      <c r="O79">
        <f>IF($B79=0,0,SUMIFS([1]SusAuthorResults!N:N,[1]SusAuthorResults!$A:$A,VLOOKUP($A79,[1]SusAuthors!$A:$G,7,FALSE),[1]SusAuthorResults!$S:$S,1))</f>
        <v>0</v>
      </c>
      <c r="P79">
        <f>IF($B79=0,0,SUMIFS([1]SusAuthorResults!O:O,[1]SusAuthorResults!$A:$A,VLOOKUP($A79,[1]SusAuthors!$A:$G,7,FALSE),[1]SusAuthorResults!$S:$S,1))</f>
        <v>0</v>
      </c>
      <c r="Q79">
        <f>IF($B79=0,0,_xlfn.AGGREGATE(14,6,[1]SusAuthorResults!$R:$R/(([1]SusAuthorResults!$A:$A=VLOOKUP(A79,[1]SusAuthors!$A:$G,7,FALSE)) *([1]SusAuthorResults!$S:$S=1)),1))</f>
        <v>14.414999999999999</v>
      </c>
      <c r="R79">
        <f>IF($B79=0,0,AVERAGEIFS([1]SusAuthorResults!R:R,[1]SusAuthorResults!$A:$A,VLOOKUP($A79,[1]SusAuthors!$A:$G,7,FALSE),[1]SusAuthorResults!$S:$S,1))</f>
        <v>6.1247499999999997</v>
      </c>
    </row>
    <row r="80" spans="1:18" x14ac:dyDescent="0.25">
      <c r="A80" t="s">
        <v>81</v>
      </c>
      <c r="B80">
        <f>IF([1]SusAuthors!E80="x",0,COUNTIFS([1]SusAuthorResults!A:A,VLOOKUP(A80,[1]SusAuthors!$A:$G,7,FALSE),[1]SusAuthorResults!$S:$S,1))</f>
        <v>0</v>
      </c>
      <c r="C80">
        <f>IF([1]SusAuthors!E81="x",0,COUNTIF([1]SusAuthorResults!A:A,VLOOKUP(A80,[1]SusAuthors!$A:$G,7,FALSE)))</f>
        <v>0</v>
      </c>
      <c r="D80">
        <f>IF($C80=0,0,SUMIF([1]SusAuthorResults!$A:$R,VLOOKUP($A80,[1]SusAuthors!$A:$G,7,FALSE),[1]SusAuthorResults!M:M))</f>
        <v>0</v>
      </c>
      <c r="E80">
        <f>IF($C80=0,0,SUMIF([1]SusAuthorResults!$A:$R,VLOOKUP($A80,[1]SusAuthors!$A:$G,7,FALSE),[1]SusAuthorResults!N:N))</f>
        <v>0</v>
      </c>
      <c r="F80">
        <f>IF($C80=0,0,SUMIF([1]SusAuthorResults!$A:$R,VLOOKUP($A80,[1]SusAuthors!$A:$G,7,FALSE),[1]SusAuthorResults!O:O))</f>
        <v>0</v>
      </c>
      <c r="G80">
        <f>IF($C80=0,0,SUMIF([1]SusAuthorResults!$A:$R,VLOOKUP($A80,[1]SusAuthors!$A:$G,7,FALSE),[1]SusAuthorResults!P:P))</f>
        <v>0</v>
      </c>
      <c r="H80">
        <f>IF($C80=0,0,SUMIF([1]SusAuthorResults!$A:$R,VLOOKUP($A80,[1]SusAuthors!$A:$G,7,FALSE),[1]SusAuthorResults!Q:Q))</f>
        <v>0</v>
      </c>
      <c r="I80">
        <f>IF($C80=0,0,_xlfn.AGGREGATE(14,6,[1]SusAuthorResults!$R$2:$R$278/([1]SusAuthorResults!A$2:A$278=VLOOKUP(A80,[1]SusAuthors!$A:$G,7,FALSE)),1))</f>
        <v>0</v>
      </c>
      <c r="J80">
        <f>IF($C80=0,0,AVERAGEIF([1]SusAuthorResults!$A:$R,VLOOKUP($A80,[1]SusAuthors!$A:$G,7,FALSE),[1]SusAuthorResults!R:R))</f>
        <v>0</v>
      </c>
      <c r="K80" t="str">
        <f>VLOOKUP(A80,AuthorInfo!B:F,3,FALSE)</f>
        <v>Male</v>
      </c>
      <c r="L80">
        <f>IFERROR(VLOOKUP(A80,AuthorInfo!B:F,4,FALSE)," ")</f>
        <v>0</v>
      </c>
      <c r="M80">
        <f>IFERROR(VLOOKUP(A80,AuthorInfo!B:F,5,FALSE)," ")</f>
        <v>0</v>
      </c>
      <c r="N80">
        <f>IF($B80=0,0,SUMIFS([1]SusAuthorResults!M:M,[1]SusAuthorResults!$A:$A,VLOOKUP($A80,[1]SusAuthors!$A:$G,7,FALSE),[1]SusAuthorResults!$S:$S,1))</f>
        <v>0</v>
      </c>
      <c r="O80">
        <f>IF($B80=0,0,SUMIFS([1]SusAuthorResults!N:N,[1]SusAuthorResults!$A:$A,VLOOKUP($A80,[1]SusAuthors!$A:$G,7,FALSE),[1]SusAuthorResults!$S:$S,1))</f>
        <v>0</v>
      </c>
      <c r="P80">
        <f>IF($B80=0,0,SUMIFS([1]SusAuthorResults!O:O,[1]SusAuthorResults!$A:$A,VLOOKUP($A80,[1]SusAuthors!$A:$G,7,FALSE),[1]SusAuthorResults!$S:$S,1))</f>
        <v>0</v>
      </c>
      <c r="Q80">
        <f>IF($B80=0,0,_xlfn.AGGREGATE(14,6,[1]SusAuthorResults!$R:$R/(([1]SusAuthorResults!$A:$A=VLOOKUP(A80,[1]SusAuthors!$A:$G,7,FALSE)) *([1]SusAuthorResults!$S:$S=1)),1))</f>
        <v>0</v>
      </c>
      <c r="R80">
        <f>IF($B80=0,0,AVERAGEIFS([1]SusAuthorResults!R:R,[1]SusAuthorResults!$A:$A,VLOOKUP($A80,[1]SusAuthors!$A:$G,7,FALSE),[1]SusAuthorResults!$S:$S,1))</f>
        <v>0</v>
      </c>
    </row>
    <row r="81" spans="1:18" x14ac:dyDescent="0.25">
      <c r="A81" t="s">
        <v>82</v>
      </c>
      <c r="B81">
        <f>IF([1]SusAuthors!E81="x",0,COUNTIFS([1]SusAuthorResults!A:A,VLOOKUP(A81,[1]SusAuthors!$A:$G,7,FALSE),[1]SusAuthorResults!$S:$S,1))</f>
        <v>0</v>
      </c>
      <c r="C81">
        <f>IF([1]SusAuthors!E82="x",0,COUNTIF([1]SusAuthorResults!A:A,VLOOKUP(A81,[1]SusAuthors!$A:$G,7,FALSE)))</f>
        <v>1</v>
      </c>
      <c r="D81" t="e">
        <f>IF($C81=0,0,SUMIF([1]SusAuthorResults!$A:$R,VLOOKUP($A81,[1]SusAuthors!$A:$G,7,FALSE),[1]SusAuthorResults!M:M))</f>
        <v>#VALUE!</v>
      </c>
      <c r="E81" t="e">
        <f>IF($C81=0,0,SUMIF([1]SusAuthorResults!$A:$R,VLOOKUP($A81,[1]SusAuthors!$A:$G,7,FALSE),[1]SusAuthorResults!N:N))</f>
        <v>#VALUE!</v>
      </c>
      <c r="F81" t="e">
        <f>IF($C81=0,0,SUMIF([1]SusAuthorResults!$A:$R,VLOOKUP($A81,[1]SusAuthors!$A:$G,7,FALSE),[1]SusAuthorResults!O:O))</f>
        <v>#VALUE!</v>
      </c>
      <c r="G81" t="e">
        <f>IF($C81=0,0,SUMIF([1]SusAuthorResults!$A:$R,VLOOKUP($A81,[1]SusAuthors!$A:$G,7,FALSE),[1]SusAuthorResults!P:P))</f>
        <v>#VALUE!</v>
      </c>
      <c r="H81" t="e">
        <f>IF($C81=0,0,SUMIF([1]SusAuthorResults!$A:$R,VLOOKUP($A81,[1]SusAuthors!$A:$G,7,FALSE),[1]SusAuthorResults!Q:Q))</f>
        <v>#VALUE!</v>
      </c>
      <c r="I81">
        <f>IF($C81=0,0,_xlfn.AGGREGATE(14,6,[1]SusAuthorResults!$R$2:$R$278/([1]SusAuthorResults!A$2:A$278=VLOOKUP(A81,[1]SusAuthors!$A:$G,7,FALSE)),1))</f>
        <v>4.6989999999999998</v>
      </c>
      <c r="J81" t="e">
        <f>IF($C81=0,0,AVERAGEIF([1]SusAuthorResults!$A:$R,VLOOKUP($A81,[1]SusAuthors!$A:$G,7,FALSE),[1]SusAuthorResults!R:R))</f>
        <v>#VALUE!</v>
      </c>
      <c r="K81" t="str">
        <f>VLOOKUP(A81,AuthorInfo!B:F,3,FALSE)</f>
        <v>Female</v>
      </c>
      <c r="L81">
        <f>IFERROR(VLOOKUP(A81,AuthorInfo!B:F,4,FALSE)," ")</f>
        <v>0</v>
      </c>
      <c r="M81">
        <f>IFERROR(VLOOKUP(A81,AuthorInfo!B:F,5,FALSE)," ")</f>
        <v>0</v>
      </c>
      <c r="N81">
        <f>IF($B81=0,0,SUMIFS([1]SusAuthorResults!M:M,[1]SusAuthorResults!$A:$A,VLOOKUP($A81,[1]SusAuthors!$A:$G,7,FALSE),[1]SusAuthorResults!$S:$S,1))</f>
        <v>0</v>
      </c>
      <c r="O81">
        <f>IF($B81=0,0,SUMIFS([1]SusAuthorResults!N:N,[1]SusAuthorResults!$A:$A,VLOOKUP($A81,[1]SusAuthors!$A:$G,7,FALSE),[1]SusAuthorResults!$S:$S,1))</f>
        <v>0</v>
      </c>
      <c r="P81">
        <f>IF($B81=0,0,SUMIFS([1]SusAuthorResults!O:O,[1]SusAuthorResults!$A:$A,VLOOKUP($A81,[1]SusAuthors!$A:$G,7,FALSE),[1]SusAuthorResults!$S:$S,1))</f>
        <v>0</v>
      </c>
      <c r="Q81">
        <f>IF($B81=0,0,_xlfn.AGGREGATE(14,6,[1]SusAuthorResults!$R:$R/(([1]SusAuthorResults!$A:$A=VLOOKUP(A81,[1]SusAuthors!$A:$G,7,FALSE)) *([1]SusAuthorResults!$S:$S=1)),1))</f>
        <v>0</v>
      </c>
      <c r="R81">
        <f>IF($B81=0,0,AVERAGEIFS([1]SusAuthorResults!R:R,[1]SusAuthorResults!$A:$A,VLOOKUP($A81,[1]SusAuthors!$A:$G,7,FALSE),[1]SusAuthorResults!$S:$S,1))</f>
        <v>0</v>
      </c>
    </row>
    <row r="82" spans="1:18" x14ac:dyDescent="0.25">
      <c r="A82" t="s">
        <v>83</v>
      </c>
      <c r="B82">
        <f>IF([1]SusAuthors!E82="x",0,COUNTIFS([1]SusAuthorResults!A:A,VLOOKUP(A82,[1]SusAuthors!$A:$G,7,FALSE),[1]SusAuthorResults!$S:$S,1))</f>
        <v>0</v>
      </c>
      <c r="C82">
        <f>IF([1]SusAuthors!E83="x",0,COUNTIF([1]SusAuthorResults!A:A,VLOOKUP(A82,[1]SusAuthors!$A:$G,7,FALSE)))</f>
        <v>0</v>
      </c>
      <c r="D82">
        <f>IF($C82=0,0,SUMIF([1]SusAuthorResults!$A:$R,VLOOKUP($A82,[1]SusAuthors!$A:$G,7,FALSE),[1]SusAuthorResults!M:M))</f>
        <v>0</v>
      </c>
      <c r="E82">
        <f>IF($C82=0,0,SUMIF([1]SusAuthorResults!$A:$R,VLOOKUP($A82,[1]SusAuthors!$A:$G,7,FALSE),[1]SusAuthorResults!N:N))</f>
        <v>0</v>
      </c>
      <c r="F82">
        <f>IF($C82=0,0,SUMIF([1]SusAuthorResults!$A:$R,VLOOKUP($A82,[1]SusAuthors!$A:$G,7,FALSE),[1]SusAuthorResults!O:O))</f>
        <v>0</v>
      </c>
      <c r="G82">
        <f>IF($C82=0,0,SUMIF([1]SusAuthorResults!$A:$R,VLOOKUP($A82,[1]SusAuthors!$A:$G,7,FALSE),[1]SusAuthorResults!P:P))</f>
        <v>0</v>
      </c>
      <c r="H82">
        <f>IF($C82=0,0,SUMIF([1]SusAuthorResults!$A:$R,VLOOKUP($A82,[1]SusAuthors!$A:$G,7,FALSE),[1]SusAuthorResults!Q:Q))</f>
        <v>0</v>
      </c>
      <c r="I82">
        <f>IF($C82=0,0,_xlfn.AGGREGATE(14,6,[1]SusAuthorResults!$R$2:$R$278/([1]SusAuthorResults!A$2:A$278=VLOOKUP(A82,[1]SusAuthors!$A:$G,7,FALSE)),1))</f>
        <v>0</v>
      </c>
      <c r="J82">
        <f>IF($C82=0,0,AVERAGEIF([1]SusAuthorResults!$A:$R,VLOOKUP($A82,[1]SusAuthors!$A:$G,7,FALSE),[1]SusAuthorResults!R:R))</f>
        <v>0</v>
      </c>
      <c r="K82" t="str">
        <f>VLOOKUP(A82,AuthorInfo!B:F,3,FALSE)</f>
        <v>Male</v>
      </c>
      <c r="L82">
        <f>IFERROR(VLOOKUP(A82,AuthorInfo!B:F,4,FALSE)," ")</f>
        <v>0</v>
      </c>
      <c r="M82">
        <f>IFERROR(VLOOKUP(A82,AuthorInfo!B:F,5,FALSE)," ")</f>
        <v>0</v>
      </c>
      <c r="N82">
        <f>IF($B82=0,0,SUMIFS([1]SusAuthorResults!M:M,[1]SusAuthorResults!$A:$A,VLOOKUP($A82,[1]SusAuthors!$A:$G,7,FALSE),[1]SusAuthorResults!$S:$S,1))</f>
        <v>0</v>
      </c>
      <c r="O82">
        <f>IF($B82=0,0,SUMIFS([1]SusAuthorResults!N:N,[1]SusAuthorResults!$A:$A,VLOOKUP($A82,[1]SusAuthors!$A:$G,7,FALSE),[1]SusAuthorResults!$S:$S,1))</f>
        <v>0</v>
      </c>
      <c r="P82">
        <f>IF($B82=0,0,SUMIFS([1]SusAuthorResults!O:O,[1]SusAuthorResults!$A:$A,VLOOKUP($A82,[1]SusAuthors!$A:$G,7,FALSE),[1]SusAuthorResults!$S:$S,1))</f>
        <v>0</v>
      </c>
      <c r="Q82">
        <f>IF($B82=0,0,_xlfn.AGGREGATE(14,6,[1]SusAuthorResults!$R:$R/(([1]SusAuthorResults!$A:$A=VLOOKUP(A82,[1]SusAuthors!$A:$G,7,FALSE)) *([1]SusAuthorResults!$S:$S=1)),1))</f>
        <v>0</v>
      </c>
      <c r="R82">
        <f>IF($B82=0,0,AVERAGEIFS([1]SusAuthorResults!R:R,[1]SusAuthorResults!$A:$A,VLOOKUP($A82,[1]SusAuthors!$A:$G,7,FALSE),[1]SusAuthorResults!$S:$S,1))</f>
        <v>0</v>
      </c>
    </row>
    <row r="83" spans="1:18" x14ac:dyDescent="0.25">
      <c r="A83" t="s">
        <v>84</v>
      </c>
      <c r="B83">
        <f>IF([1]SusAuthors!E83="x",0,COUNTIFS([1]SusAuthorResults!A:A,VLOOKUP(A83,[1]SusAuthors!$A:$G,7,FALSE),[1]SusAuthorResults!$S:$S,1))</f>
        <v>0</v>
      </c>
      <c r="C83">
        <f>IF([1]SusAuthors!E84="x",0,COUNTIF([1]SusAuthorResults!A:A,VLOOKUP(A83,[1]SusAuthors!$A:$G,7,FALSE)))</f>
        <v>0</v>
      </c>
      <c r="D83">
        <f>IF($C83=0,0,SUMIF([1]SusAuthorResults!$A:$R,VLOOKUP($A83,[1]SusAuthors!$A:$G,7,FALSE),[1]SusAuthorResults!M:M))</f>
        <v>0</v>
      </c>
      <c r="E83">
        <f>IF($C83=0,0,SUMIF([1]SusAuthorResults!$A:$R,VLOOKUP($A83,[1]SusAuthors!$A:$G,7,FALSE),[1]SusAuthorResults!N:N))</f>
        <v>0</v>
      </c>
      <c r="F83">
        <f>IF($C83=0,0,SUMIF([1]SusAuthorResults!$A:$R,VLOOKUP($A83,[1]SusAuthors!$A:$G,7,FALSE),[1]SusAuthorResults!O:O))</f>
        <v>0</v>
      </c>
      <c r="G83">
        <f>IF($C83=0,0,SUMIF([1]SusAuthorResults!$A:$R,VLOOKUP($A83,[1]SusAuthors!$A:$G,7,FALSE),[1]SusAuthorResults!P:P))</f>
        <v>0</v>
      </c>
      <c r="H83">
        <f>IF($C83=0,0,SUMIF([1]SusAuthorResults!$A:$R,VLOOKUP($A83,[1]SusAuthors!$A:$G,7,FALSE),[1]SusAuthorResults!Q:Q))</f>
        <v>0</v>
      </c>
      <c r="I83">
        <f>IF($C83=0,0,_xlfn.AGGREGATE(14,6,[1]SusAuthorResults!$R$2:$R$278/([1]SusAuthorResults!A$2:A$278=VLOOKUP(A83,[1]SusAuthors!$A:$G,7,FALSE)),1))</f>
        <v>0</v>
      </c>
      <c r="J83">
        <f>IF($C83=0,0,AVERAGEIF([1]SusAuthorResults!$A:$R,VLOOKUP($A83,[1]SusAuthors!$A:$G,7,FALSE),[1]SusAuthorResults!R:R))</f>
        <v>0</v>
      </c>
      <c r="K83" t="str">
        <f>VLOOKUP(A83,AuthorInfo!B:F,3,FALSE)</f>
        <v>Female</v>
      </c>
      <c r="L83">
        <f>IFERROR(VLOOKUP(A83,AuthorInfo!B:F,4,FALSE)," ")</f>
        <v>1</v>
      </c>
      <c r="M83">
        <f>IFERROR(VLOOKUP(A83,AuthorInfo!B:F,5,FALSE)," ")</f>
        <v>0</v>
      </c>
      <c r="N83">
        <f>IF($B83=0,0,SUMIFS([1]SusAuthorResults!M:M,[1]SusAuthorResults!$A:$A,VLOOKUP($A83,[1]SusAuthors!$A:$G,7,FALSE),[1]SusAuthorResults!$S:$S,1))</f>
        <v>0</v>
      </c>
      <c r="O83">
        <f>IF($B83=0,0,SUMIFS([1]SusAuthorResults!N:N,[1]SusAuthorResults!$A:$A,VLOOKUP($A83,[1]SusAuthors!$A:$G,7,FALSE),[1]SusAuthorResults!$S:$S,1))</f>
        <v>0</v>
      </c>
      <c r="P83">
        <f>IF($B83=0,0,SUMIFS([1]SusAuthorResults!O:O,[1]SusAuthorResults!$A:$A,VLOOKUP($A83,[1]SusAuthors!$A:$G,7,FALSE),[1]SusAuthorResults!$S:$S,1))</f>
        <v>0</v>
      </c>
      <c r="Q83">
        <f>IF($B83=0,0,_xlfn.AGGREGATE(14,6,[1]SusAuthorResults!$R:$R/(([1]SusAuthorResults!$A:$A=VLOOKUP(A83,[1]SusAuthors!$A:$G,7,FALSE)) *([1]SusAuthorResults!$S:$S=1)),1))</f>
        <v>0</v>
      </c>
      <c r="R83">
        <f>IF($B83=0,0,AVERAGEIFS([1]SusAuthorResults!R:R,[1]SusAuthorResults!$A:$A,VLOOKUP($A83,[1]SusAuthors!$A:$G,7,FALSE),[1]SusAuthorResults!$S:$S,1))</f>
        <v>0</v>
      </c>
    </row>
    <row r="84" spans="1:18" x14ac:dyDescent="0.25">
      <c r="A84" t="s">
        <v>85</v>
      </c>
      <c r="B84">
        <f>IF([1]SusAuthors!E84="x",0,COUNTIFS([1]SusAuthorResults!A:A,VLOOKUP(A84,[1]SusAuthors!$A:$G,7,FALSE),[1]SusAuthorResults!$S:$S,1))</f>
        <v>0</v>
      </c>
      <c r="C84">
        <f>IF([1]SusAuthors!E85="x",0,COUNTIF([1]SusAuthorResults!A:A,VLOOKUP(A84,[1]SusAuthors!$A:$G,7,FALSE)))</f>
        <v>0</v>
      </c>
      <c r="D84">
        <f>IF($C84=0,0,SUMIF([1]SusAuthorResults!$A:$R,VLOOKUP($A84,[1]SusAuthors!$A:$G,7,FALSE),[1]SusAuthorResults!M:M))</f>
        <v>0</v>
      </c>
      <c r="E84">
        <f>IF($C84=0,0,SUMIF([1]SusAuthorResults!$A:$R,VLOOKUP($A84,[1]SusAuthors!$A:$G,7,FALSE),[1]SusAuthorResults!N:N))</f>
        <v>0</v>
      </c>
      <c r="F84">
        <f>IF($C84=0,0,SUMIF([1]SusAuthorResults!$A:$R,VLOOKUP($A84,[1]SusAuthors!$A:$G,7,FALSE),[1]SusAuthorResults!O:O))</f>
        <v>0</v>
      </c>
      <c r="G84">
        <f>IF($C84=0,0,SUMIF([1]SusAuthorResults!$A:$R,VLOOKUP($A84,[1]SusAuthors!$A:$G,7,FALSE),[1]SusAuthorResults!P:P))</f>
        <v>0</v>
      </c>
      <c r="H84">
        <f>IF($C84=0,0,SUMIF([1]SusAuthorResults!$A:$R,VLOOKUP($A84,[1]SusAuthors!$A:$G,7,FALSE),[1]SusAuthorResults!Q:Q))</f>
        <v>0</v>
      </c>
      <c r="I84">
        <f>IF($C84=0,0,_xlfn.AGGREGATE(14,6,[1]SusAuthorResults!$R$2:$R$278/([1]SusAuthorResults!A$2:A$278=VLOOKUP(A84,[1]SusAuthors!$A:$G,7,FALSE)),1))</f>
        <v>0</v>
      </c>
      <c r="J84">
        <f>IF($C84=0,0,AVERAGEIF([1]SusAuthorResults!$A:$R,VLOOKUP($A84,[1]SusAuthors!$A:$G,7,FALSE),[1]SusAuthorResults!R:R))</f>
        <v>0</v>
      </c>
      <c r="K84" t="str">
        <f>VLOOKUP(A84,AuthorInfo!B:F,3,FALSE)</f>
        <v>Male</v>
      </c>
      <c r="L84">
        <f>IFERROR(VLOOKUP(A84,AuthorInfo!B:F,4,FALSE)," ")</f>
        <v>1</v>
      </c>
      <c r="M84">
        <f>IFERROR(VLOOKUP(A84,AuthorInfo!B:F,5,FALSE)," ")</f>
        <v>0</v>
      </c>
      <c r="N84">
        <f>IF($B84=0,0,SUMIFS([1]SusAuthorResults!M:M,[1]SusAuthorResults!$A:$A,VLOOKUP($A84,[1]SusAuthors!$A:$G,7,FALSE),[1]SusAuthorResults!$S:$S,1))</f>
        <v>0</v>
      </c>
      <c r="O84">
        <f>IF($B84=0,0,SUMIFS([1]SusAuthorResults!N:N,[1]SusAuthorResults!$A:$A,VLOOKUP($A84,[1]SusAuthors!$A:$G,7,FALSE),[1]SusAuthorResults!$S:$S,1))</f>
        <v>0</v>
      </c>
      <c r="P84">
        <f>IF($B84=0,0,SUMIFS([1]SusAuthorResults!O:O,[1]SusAuthorResults!$A:$A,VLOOKUP($A84,[1]SusAuthors!$A:$G,7,FALSE),[1]SusAuthorResults!$S:$S,1))</f>
        <v>0</v>
      </c>
      <c r="Q84">
        <f>IF($B84=0,0,_xlfn.AGGREGATE(14,6,[1]SusAuthorResults!$R:$R/(([1]SusAuthorResults!$A:$A=VLOOKUP(A84,[1]SusAuthors!$A:$G,7,FALSE)) *([1]SusAuthorResults!$S:$S=1)),1))</f>
        <v>0</v>
      </c>
      <c r="R84">
        <f>IF($B84=0,0,AVERAGEIFS([1]SusAuthorResults!R:R,[1]SusAuthorResults!$A:$A,VLOOKUP($A84,[1]SusAuthors!$A:$G,7,FALSE),[1]SusAuthorResults!$S:$S,1))</f>
        <v>0</v>
      </c>
    </row>
    <row r="85" spans="1:18" x14ac:dyDescent="0.25">
      <c r="A85" t="s">
        <v>86</v>
      </c>
      <c r="B85">
        <f>IF([1]SusAuthors!E85="x",0,COUNTIFS([1]SusAuthorResults!A:A,VLOOKUP(A85,[1]SusAuthors!$A:$G,7,FALSE),[1]SusAuthorResults!$S:$S,1))</f>
        <v>0</v>
      </c>
      <c r="C85">
        <f>IF([1]SusAuthors!E86="x",0,COUNTIF([1]SusAuthorResults!A:A,VLOOKUP(A85,[1]SusAuthors!$A:$G,7,FALSE)))</f>
        <v>4</v>
      </c>
      <c r="D85" t="e">
        <f>IF($C85=0,0,SUMIF([1]SusAuthorResults!$A:$R,VLOOKUP($A85,[1]SusAuthors!$A:$G,7,FALSE),[1]SusAuthorResults!M:M))</f>
        <v>#VALUE!</v>
      </c>
      <c r="E85" t="e">
        <f>IF($C85=0,0,SUMIF([1]SusAuthorResults!$A:$R,VLOOKUP($A85,[1]SusAuthors!$A:$G,7,FALSE),[1]SusAuthorResults!N:N))</f>
        <v>#VALUE!</v>
      </c>
      <c r="F85" t="e">
        <f>IF($C85=0,0,SUMIF([1]SusAuthorResults!$A:$R,VLOOKUP($A85,[1]SusAuthors!$A:$G,7,FALSE),[1]SusAuthorResults!O:O))</f>
        <v>#VALUE!</v>
      </c>
      <c r="G85" t="e">
        <f>IF($C85=0,0,SUMIF([1]SusAuthorResults!$A:$R,VLOOKUP($A85,[1]SusAuthors!$A:$G,7,FALSE),[1]SusAuthorResults!P:P))</f>
        <v>#VALUE!</v>
      </c>
      <c r="H85" t="e">
        <f>IF($C85=0,0,SUMIF([1]SusAuthorResults!$A:$R,VLOOKUP($A85,[1]SusAuthors!$A:$G,7,FALSE),[1]SusAuthorResults!Q:Q))</f>
        <v>#VALUE!</v>
      </c>
      <c r="I85">
        <f>IF($C85=0,0,_xlfn.AGGREGATE(14,6,[1]SusAuthorResults!$R$2:$R$278/([1]SusAuthorResults!A$2:A$278=VLOOKUP(A85,[1]SusAuthors!$A:$G,7,FALSE)),1))</f>
        <v>12.336</v>
      </c>
      <c r="J85" t="e">
        <f>IF($C85=0,0,AVERAGEIF([1]SusAuthorResults!$A:$R,VLOOKUP($A85,[1]SusAuthors!$A:$G,7,FALSE),[1]SusAuthorResults!R:R))</f>
        <v>#VALUE!</v>
      </c>
      <c r="K85" t="str">
        <f>VLOOKUP(A85,AuthorInfo!B:F,3,FALSE)</f>
        <v>Male</v>
      </c>
      <c r="L85">
        <f>IFERROR(VLOOKUP(A85,AuthorInfo!B:F,4,FALSE)," ")</f>
        <v>0</v>
      </c>
      <c r="M85">
        <f>IFERROR(VLOOKUP(A85,AuthorInfo!B:F,5,FALSE)," ")</f>
        <v>0</v>
      </c>
      <c r="N85">
        <f>IF($B85=0,0,SUMIFS([1]SusAuthorResults!M:M,[1]SusAuthorResults!$A:$A,VLOOKUP($A85,[1]SusAuthors!$A:$G,7,FALSE),[1]SusAuthorResults!$S:$S,1))</f>
        <v>0</v>
      </c>
      <c r="O85">
        <f>IF($B85=0,0,SUMIFS([1]SusAuthorResults!N:N,[1]SusAuthorResults!$A:$A,VLOOKUP($A85,[1]SusAuthors!$A:$G,7,FALSE),[1]SusAuthorResults!$S:$S,1))</f>
        <v>0</v>
      </c>
      <c r="P85">
        <f>IF($B85=0,0,SUMIFS([1]SusAuthorResults!O:O,[1]SusAuthorResults!$A:$A,VLOOKUP($A85,[1]SusAuthors!$A:$G,7,FALSE),[1]SusAuthorResults!$S:$S,1))</f>
        <v>0</v>
      </c>
      <c r="Q85">
        <f>IF($B85=0,0,_xlfn.AGGREGATE(14,6,[1]SusAuthorResults!$R:$R/(([1]SusAuthorResults!$A:$A=VLOOKUP(A85,[1]SusAuthors!$A:$G,7,FALSE)) *([1]SusAuthorResults!$S:$S=1)),1))</f>
        <v>0</v>
      </c>
      <c r="R85">
        <f>IF($B85=0,0,AVERAGEIFS([1]SusAuthorResults!R:R,[1]SusAuthorResults!$A:$A,VLOOKUP($A85,[1]SusAuthors!$A:$G,7,FALSE),[1]SusAuthorResults!$S:$S,1))</f>
        <v>0</v>
      </c>
    </row>
    <row r="86" spans="1:18" x14ac:dyDescent="0.25">
      <c r="A86" t="s">
        <v>87</v>
      </c>
      <c r="B86">
        <f>IF([1]SusAuthors!E86="x",0,COUNTIFS([1]SusAuthorResults!A:A,VLOOKUP(A86,[1]SusAuthors!$A:$G,7,FALSE),[1]SusAuthorResults!$S:$S,1))</f>
        <v>2</v>
      </c>
      <c r="C86">
        <f>IF([1]SusAuthors!E87="x",0,COUNTIF([1]SusAuthorResults!A:A,VLOOKUP(A86,[1]SusAuthors!$A:$G,7,FALSE)))</f>
        <v>2</v>
      </c>
      <c r="D86" t="e">
        <f>IF($C86=0,0,SUMIF([1]SusAuthorResults!$A:$R,VLOOKUP($A86,[1]SusAuthors!$A:$G,7,FALSE),[1]SusAuthorResults!M:M))</f>
        <v>#VALUE!</v>
      </c>
      <c r="E86" t="e">
        <f>IF($C86=0,0,SUMIF([1]SusAuthorResults!$A:$R,VLOOKUP($A86,[1]SusAuthors!$A:$G,7,FALSE),[1]SusAuthorResults!N:N))</f>
        <v>#VALUE!</v>
      </c>
      <c r="F86" t="e">
        <f>IF($C86=0,0,SUMIF([1]SusAuthorResults!$A:$R,VLOOKUP($A86,[1]SusAuthors!$A:$G,7,FALSE),[1]SusAuthorResults!O:O))</f>
        <v>#VALUE!</v>
      </c>
      <c r="G86" t="e">
        <f>IF($C86=0,0,SUMIF([1]SusAuthorResults!$A:$R,VLOOKUP($A86,[1]SusAuthors!$A:$G,7,FALSE),[1]SusAuthorResults!P:P))</f>
        <v>#VALUE!</v>
      </c>
      <c r="H86" t="e">
        <f>IF($C86=0,0,SUMIF([1]SusAuthorResults!$A:$R,VLOOKUP($A86,[1]SusAuthors!$A:$G,7,FALSE),[1]SusAuthorResults!Q:Q))</f>
        <v>#VALUE!</v>
      </c>
      <c r="I86">
        <f>IF($C86=0,0,_xlfn.AGGREGATE(14,6,[1]SusAuthorResults!$R$2:$R$278/([1]SusAuthorResults!A$2:A$278=VLOOKUP(A86,[1]SusAuthors!$A:$G,7,FALSE)),1))</f>
        <v>2.04</v>
      </c>
      <c r="J86" t="e">
        <f>IF($C86=0,0,AVERAGEIF([1]SusAuthorResults!$A:$R,VLOOKUP($A86,[1]SusAuthors!$A:$G,7,FALSE),[1]SusAuthorResults!R:R))</f>
        <v>#VALUE!</v>
      </c>
      <c r="K86" t="str">
        <f>VLOOKUP(A86,AuthorInfo!B:F,3,FALSE)</f>
        <v>Female</v>
      </c>
      <c r="L86">
        <f>IFERROR(VLOOKUP(A86,AuthorInfo!B:F,4,FALSE)," ")</f>
        <v>0</v>
      </c>
      <c r="M86">
        <f>IFERROR(VLOOKUP(A86,AuthorInfo!B:F,5,FALSE)," ")</f>
        <v>0</v>
      </c>
      <c r="N86">
        <f>IF($B86=0,0,SUMIFS([1]SusAuthorResults!M:M,[1]SusAuthorResults!$A:$A,VLOOKUP($A86,[1]SusAuthors!$A:$G,7,FALSE),[1]SusAuthorResults!$S:$S,1))</f>
        <v>1</v>
      </c>
      <c r="O86">
        <f>IF($B86=0,0,SUMIFS([1]SusAuthorResults!N:N,[1]SusAuthorResults!$A:$A,VLOOKUP($A86,[1]SusAuthors!$A:$G,7,FALSE),[1]SusAuthorResults!$S:$S,1))</f>
        <v>0</v>
      </c>
      <c r="P86">
        <f>IF($B86=0,0,SUMIFS([1]SusAuthorResults!O:O,[1]SusAuthorResults!$A:$A,VLOOKUP($A86,[1]SusAuthors!$A:$G,7,FALSE),[1]SusAuthorResults!$S:$S,1))</f>
        <v>0</v>
      </c>
      <c r="Q86">
        <f>IF($B86=0,0,_xlfn.AGGREGATE(14,6,[1]SusAuthorResults!$R:$R/(([1]SusAuthorResults!$A:$A=VLOOKUP(A86,[1]SusAuthors!$A:$G,7,FALSE)) *([1]SusAuthorResults!$S:$S=1)),1))</f>
        <v>2.04</v>
      </c>
      <c r="R86">
        <f>IF($B86=0,0,AVERAGEIFS([1]SusAuthorResults!R:R,[1]SusAuthorResults!$A:$A,VLOOKUP($A86,[1]SusAuthors!$A:$G,7,FALSE),[1]SusAuthorResults!$S:$S,1))</f>
        <v>1.02</v>
      </c>
    </row>
    <row r="87" spans="1:18" x14ac:dyDescent="0.25">
      <c r="A87" t="s">
        <v>88</v>
      </c>
      <c r="B87">
        <f>IF([1]SusAuthors!E87="x",0,COUNTIFS([1]SusAuthorResults!A:A,VLOOKUP(A87,[1]SusAuthors!$A:$G,7,FALSE),[1]SusAuthorResults!$S:$S,1))</f>
        <v>0</v>
      </c>
      <c r="C87">
        <f>IF([1]SusAuthors!E88="x",0,COUNTIF([1]SusAuthorResults!A:A,VLOOKUP(A87,[1]SusAuthors!$A:$G,7,FALSE)))</f>
        <v>1</v>
      </c>
      <c r="D87" t="e">
        <f>IF($C87=0,0,SUMIF([1]SusAuthorResults!$A:$R,VLOOKUP($A87,[1]SusAuthors!$A:$G,7,FALSE),[1]SusAuthorResults!M:M))</f>
        <v>#VALUE!</v>
      </c>
      <c r="E87" t="e">
        <f>IF($C87=0,0,SUMIF([1]SusAuthorResults!$A:$R,VLOOKUP($A87,[1]SusAuthors!$A:$G,7,FALSE),[1]SusAuthorResults!N:N))</f>
        <v>#VALUE!</v>
      </c>
      <c r="F87" t="e">
        <f>IF($C87=0,0,SUMIF([1]SusAuthorResults!$A:$R,VLOOKUP($A87,[1]SusAuthors!$A:$G,7,FALSE),[1]SusAuthorResults!O:O))</f>
        <v>#VALUE!</v>
      </c>
      <c r="G87" t="e">
        <f>IF($C87=0,0,SUMIF([1]SusAuthorResults!$A:$R,VLOOKUP($A87,[1]SusAuthors!$A:$G,7,FALSE),[1]SusAuthorResults!P:P))</f>
        <v>#VALUE!</v>
      </c>
      <c r="H87" t="e">
        <f>IF($C87=0,0,SUMIF([1]SusAuthorResults!$A:$R,VLOOKUP($A87,[1]SusAuthors!$A:$G,7,FALSE),[1]SusAuthorResults!Q:Q))</f>
        <v>#VALUE!</v>
      </c>
      <c r="I87">
        <f>IF($C87=0,0,_xlfn.AGGREGATE(14,6,[1]SusAuthorResults!$R$2:$R$278/([1]SusAuthorResults!A$2:A$278=VLOOKUP(A87,[1]SusAuthors!$A:$G,7,FALSE)),1))</f>
        <v>1.369</v>
      </c>
      <c r="J87" t="e">
        <f>IF($C87=0,0,AVERAGEIF([1]SusAuthorResults!$A:$R,VLOOKUP($A87,[1]SusAuthors!$A:$G,7,FALSE),[1]SusAuthorResults!R:R))</f>
        <v>#VALUE!</v>
      </c>
      <c r="K87" t="str">
        <f>VLOOKUP(A87,AuthorInfo!B:F,3,FALSE)</f>
        <v>Male</v>
      </c>
      <c r="L87">
        <f>IFERROR(VLOOKUP(A87,AuthorInfo!B:F,4,FALSE)," ")</f>
        <v>1</v>
      </c>
      <c r="M87">
        <f>IFERROR(VLOOKUP(A87,AuthorInfo!B:F,5,FALSE)," ")</f>
        <v>0</v>
      </c>
      <c r="N87">
        <f>IF($B87=0,0,SUMIFS([1]SusAuthorResults!M:M,[1]SusAuthorResults!$A:$A,VLOOKUP($A87,[1]SusAuthors!$A:$G,7,FALSE),[1]SusAuthorResults!$S:$S,1))</f>
        <v>0</v>
      </c>
      <c r="O87">
        <f>IF($B87=0,0,SUMIFS([1]SusAuthorResults!N:N,[1]SusAuthorResults!$A:$A,VLOOKUP($A87,[1]SusAuthors!$A:$G,7,FALSE),[1]SusAuthorResults!$S:$S,1))</f>
        <v>0</v>
      </c>
      <c r="P87">
        <f>IF($B87=0,0,SUMIFS([1]SusAuthorResults!O:O,[1]SusAuthorResults!$A:$A,VLOOKUP($A87,[1]SusAuthors!$A:$G,7,FALSE),[1]SusAuthorResults!$S:$S,1))</f>
        <v>0</v>
      </c>
      <c r="Q87">
        <f>IF($B87=0,0,_xlfn.AGGREGATE(14,6,[1]SusAuthorResults!$R:$R/(([1]SusAuthorResults!$A:$A=VLOOKUP(A87,[1]SusAuthors!$A:$G,7,FALSE)) *([1]SusAuthorResults!$S:$S=1)),1))</f>
        <v>0</v>
      </c>
      <c r="R87">
        <f>IF($B87=0,0,AVERAGEIFS([1]SusAuthorResults!R:R,[1]SusAuthorResults!$A:$A,VLOOKUP($A87,[1]SusAuthors!$A:$G,7,FALSE),[1]SusAuthorResults!$S:$S,1))</f>
        <v>0</v>
      </c>
    </row>
    <row r="88" spans="1:18" x14ac:dyDescent="0.25">
      <c r="A88" t="s">
        <v>89</v>
      </c>
      <c r="B88">
        <f>IF([1]SusAuthors!E88="x",0,COUNTIFS([1]SusAuthorResults!A:A,VLOOKUP(A88,[1]SusAuthors!$A:$G,7,FALSE),[1]SusAuthorResults!$S:$S,1))</f>
        <v>0</v>
      </c>
      <c r="C88">
        <f>IF([1]SusAuthors!E89="x",0,COUNTIF([1]SusAuthorResults!A:A,VLOOKUP(A88,[1]SusAuthors!$A:$G,7,FALSE)))</f>
        <v>0</v>
      </c>
      <c r="D88">
        <f>IF($C88=0,0,SUMIF([1]SusAuthorResults!$A:$R,VLOOKUP($A88,[1]SusAuthors!$A:$G,7,FALSE),[1]SusAuthorResults!M:M))</f>
        <v>0</v>
      </c>
      <c r="E88">
        <f>IF($C88=0,0,SUMIF([1]SusAuthorResults!$A:$R,VLOOKUP($A88,[1]SusAuthors!$A:$G,7,FALSE),[1]SusAuthorResults!N:N))</f>
        <v>0</v>
      </c>
      <c r="F88">
        <f>IF($C88=0,0,SUMIF([1]SusAuthorResults!$A:$R,VLOOKUP($A88,[1]SusAuthors!$A:$G,7,FALSE),[1]SusAuthorResults!O:O))</f>
        <v>0</v>
      </c>
      <c r="G88">
        <f>IF($C88=0,0,SUMIF([1]SusAuthorResults!$A:$R,VLOOKUP($A88,[1]SusAuthors!$A:$G,7,FALSE),[1]SusAuthorResults!P:P))</f>
        <v>0</v>
      </c>
      <c r="H88">
        <f>IF($C88=0,0,SUMIF([1]SusAuthorResults!$A:$R,VLOOKUP($A88,[1]SusAuthors!$A:$G,7,FALSE),[1]SusAuthorResults!Q:Q))</f>
        <v>0</v>
      </c>
      <c r="I88">
        <f>IF($C88=0,0,_xlfn.AGGREGATE(14,6,[1]SusAuthorResults!$R$2:$R$278/([1]SusAuthorResults!A$2:A$278=VLOOKUP(A88,[1]SusAuthors!$A:$G,7,FALSE)),1))</f>
        <v>0</v>
      </c>
      <c r="J88">
        <f>IF($C88=0,0,AVERAGEIF([1]SusAuthorResults!$A:$R,VLOOKUP($A88,[1]SusAuthors!$A:$G,7,FALSE),[1]SusAuthorResults!R:R))</f>
        <v>0</v>
      </c>
      <c r="K88" t="str">
        <f>VLOOKUP(A88,AuthorInfo!B:F,3,FALSE)</f>
        <v>Female</v>
      </c>
      <c r="L88">
        <f>IFERROR(VLOOKUP(A88,AuthorInfo!B:F,4,FALSE)," ")</f>
        <v>0</v>
      </c>
      <c r="M88">
        <f>IFERROR(VLOOKUP(A88,AuthorInfo!B:F,5,FALSE)," ")</f>
        <v>0</v>
      </c>
      <c r="N88">
        <f>IF($B88=0,0,SUMIFS([1]SusAuthorResults!M:M,[1]SusAuthorResults!$A:$A,VLOOKUP($A88,[1]SusAuthors!$A:$G,7,FALSE),[1]SusAuthorResults!$S:$S,1))</f>
        <v>0</v>
      </c>
      <c r="O88">
        <f>IF($B88=0,0,SUMIFS([1]SusAuthorResults!N:N,[1]SusAuthorResults!$A:$A,VLOOKUP($A88,[1]SusAuthors!$A:$G,7,FALSE),[1]SusAuthorResults!$S:$S,1))</f>
        <v>0</v>
      </c>
      <c r="P88">
        <f>IF($B88=0,0,SUMIFS([1]SusAuthorResults!O:O,[1]SusAuthorResults!$A:$A,VLOOKUP($A88,[1]SusAuthors!$A:$G,7,FALSE),[1]SusAuthorResults!$S:$S,1))</f>
        <v>0</v>
      </c>
      <c r="Q88">
        <f>IF($B88=0,0,_xlfn.AGGREGATE(14,6,[1]SusAuthorResults!$R:$R/(([1]SusAuthorResults!$A:$A=VLOOKUP(A88,[1]SusAuthors!$A:$G,7,FALSE)) *([1]SusAuthorResults!$S:$S=1)),1))</f>
        <v>0</v>
      </c>
      <c r="R88">
        <f>IF($B88=0,0,AVERAGEIFS([1]SusAuthorResults!R:R,[1]SusAuthorResults!$A:$A,VLOOKUP($A88,[1]SusAuthors!$A:$G,7,FALSE),[1]SusAuthorResults!$S:$S,1))</f>
        <v>0</v>
      </c>
    </row>
    <row r="89" spans="1:18" x14ac:dyDescent="0.25">
      <c r="A89" t="s">
        <v>90</v>
      </c>
      <c r="B89">
        <f>IF([1]SusAuthors!E89="x",0,COUNTIFS([1]SusAuthorResults!A:A,VLOOKUP(A89,[1]SusAuthors!$A:$G,7,FALSE),[1]SusAuthorResults!$S:$S,1))</f>
        <v>0</v>
      </c>
      <c r="C89">
        <f>IF([1]SusAuthors!E90="x",0,COUNTIF([1]SusAuthorResults!A:A,VLOOKUP(A89,[1]SusAuthors!$A:$G,7,FALSE)))</f>
        <v>3</v>
      </c>
      <c r="D89" t="e">
        <f>IF($C89=0,0,SUMIF([1]SusAuthorResults!$A:$R,VLOOKUP($A89,[1]SusAuthors!$A:$G,7,FALSE),[1]SusAuthorResults!M:M))</f>
        <v>#VALUE!</v>
      </c>
      <c r="E89" t="e">
        <f>IF($C89=0,0,SUMIF([1]SusAuthorResults!$A:$R,VLOOKUP($A89,[1]SusAuthors!$A:$G,7,FALSE),[1]SusAuthorResults!N:N))</f>
        <v>#VALUE!</v>
      </c>
      <c r="F89" t="e">
        <f>IF($C89=0,0,SUMIF([1]SusAuthorResults!$A:$R,VLOOKUP($A89,[1]SusAuthors!$A:$G,7,FALSE),[1]SusAuthorResults!O:O))</f>
        <v>#VALUE!</v>
      </c>
      <c r="G89" t="e">
        <f>IF($C89=0,0,SUMIF([1]SusAuthorResults!$A:$R,VLOOKUP($A89,[1]SusAuthors!$A:$G,7,FALSE),[1]SusAuthorResults!P:P))</f>
        <v>#VALUE!</v>
      </c>
      <c r="H89" t="e">
        <f>IF($C89=0,0,SUMIF([1]SusAuthorResults!$A:$R,VLOOKUP($A89,[1]SusAuthors!$A:$G,7,FALSE),[1]SusAuthorResults!Q:Q))</f>
        <v>#VALUE!</v>
      </c>
      <c r="I89">
        <f>IF($C89=0,0,_xlfn.AGGREGATE(14,6,[1]SusAuthorResults!$R$2:$R$278/([1]SusAuthorResults!A$2:A$278=VLOOKUP(A89,[1]SusAuthors!$A:$G,7,FALSE)),1))</f>
        <v>42.777999999999999</v>
      </c>
      <c r="J89" t="e">
        <f>IF($C89=0,0,AVERAGEIF([1]SusAuthorResults!$A:$R,VLOOKUP($A89,[1]SusAuthors!$A:$G,7,FALSE),[1]SusAuthorResults!R:R))</f>
        <v>#VALUE!</v>
      </c>
      <c r="K89" t="str">
        <f>VLOOKUP(A89,AuthorInfo!B:F,3,FALSE)</f>
        <v>Male</v>
      </c>
      <c r="L89">
        <f>IFERROR(VLOOKUP(A89,AuthorInfo!B:F,4,FALSE)," ")</f>
        <v>1</v>
      </c>
      <c r="M89">
        <f>IFERROR(VLOOKUP(A89,AuthorInfo!B:F,5,FALSE)," ")</f>
        <v>0</v>
      </c>
      <c r="N89">
        <f>IF($B89=0,0,SUMIFS([1]SusAuthorResults!M:M,[1]SusAuthorResults!$A:$A,VLOOKUP($A89,[1]SusAuthors!$A:$G,7,FALSE),[1]SusAuthorResults!$S:$S,1))</f>
        <v>0</v>
      </c>
      <c r="O89">
        <f>IF($B89=0,0,SUMIFS([1]SusAuthorResults!N:N,[1]SusAuthorResults!$A:$A,VLOOKUP($A89,[1]SusAuthors!$A:$G,7,FALSE),[1]SusAuthorResults!$S:$S,1))</f>
        <v>0</v>
      </c>
      <c r="P89">
        <f>IF($B89=0,0,SUMIFS([1]SusAuthorResults!O:O,[1]SusAuthorResults!$A:$A,VLOOKUP($A89,[1]SusAuthors!$A:$G,7,FALSE),[1]SusAuthorResults!$S:$S,1))</f>
        <v>0</v>
      </c>
      <c r="Q89">
        <f>IF($B89=0,0,_xlfn.AGGREGATE(14,6,[1]SusAuthorResults!$R:$R/(([1]SusAuthorResults!$A:$A=VLOOKUP(A89,[1]SusAuthors!$A:$G,7,FALSE)) *([1]SusAuthorResults!$S:$S=1)),1))</f>
        <v>0</v>
      </c>
      <c r="R89">
        <f>IF($B89=0,0,AVERAGEIFS([1]SusAuthorResults!R:R,[1]SusAuthorResults!$A:$A,VLOOKUP($A89,[1]SusAuthors!$A:$G,7,FALSE),[1]SusAuthorResults!$S:$S,1))</f>
        <v>0</v>
      </c>
    </row>
    <row r="90" spans="1:18" x14ac:dyDescent="0.25">
      <c r="A90" t="s">
        <v>91</v>
      </c>
      <c r="B90">
        <f>IF([1]SusAuthors!E90="x",0,COUNTIFS([1]SusAuthorResults!A:A,VLOOKUP(A90,[1]SusAuthors!$A:$G,7,FALSE),[1]SusAuthorResults!$S:$S,1))</f>
        <v>0</v>
      </c>
      <c r="C90">
        <f>IF([1]SusAuthors!E91="x",0,COUNTIF([1]SusAuthorResults!A:A,VLOOKUP(A90,[1]SusAuthors!$A:$G,7,FALSE)))</f>
        <v>0</v>
      </c>
      <c r="D90">
        <f>IF($C90=0,0,SUMIF([1]SusAuthorResults!$A:$R,VLOOKUP($A90,[1]SusAuthors!$A:$G,7,FALSE),[1]SusAuthorResults!M:M))</f>
        <v>0</v>
      </c>
      <c r="E90">
        <f>IF($C90=0,0,SUMIF([1]SusAuthorResults!$A:$R,VLOOKUP($A90,[1]SusAuthors!$A:$G,7,FALSE),[1]SusAuthorResults!N:N))</f>
        <v>0</v>
      </c>
      <c r="F90">
        <f>IF($C90=0,0,SUMIF([1]SusAuthorResults!$A:$R,VLOOKUP($A90,[1]SusAuthors!$A:$G,7,FALSE),[1]SusAuthorResults!O:O))</f>
        <v>0</v>
      </c>
      <c r="G90">
        <f>IF($C90=0,0,SUMIF([1]SusAuthorResults!$A:$R,VLOOKUP($A90,[1]SusAuthors!$A:$G,7,FALSE),[1]SusAuthorResults!P:P))</f>
        <v>0</v>
      </c>
      <c r="H90">
        <f>IF($C90=0,0,SUMIF([1]SusAuthorResults!$A:$R,VLOOKUP($A90,[1]SusAuthors!$A:$G,7,FALSE),[1]SusAuthorResults!Q:Q))</f>
        <v>0</v>
      </c>
      <c r="I90">
        <f>IF($C90=0,0,_xlfn.AGGREGATE(14,6,[1]SusAuthorResults!$R$2:$R$278/([1]SusAuthorResults!A$2:A$278=VLOOKUP(A90,[1]SusAuthors!$A:$G,7,FALSE)),1))</f>
        <v>0</v>
      </c>
      <c r="J90">
        <f>IF($C90=0,0,AVERAGEIF([1]SusAuthorResults!$A:$R,VLOOKUP($A90,[1]SusAuthors!$A:$G,7,FALSE),[1]SusAuthorResults!R:R))</f>
        <v>0</v>
      </c>
      <c r="K90" t="str">
        <f>VLOOKUP(A90,AuthorInfo!B:F,3,FALSE)</f>
        <v>Female</v>
      </c>
      <c r="L90">
        <f>IFERROR(VLOOKUP(A90,AuthorInfo!B:F,4,FALSE)," ")</f>
        <v>1</v>
      </c>
      <c r="M90">
        <f>IFERROR(VLOOKUP(A90,AuthorInfo!B:F,5,FALSE)," ")</f>
        <v>1</v>
      </c>
      <c r="N90">
        <f>IF($B90=0,0,SUMIFS([1]SusAuthorResults!M:M,[1]SusAuthorResults!$A:$A,VLOOKUP($A90,[1]SusAuthors!$A:$G,7,FALSE),[1]SusAuthorResults!$S:$S,1))</f>
        <v>0</v>
      </c>
      <c r="O90">
        <f>IF($B90=0,0,SUMIFS([1]SusAuthorResults!N:N,[1]SusAuthorResults!$A:$A,VLOOKUP($A90,[1]SusAuthors!$A:$G,7,FALSE),[1]SusAuthorResults!$S:$S,1))</f>
        <v>0</v>
      </c>
      <c r="P90">
        <f>IF($B90=0,0,SUMIFS([1]SusAuthorResults!O:O,[1]SusAuthorResults!$A:$A,VLOOKUP($A90,[1]SusAuthors!$A:$G,7,FALSE),[1]SusAuthorResults!$S:$S,1))</f>
        <v>0</v>
      </c>
      <c r="Q90">
        <f>IF($B90=0,0,_xlfn.AGGREGATE(14,6,[1]SusAuthorResults!$R:$R/(([1]SusAuthorResults!$A:$A=VLOOKUP(A90,[1]SusAuthors!$A:$G,7,FALSE)) *([1]SusAuthorResults!$S:$S=1)),1))</f>
        <v>0</v>
      </c>
      <c r="R90">
        <f>IF($B90=0,0,AVERAGEIFS([1]SusAuthorResults!R:R,[1]SusAuthorResults!$A:$A,VLOOKUP($A90,[1]SusAuthors!$A:$G,7,FALSE),[1]SusAuthorResults!$S:$S,1))</f>
        <v>0</v>
      </c>
    </row>
    <row r="91" spans="1:18" x14ac:dyDescent="0.25">
      <c r="A91" t="s">
        <v>92</v>
      </c>
      <c r="B91">
        <f>IF([1]SusAuthors!E91="x",0,COUNTIFS([1]SusAuthorResults!A:A,VLOOKUP(A91,[1]SusAuthors!$A:$G,7,FALSE),[1]SusAuthorResults!$S:$S,1))</f>
        <v>0</v>
      </c>
      <c r="C91">
        <f>IF([1]SusAuthors!E92="x",0,COUNTIF([1]SusAuthorResults!A:A,VLOOKUP(A91,[1]SusAuthors!$A:$G,7,FALSE)))</f>
        <v>0</v>
      </c>
      <c r="D91">
        <f>IF($C91=0,0,SUMIF([1]SusAuthorResults!$A:$R,VLOOKUP($A91,[1]SusAuthors!$A:$G,7,FALSE),[1]SusAuthorResults!M:M))</f>
        <v>0</v>
      </c>
      <c r="E91">
        <f>IF($C91=0,0,SUMIF([1]SusAuthorResults!$A:$R,VLOOKUP($A91,[1]SusAuthors!$A:$G,7,FALSE),[1]SusAuthorResults!N:N))</f>
        <v>0</v>
      </c>
      <c r="F91">
        <f>IF($C91=0,0,SUMIF([1]SusAuthorResults!$A:$R,VLOOKUP($A91,[1]SusAuthors!$A:$G,7,FALSE),[1]SusAuthorResults!O:O))</f>
        <v>0</v>
      </c>
      <c r="G91">
        <f>IF($C91=0,0,SUMIF([1]SusAuthorResults!$A:$R,VLOOKUP($A91,[1]SusAuthors!$A:$G,7,FALSE),[1]SusAuthorResults!P:P))</f>
        <v>0</v>
      </c>
      <c r="H91">
        <f>IF($C91=0,0,SUMIF([1]SusAuthorResults!$A:$R,VLOOKUP($A91,[1]SusAuthors!$A:$G,7,FALSE),[1]SusAuthorResults!Q:Q))</f>
        <v>0</v>
      </c>
      <c r="I91">
        <f>IF($C91=0,0,_xlfn.AGGREGATE(14,6,[1]SusAuthorResults!$R$2:$R$278/([1]SusAuthorResults!A$2:A$278=VLOOKUP(A91,[1]SusAuthors!$A:$G,7,FALSE)),1))</f>
        <v>0</v>
      </c>
      <c r="J91">
        <f>IF($C91=0,0,AVERAGEIF([1]SusAuthorResults!$A:$R,VLOOKUP($A91,[1]SusAuthors!$A:$G,7,FALSE),[1]SusAuthorResults!R:R))</f>
        <v>0</v>
      </c>
      <c r="K91" t="str">
        <f>VLOOKUP(A91,AuthorInfo!B:F,3,FALSE)</f>
        <v>Male</v>
      </c>
      <c r="L91">
        <f>IFERROR(VLOOKUP(A91,AuthorInfo!B:F,4,FALSE)," ")</f>
        <v>0</v>
      </c>
      <c r="M91">
        <f>IFERROR(VLOOKUP(A91,AuthorInfo!B:F,5,FALSE)," ")</f>
        <v>1</v>
      </c>
      <c r="N91">
        <f>IF($B91=0,0,SUMIFS([1]SusAuthorResults!M:M,[1]SusAuthorResults!$A:$A,VLOOKUP($A91,[1]SusAuthors!$A:$G,7,FALSE),[1]SusAuthorResults!$S:$S,1))</f>
        <v>0</v>
      </c>
      <c r="O91">
        <f>IF($B91=0,0,SUMIFS([1]SusAuthorResults!N:N,[1]SusAuthorResults!$A:$A,VLOOKUP($A91,[1]SusAuthors!$A:$G,7,FALSE),[1]SusAuthorResults!$S:$S,1))</f>
        <v>0</v>
      </c>
      <c r="P91">
        <f>IF($B91=0,0,SUMIFS([1]SusAuthorResults!O:O,[1]SusAuthorResults!$A:$A,VLOOKUP($A91,[1]SusAuthors!$A:$G,7,FALSE),[1]SusAuthorResults!$S:$S,1))</f>
        <v>0</v>
      </c>
      <c r="Q91">
        <f>IF($B91=0,0,_xlfn.AGGREGATE(14,6,[1]SusAuthorResults!$R:$R/(([1]SusAuthorResults!$A:$A=VLOOKUP(A91,[1]SusAuthors!$A:$G,7,FALSE)) *([1]SusAuthorResults!$S:$S=1)),1))</f>
        <v>0</v>
      </c>
      <c r="R91">
        <f>IF($B91=0,0,AVERAGEIFS([1]SusAuthorResults!R:R,[1]SusAuthorResults!$A:$A,VLOOKUP($A91,[1]SusAuthors!$A:$G,7,FALSE),[1]SusAuthorResults!$S:$S,1))</f>
        <v>0</v>
      </c>
    </row>
    <row r="92" spans="1:18" x14ac:dyDescent="0.25">
      <c r="A92" t="s">
        <v>93</v>
      </c>
      <c r="B92">
        <f>IF([1]SusAuthors!E92="x",0,COUNTIFS([1]SusAuthorResults!A:A,VLOOKUP(A92,[1]SusAuthors!$A:$G,7,FALSE),[1]SusAuthorResults!$S:$S,1))</f>
        <v>0</v>
      </c>
      <c r="C92">
        <f>IF([1]SusAuthors!E93="x",0,COUNTIF([1]SusAuthorResults!A:A,VLOOKUP(A92,[1]SusAuthors!$A:$G,7,FALSE)))</f>
        <v>4</v>
      </c>
      <c r="D92" t="e">
        <f>IF($C92=0,0,SUMIF([1]SusAuthorResults!$A:$R,VLOOKUP($A92,[1]SusAuthors!$A:$G,7,FALSE),[1]SusAuthorResults!M:M))</f>
        <v>#VALUE!</v>
      </c>
      <c r="E92" t="e">
        <f>IF($C92=0,0,SUMIF([1]SusAuthorResults!$A:$R,VLOOKUP($A92,[1]SusAuthors!$A:$G,7,FALSE),[1]SusAuthorResults!N:N))</f>
        <v>#VALUE!</v>
      </c>
      <c r="F92" t="e">
        <f>IF($C92=0,0,SUMIF([1]SusAuthorResults!$A:$R,VLOOKUP($A92,[1]SusAuthors!$A:$G,7,FALSE),[1]SusAuthorResults!O:O))</f>
        <v>#VALUE!</v>
      </c>
      <c r="G92" t="e">
        <f>IF($C92=0,0,SUMIF([1]SusAuthorResults!$A:$R,VLOOKUP($A92,[1]SusAuthors!$A:$G,7,FALSE),[1]SusAuthorResults!P:P))</f>
        <v>#VALUE!</v>
      </c>
      <c r="H92" t="e">
        <f>IF($C92=0,0,SUMIF([1]SusAuthorResults!$A:$R,VLOOKUP($A92,[1]SusAuthors!$A:$G,7,FALSE),[1]SusAuthorResults!Q:Q))</f>
        <v>#VALUE!</v>
      </c>
      <c r="I92">
        <f>IF($C92=0,0,_xlfn.AGGREGATE(14,6,[1]SusAuthorResults!$R$2:$R$278/([1]SusAuthorResults!A$2:A$278=VLOOKUP(A92,[1]SusAuthors!$A:$G,7,FALSE)),1))</f>
        <v>7.7380000000000004</v>
      </c>
      <c r="J92" t="e">
        <f>IF($C92=0,0,AVERAGEIF([1]SusAuthorResults!$A:$R,VLOOKUP($A92,[1]SusAuthors!$A:$G,7,FALSE),[1]SusAuthorResults!R:R))</f>
        <v>#VALUE!</v>
      </c>
      <c r="K92" t="str">
        <f>VLOOKUP(A92,AuthorInfo!B:F,3,FALSE)</f>
        <v>Male</v>
      </c>
      <c r="L92" t="str">
        <f>IFERROR(VLOOKUP(A92,AuthorInfo!B:F,4,FALSE)," ")</f>
        <v xml:space="preserve"> </v>
      </c>
      <c r="M92">
        <f>IFERROR(VLOOKUP(A92,AuthorInfo!B:F,5,FALSE)," ")</f>
        <v>1</v>
      </c>
      <c r="N92">
        <f>IF($B92=0,0,SUMIFS([1]SusAuthorResults!M:M,[1]SusAuthorResults!$A:$A,VLOOKUP($A92,[1]SusAuthors!$A:$G,7,FALSE),[1]SusAuthorResults!$S:$S,1))</f>
        <v>0</v>
      </c>
      <c r="O92">
        <f>IF($B92=0,0,SUMIFS([1]SusAuthorResults!N:N,[1]SusAuthorResults!$A:$A,VLOOKUP($A92,[1]SusAuthors!$A:$G,7,FALSE),[1]SusAuthorResults!$S:$S,1))</f>
        <v>0</v>
      </c>
      <c r="P92">
        <f>IF($B92=0,0,SUMIFS([1]SusAuthorResults!O:O,[1]SusAuthorResults!$A:$A,VLOOKUP($A92,[1]SusAuthors!$A:$G,7,FALSE),[1]SusAuthorResults!$S:$S,1))</f>
        <v>0</v>
      </c>
      <c r="Q92">
        <f>IF($B92=0,0,_xlfn.AGGREGATE(14,6,[1]SusAuthorResults!$R:$R/(([1]SusAuthorResults!$A:$A=VLOOKUP(A92,[1]SusAuthors!$A:$G,7,FALSE)) *([1]SusAuthorResults!$S:$S=1)),1))</f>
        <v>0</v>
      </c>
      <c r="R92">
        <f>IF($B92=0,0,AVERAGEIFS([1]SusAuthorResults!R:R,[1]SusAuthorResults!$A:$A,VLOOKUP($A92,[1]SusAuthors!$A:$G,7,FALSE),[1]SusAuthorResults!$S:$S,1))</f>
        <v>0</v>
      </c>
    </row>
    <row r="93" spans="1:18" x14ac:dyDescent="0.25">
      <c r="A93" t="s">
        <v>94</v>
      </c>
      <c r="B93">
        <f>IF([1]SusAuthors!E93="x",0,COUNTIFS([1]SusAuthorResults!A:A,VLOOKUP(A93,[1]SusAuthors!$A:$G,7,FALSE),[1]SusAuthorResults!$S:$S,1))</f>
        <v>11</v>
      </c>
      <c r="C93">
        <f>IF([1]SusAuthors!E94="x",0,COUNTIF([1]SusAuthorResults!A:A,VLOOKUP(A93,[1]SusAuthors!$A:$G,7,FALSE)))</f>
        <v>15</v>
      </c>
      <c r="D93" t="e">
        <f>IF($C93=0,0,SUMIF([1]SusAuthorResults!$A:$R,VLOOKUP($A93,[1]SusAuthors!$A:$G,7,FALSE),[1]SusAuthorResults!M:M))</f>
        <v>#VALUE!</v>
      </c>
      <c r="E93" t="e">
        <f>IF($C93=0,0,SUMIF([1]SusAuthorResults!$A:$R,VLOOKUP($A93,[1]SusAuthors!$A:$G,7,FALSE),[1]SusAuthorResults!N:N))</f>
        <v>#VALUE!</v>
      </c>
      <c r="F93" t="e">
        <f>IF($C93=0,0,SUMIF([1]SusAuthorResults!$A:$R,VLOOKUP($A93,[1]SusAuthors!$A:$G,7,FALSE),[1]SusAuthorResults!O:O))</f>
        <v>#VALUE!</v>
      </c>
      <c r="G93" t="e">
        <f>IF($C93=0,0,SUMIF([1]SusAuthorResults!$A:$R,VLOOKUP($A93,[1]SusAuthors!$A:$G,7,FALSE),[1]SusAuthorResults!P:P))</f>
        <v>#VALUE!</v>
      </c>
      <c r="H93" t="e">
        <f>IF($C93=0,0,SUMIF([1]SusAuthorResults!$A:$R,VLOOKUP($A93,[1]SusAuthors!$A:$G,7,FALSE),[1]SusAuthorResults!Q:Q))</f>
        <v>#VALUE!</v>
      </c>
      <c r="I93">
        <f>IF($C93=0,0,_xlfn.AGGREGATE(14,6,[1]SusAuthorResults!$R$2:$R$278/([1]SusAuthorResults!A$2:A$278=VLOOKUP(A93,[1]SusAuthors!$A:$G,7,FALSE)),1))</f>
        <v>60.392000000000003</v>
      </c>
      <c r="J93" t="e">
        <f>IF($C93=0,0,AVERAGEIF([1]SusAuthorResults!$A:$R,VLOOKUP($A93,[1]SusAuthors!$A:$G,7,FALSE),[1]SusAuthorResults!R:R))</f>
        <v>#VALUE!</v>
      </c>
      <c r="K93" t="str">
        <f>VLOOKUP(A93,AuthorInfo!B:F,3,FALSE)</f>
        <v>Male</v>
      </c>
      <c r="L93">
        <f>IFERROR(VLOOKUP(A93,AuthorInfo!B:F,4,FALSE)," ")</f>
        <v>1</v>
      </c>
      <c r="M93">
        <f>IFERROR(VLOOKUP(A93,AuthorInfo!B:F,5,FALSE)," ")</f>
        <v>1</v>
      </c>
      <c r="N93">
        <f>IF($B93=0,0,SUMIFS([1]SusAuthorResults!M:M,[1]SusAuthorResults!$A:$A,VLOOKUP($A93,[1]SusAuthors!$A:$G,7,FALSE),[1]SusAuthorResults!$S:$S,1))</f>
        <v>10</v>
      </c>
      <c r="O93">
        <f>IF($B93=0,0,SUMIFS([1]SusAuthorResults!N:N,[1]SusAuthorResults!$A:$A,VLOOKUP($A93,[1]SusAuthors!$A:$G,7,FALSE),[1]SusAuthorResults!$S:$S,1))</f>
        <v>10</v>
      </c>
      <c r="P93">
        <f>IF($B93=0,0,SUMIFS([1]SusAuthorResults!O:O,[1]SusAuthorResults!$A:$A,VLOOKUP($A93,[1]SusAuthors!$A:$G,7,FALSE),[1]SusAuthorResults!$S:$S,1))</f>
        <v>9</v>
      </c>
      <c r="Q93">
        <f>IF($B93=0,0,_xlfn.AGGREGATE(14,6,[1]SusAuthorResults!$R:$R/(([1]SusAuthorResults!$A:$A=VLOOKUP(A93,[1]SusAuthors!$A:$G,7,FALSE)) *([1]SusAuthorResults!$S:$S=1)),1))</f>
        <v>60.392000000000003</v>
      </c>
      <c r="R93">
        <f>IF($B93=0,0,AVERAGEIFS([1]SusAuthorResults!R:R,[1]SusAuthorResults!$A:$A,VLOOKUP($A93,[1]SusAuthors!$A:$G,7,FALSE),[1]SusAuthorResults!$S:$S,1))</f>
        <v>9.0855454545454553</v>
      </c>
    </row>
    <row r="94" spans="1:18" x14ac:dyDescent="0.25">
      <c r="A94" t="s">
        <v>95</v>
      </c>
      <c r="B94">
        <f>IF([1]SusAuthors!E94="x",0,COUNTIFS([1]SusAuthorResults!A:A,VLOOKUP(A94,[1]SusAuthors!$A:$G,7,FALSE),[1]SusAuthorResults!$S:$S,1))</f>
        <v>1</v>
      </c>
      <c r="C94">
        <f>IF([1]SusAuthors!E95="x",0,COUNTIF([1]SusAuthorResults!A:A,VLOOKUP(A94,[1]SusAuthors!$A:$G,7,FALSE)))</f>
        <v>1</v>
      </c>
      <c r="D94" t="e">
        <f>IF($C94=0,0,SUMIF([1]SusAuthorResults!$A:$R,VLOOKUP($A94,[1]SusAuthors!$A:$G,7,FALSE),[1]SusAuthorResults!M:M))</f>
        <v>#VALUE!</v>
      </c>
      <c r="E94" t="e">
        <f>IF($C94=0,0,SUMIF([1]SusAuthorResults!$A:$R,VLOOKUP($A94,[1]SusAuthors!$A:$G,7,FALSE),[1]SusAuthorResults!N:N))</f>
        <v>#VALUE!</v>
      </c>
      <c r="F94" t="e">
        <f>IF($C94=0,0,SUMIF([1]SusAuthorResults!$A:$R,VLOOKUP($A94,[1]SusAuthors!$A:$G,7,FALSE),[1]SusAuthorResults!O:O))</f>
        <v>#VALUE!</v>
      </c>
      <c r="G94" t="e">
        <f>IF($C94=0,0,SUMIF([1]SusAuthorResults!$A:$R,VLOOKUP($A94,[1]SusAuthors!$A:$G,7,FALSE),[1]SusAuthorResults!P:P))</f>
        <v>#VALUE!</v>
      </c>
      <c r="H94" t="e">
        <f>IF($C94=0,0,SUMIF([1]SusAuthorResults!$A:$R,VLOOKUP($A94,[1]SusAuthors!$A:$G,7,FALSE),[1]SusAuthorResults!Q:Q))</f>
        <v>#VALUE!</v>
      </c>
      <c r="I94">
        <f>IF($C94=0,0,_xlfn.AGGREGATE(14,6,[1]SusAuthorResults!$R$2:$R$278/([1]SusAuthorResults!A$2:A$278=VLOOKUP(A94,[1]SusAuthors!$A:$G,7,FALSE)),1))</f>
        <v>2.74</v>
      </c>
      <c r="J94" t="e">
        <f>IF($C94=0,0,AVERAGEIF([1]SusAuthorResults!$A:$R,VLOOKUP($A94,[1]SusAuthors!$A:$G,7,FALSE),[1]SusAuthorResults!R:R))</f>
        <v>#VALUE!</v>
      </c>
      <c r="K94" t="str">
        <f>VLOOKUP(A94,AuthorInfo!B:F,3,FALSE)</f>
        <v>Female</v>
      </c>
      <c r="L94">
        <f>IFERROR(VLOOKUP(A94,AuthorInfo!B:F,4,FALSE)," ")</f>
        <v>1</v>
      </c>
      <c r="M94">
        <f>IFERROR(VLOOKUP(A94,AuthorInfo!B:F,5,FALSE)," ")</f>
        <v>0</v>
      </c>
      <c r="N94">
        <f>IF($B94=0,0,SUMIFS([1]SusAuthorResults!M:M,[1]SusAuthorResults!$A:$A,VLOOKUP($A94,[1]SusAuthors!$A:$G,7,FALSE),[1]SusAuthorResults!$S:$S,1))</f>
        <v>0</v>
      </c>
      <c r="O94">
        <f>IF($B94=0,0,SUMIFS([1]SusAuthorResults!N:N,[1]SusAuthorResults!$A:$A,VLOOKUP($A94,[1]SusAuthors!$A:$G,7,FALSE),[1]SusAuthorResults!$S:$S,1))</f>
        <v>0</v>
      </c>
      <c r="P94">
        <f>IF($B94=0,0,SUMIFS([1]SusAuthorResults!O:O,[1]SusAuthorResults!$A:$A,VLOOKUP($A94,[1]SusAuthors!$A:$G,7,FALSE),[1]SusAuthorResults!$S:$S,1))</f>
        <v>0</v>
      </c>
      <c r="Q94">
        <f>IF($B94=0,0,_xlfn.AGGREGATE(14,6,[1]SusAuthorResults!$R:$R/(([1]SusAuthorResults!$A:$A=VLOOKUP(A94,[1]SusAuthors!$A:$G,7,FALSE)) *([1]SusAuthorResults!$S:$S=1)),1))</f>
        <v>2.74</v>
      </c>
      <c r="R94">
        <f>IF($B94=0,0,AVERAGEIFS([1]SusAuthorResults!R:R,[1]SusAuthorResults!$A:$A,VLOOKUP($A94,[1]SusAuthors!$A:$G,7,FALSE),[1]SusAuthorResults!$S:$S,1))</f>
        <v>2.74</v>
      </c>
    </row>
    <row r="95" spans="1:18" x14ac:dyDescent="0.25">
      <c r="A95" t="s">
        <v>96</v>
      </c>
      <c r="B95">
        <f>IF([1]SusAuthors!E95="x",0,COUNTIFS([1]SusAuthorResults!A:A,VLOOKUP(A95,[1]SusAuthors!$A:$G,7,FALSE),[1]SusAuthorResults!$S:$S,1))</f>
        <v>0</v>
      </c>
      <c r="C95">
        <f>IF([1]SusAuthors!E96="x",0,COUNTIF([1]SusAuthorResults!A:A,VLOOKUP(A95,[1]SusAuthors!$A:$G,7,FALSE)))</f>
        <v>0</v>
      </c>
      <c r="D95">
        <f>IF($C95=0,0,SUMIF([1]SusAuthorResults!$A:$R,VLOOKUP($A95,[1]SusAuthors!$A:$G,7,FALSE),[1]SusAuthorResults!M:M))</f>
        <v>0</v>
      </c>
      <c r="E95">
        <f>IF($C95=0,0,SUMIF([1]SusAuthorResults!$A:$R,VLOOKUP($A95,[1]SusAuthors!$A:$G,7,FALSE),[1]SusAuthorResults!N:N))</f>
        <v>0</v>
      </c>
      <c r="F95">
        <f>IF($C95=0,0,SUMIF([1]SusAuthorResults!$A:$R,VLOOKUP($A95,[1]SusAuthors!$A:$G,7,FALSE),[1]SusAuthorResults!O:O))</f>
        <v>0</v>
      </c>
      <c r="G95">
        <f>IF($C95=0,0,SUMIF([1]SusAuthorResults!$A:$R,VLOOKUP($A95,[1]SusAuthors!$A:$G,7,FALSE),[1]SusAuthorResults!P:P))</f>
        <v>0</v>
      </c>
      <c r="H95">
        <f>IF($C95=0,0,SUMIF([1]SusAuthorResults!$A:$R,VLOOKUP($A95,[1]SusAuthors!$A:$G,7,FALSE),[1]SusAuthorResults!Q:Q))</f>
        <v>0</v>
      </c>
      <c r="I95">
        <f>IF($C95=0,0,_xlfn.AGGREGATE(14,6,[1]SusAuthorResults!$R$2:$R$278/([1]SusAuthorResults!A$2:A$278=VLOOKUP(A95,[1]SusAuthors!$A:$G,7,FALSE)),1))</f>
        <v>0</v>
      </c>
      <c r="J95">
        <f>IF($C95=0,0,AVERAGEIF([1]SusAuthorResults!$A:$R,VLOOKUP($A95,[1]SusAuthors!$A:$G,7,FALSE),[1]SusAuthorResults!R:R))</f>
        <v>0</v>
      </c>
      <c r="K95" t="str">
        <f>VLOOKUP(A95,AuthorInfo!B:F,3,FALSE)</f>
        <v>Male</v>
      </c>
      <c r="L95">
        <f>IFERROR(VLOOKUP(A95,AuthorInfo!B:F,4,FALSE)," ")</f>
        <v>1</v>
      </c>
      <c r="M95">
        <f>IFERROR(VLOOKUP(A95,AuthorInfo!B:F,5,FALSE)," ")</f>
        <v>0</v>
      </c>
      <c r="N95">
        <f>IF($B95=0,0,SUMIFS([1]SusAuthorResults!M:M,[1]SusAuthorResults!$A:$A,VLOOKUP($A95,[1]SusAuthors!$A:$G,7,FALSE),[1]SusAuthorResults!$S:$S,1))</f>
        <v>0</v>
      </c>
      <c r="O95">
        <f>IF($B95=0,0,SUMIFS([1]SusAuthorResults!N:N,[1]SusAuthorResults!$A:$A,VLOOKUP($A95,[1]SusAuthors!$A:$G,7,FALSE),[1]SusAuthorResults!$S:$S,1))</f>
        <v>0</v>
      </c>
      <c r="P95">
        <f>IF($B95=0,0,SUMIFS([1]SusAuthorResults!O:O,[1]SusAuthorResults!$A:$A,VLOOKUP($A95,[1]SusAuthors!$A:$G,7,FALSE),[1]SusAuthorResults!$S:$S,1))</f>
        <v>0</v>
      </c>
      <c r="Q95">
        <f>IF($B95=0,0,_xlfn.AGGREGATE(14,6,[1]SusAuthorResults!$R:$R/(([1]SusAuthorResults!$A:$A=VLOOKUP(A95,[1]SusAuthors!$A:$G,7,FALSE)) *([1]SusAuthorResults!$S:$S=1)),1))</f>
        <v>0</v>
      </c>
      <c r="R95">
        <f>IF($B95=0,0,AVERAGEIFS([1]SusAuthorResults!R:R,[1]SusAuthorResults!$A:$A,VLOOKUP($A95,[1]SusAuthors!$A:$G,7,FALSE),[1]SusAuthorResults!$S:$S,1))</f>
        <v>0</v>
      </c>
    </row>
    <row r="96" spans="1:18" x14ac:dyDescent="0.25">
      <c r="A96" t="s">
        <v>97</v>
      </c>
      <c r="B96">
        <f>IF([1]SusAuthors!E96="x",0,COUNTIFS([1]SusAuthorResults!A:A,VLOOKUP(A96,[1]SusAuthors!$A:$G,7,FALSE),[1]SusAuthorResults!$S:$S,1))</f>
        <v>0</v>
      </c>
      <c r="C96">
        <f>IF([1]SusAuthors!E97="x",0,COUNTIF([1]SusAuthorResults!A:A,VLOOKUP(A96,[1]SusAuthors!$A:$G,7,FALSE)))</f>
        <v>0</v>
      </c>
      <c r="D96">
        <f>IF($C96=0,0,SUMIF([1]SusAuthorResults!$A:$R,VLOOKUP($A96,[1]SusAuthors!$A:$G,7,FALSE),[1]SusAuthorResults!M:M))</f>
        <v>0</v>
      </c>
      <c r="E96">
        <f>IF($C96=0,0,SUMIF([1]SusAuthorResults!$A:$R,VLOOKUP($A96,[1]SusAuthors!$A:$G,7,FALSE),[1]SusAuthorResults!N:N))</f>
        <v>0</v>
      </c>
      <c r="F96">
        <f>IF($C96=0,0,SUMIF([1]SusAuthorResults!$A:$R,VLOOKUP($A96,[1]SusAuthors!$A:$G,7,FALSE),[1]SusAuthorResults!O:O))</f>
        <v>0</v>
      </c>
      <c r="G96">
        <f>IF($C96=0,0,SUMIF([1]SusAuthorResults!$A:$R,VLOOKUP($A96,[1]SusAuthors!$A:$G,7,FALSE),[1]SusAuthorResults!P:P))</f>
        <v>0</v>
      </c>
      <c r="H96">
        <f>IF($C96=0,0,SUMIF([1]SusAuthorResults!$A:$R,VLOOKUP($A96,[1]SusAuthors!$A:$G,7,FALSE),[1]SusAuthorResults!Q:Q))</f>
        <v>0</v>
      </c>
      <c r="I96">
        <f>IF($C96=0,0,_xlfn.AGGREGATE(14,6,[1]SusAuthorResults!$R$2:$R$278/([1]SusAuthorResults!A$2:A$278=VLOOKUP(A96,[1]SusAuthors!$A:$G,7,FALSE)),1))</f>
        <v>0</v>
      </c>
      <c r="J96">
        <f>IF($C96=0,0,AVERAGEIF([1]SusAuthorResults!$A:$R,VLOOKUP($A96,[1]SusAuthors!$A:$G,7,FALSE),[1]SusAuthorResults!R:R))</f>
        <v>0</v>
      </c>
      <c r="K96" t="str">
        <f>VLOOKUP(A96,AuthorInfo!B:F,3,FALSE)</f>
        <v>Male</v>
      </c>
      <c r="L96">
        <f>IFERROR(VLOOKUP(A96,AuthorInfo!B:F,4,FALSE)," ")</f>
        <v>0</v>
      </c>
      <c r="M96">
        <f>IFERROR(VLOOKUP(A96,AuthorInfo!B:F,5,FALSE)," ")</f>
        <v>0</v>
      </c>
      <c r="N96">
        <f>IF($B96=0,0,SUMIFS([1]SusAuthorResults!M:M,[1]SusAuthorResults!$A:$A,VLOOKUP($A96,[1]SusAuthors!$A:$G,7,FALSE),[1]SusAuthorResults!$S:$S,1))</f>
        <v>0</v>
      </c>
      <c r="O96">
        <f>IF($B96=0,0,SUMIFS([1]SusAuthorResults!N:N,[1]SusAuthorResults!$A:$A,VLOOKUP($A96,[1]SusAuthors!$A:$G,7,FALSE),[1]SusAuthorResults!$S:$S,1))</f>
        <v>0</v>
      </c>
      <c r="P96">
        <f>IF($B96=0,0,SUMIFS([1]SusAuthorResults!O:O,[1]SusAuthorResults!$A:$A,VLOOKUP($A96,[1]SusAuthors!$A:$G,7,FALSE),[1]SusAuthorResults!$S:$S,1))</f>
        <v>0</v>
      </c>
      <c r="Q96">
        <f>IF($B96=0,0,_xlfn.AGGREGATE(14,6,[1]SusAuthorResults!$R:$R/(([1]SusAuthorResults!$A:$A=VLOOKUP(A96,[1]SusAuthors!$A:$G,7,FALSE)) *([1]SusAuthorResults!$S:$S=1)),1))</f>
        <v>0</v>
      </c>
      <c r="R96">
        <f>IF($B96=0,0,AVERAGEIFS([1]SusAuthorResults!R:R,[1]SusAuthorResults!$A:$A,VLOOKUP($A96,[1]SusAuthors!$A:$G,7,FALSE),[1]SusAuthorResults!$S:$S,1))</f>
        <v>0</v>
      </c>
    </row>
    <row r="97" spans="1:18" x14ac:dyDescent="0.25">
      <c r="A97" t="s">
        <v>98</v>
      </c>
      <c r="B97">
        <f>IF([1]SusAuthors!E97="x",0,COUNTIFS([1]SusAuthorResults!A:A,VLOOKUP(A97,[1]SusAuthors!$A:$G,7,FALSE),[1]SusAuthorResults!$S:$S,1))</f>
        <v>0</v>
      </c>
      <c r="C97">
        <f>IF([1]SusAuthors!E98="x",0,COUNTIF([1]SusAuthorResults!A:A,VLOOKUP(A97,[1]SusAuthors!$A:$G,7,FALSE)))</f>
        <v>18</v>
      </c>
      <c r="D97" t="e">
        <f>IF($C97=0,0,SUMIF([1]SusAuthorResults!$A:$R,VLOOKUP($A97,[1]SusAuthors!$A:$G,7,FALSE),[1]SusAuthorResults!M:M))</f>
        <v>#VALUE!</v>
      </c>
      <c r="E97" t="e">
        <f>IF($C97=0,0,SUMIF([1]SusAuthorResults!$A:$R,VLOOKUP($A97,[1]SusAuthors!$A:$G,7,FALSE),[1]SusAuthorResults!N:N))</f>
        <v>#VALUE!</v>
      </c>
      <c r="F97" t="e">
        <f>IF($C97=0,0,SUMIF([1]SusAuthorResults!$A:$R,VLOOKUP($A97,[1]SusAuthors!$A:$G,7,FALSE),[1]SusAuthorResults!O:O))</f>
        <v>#VALUE!</v>
      </c>
      <c r="G97" t="e">
        <f>IF($C97=0,0,SUMIF([1]SusAuthorResults!$A:$R,VLOOKUP($A97,[1]SusAuthors!$A:$G,7,FALSE),[1]SusAuthorResults!P:P))</f>
        <v>#VALUE!</v>
      </c>
      <c r="H97" t="e">
        <f>IF($C97=0,0,SUMIF([1]SusAuthorResults!$A:$R,VLOOKUP($A97,[1]SusAuthors!$A:$G,7,FALSE),[1]SusAuthorResults!Q:Q))</f>
        <v>#VALUE!</v>
      </c>
      <c r="I97">
        <f>IF($C97=0,0,_xlfn.AGGREGATE(14,6,[1]SusAuthorResults!$R$2:$R$278/([1]SusAuthorResults!A$2:A$278=VLOOKUP(A97,[1]SusAuthors!$A:$G,7,FALSE)),1))</f>
        <v>16.018999999999998</v>
      </c>
      <c r="J97" t="e">
        <f>IF($C97=0,0,AVERAGEIF([1]SusAuthorResults!$A:$R,VLOOKUP($A97,[1]SusAuthors!$A:$G,7,FALSE),[1]SusAuthorResults!R:R))</f>
        <v>#VALUE!</v>
      </c>
      <c r="K97" t="str">
        <f>VLOOKUP(A97,AuthorInfo!B:F,3,FALSE)</f>
        <v>Female</v>
      </c>
      <c r="L97" t="str">
        <f>IFERROR(VLOOKUP(A97,AuthorInfo!B:F,4,FALSE)," ")</f>
        <v xml:space="preserve"> </v>
      </c>
      <c r="M97">
        <f>IFERROR(VLOOKUP(A97,AuthorInfo!B:F,5,FALSE)," ")</f>
        <v>0</v>
      </c>
      <c r="N97">
        <f>IF($B97=0,0,SUMIFS([1]SusAuthorResults!M:M,[1]SusAuthorResults!$A:$A,VLOOKUP($A97,[1]SusAuthors!$A:$G,7,FALSE),[1]SusAuthorResults!$S:$S,1))</f>
        <v>0</v>
      </c>
      <c r="O97">
        <f>IF($B97=0,0,SUMIFS([1]SusAuthorResults!N:N,[1]SusAuthorResults!$A:$A,VLOOKUP($A97,[1]SusAuthors!$A:$G,7,FALSE),[1]SusAuthorResults!$S:$S,1))</f>
        <v>0</v>
      </c>
      <c r="P97">
        <f>IF($B97=0,0,SUMIFS([1]SusAuthorResults!O:O,[1]SusAuthorResults!$A:$A,VLOOKUP($A97,[1]SusAuthors!$A:$G,7,FALSE),[1]SusAuthorResults!$S:$S,1))</f>
        <v>0</v>
      </c>
      <c r="Q97">
        <f>IF($B97=0,0,_xlfn.AGGREGATE(14,6,[1]SusAuthorResults!$R:$R/(([1]SusAuthorResults!$A:$A=VLOOKUP(A97,[1]SusAuthors!$A:$G,7,FALSE)) *([1]SusAuthorResults!$S:$S=1)),1))</f>
        <v>0</v>
      </c>
      <c r="R97">
        <f>IF($B97=0,0,AVERAGEIFS([1]SusAuthorResults!R:R,[1]SusAuthorResults!$A:$A,VLOOKUP($A97,[1]SusAuthors!$A:$G,7,FALSE),[1]SusAuthorResults!$S:$S,1))</f>
        <v>0</v>
      </c>
    </row>
    <row r="98" spans="1:18" x14ac:dyDescent="0.25">
      <c r="A98" t="s">
        <v>99</v>
      </c>
      <c r="B98">
        <f>IF([1]SusAuthors!E98="x",0,COUNTIFS([1]SusAuthorResults!A:A,VLOOKUP(A98,[1]SusAuthors!$A:$G,7,FALSE),[1]SusAuthorResults!$S:$S,1))</f>
        <v>0</v>
      </c>
      <c r="C98">
        <f>IF([1]SusAuthors!E99="x",0,COUNTIF([1]SusAuthorResults!A:A,VLOOKUP(A98,[1]SusAuthors!$A:$G,7,FALSE)))</f>
        <v>0</v>
      </c>
      <c r="D98">
        <f>IF($C98=0,0,SUMIF([1]SusAuthorResults!$A:$R,VLOOKUP($A98,[1]SusAuthors!$A:$G,7,FALSE),[1]SusAuthorResults!M:M))</f>
        <v>0</v>
      </c>
      <c r="E98">
        <f>IF($C98=0,0,SUMIF([1]SusAuthorResults!$A:$R,VLOOKUP($A98,[1]SusAuthors!$A:$G,7,FALSE),[1]SusAuthorResults!N:N))</f>
        <v>0</v>
      </c>
      <c r="F98">
        <f>IF($C98=0,0,SUMIF([1]SusAuthorResults!$A:$R,VLOOKUP($A98,[1]SusAuthors!$A:$G,7,FALSE),[1]SusAuthorResults!O:O))</f>
        <v>0</v>
      </c>
      <c r="G98">
        <f>IF($C98=0,0,SUMIF([1]SusAuthorResults!$A:$R,VLOOKUP($A98,[1]SusAuthors!$A:$G,7,FALSE),[1]SusAuthorResults!P:P))</f>
        <v>0</v>
      </c>
      <c r="H98">
        <f>IF($C98=0,0,SUMIF([1]SusAuthorResults!$A:$R,VLOOKUP($A98,[1]SusAuthors!$A:$G,7,FALSE),[1]SusAuthorResults!Q:Q))</f>
        <v>0</v>
      </c>
      <c r="I98">
        <f>IF($C98=0,0,_xlfn.AGGREGATE(14,6,[1]SusAuthorResults!$R$2:$R$278/([1]SusAuthorResults!A$2:A$278=VLOOKUP(A98,[1]SusAuthors!$A:$G,7,FALSE)),1))</f>
        <v>0</v>
      </c>
      <c r="J98">
        <f>IF($C98=0,0,AVERAGEIF([1]SusAuthorResults!$A:$R,VLOOKUP($A98,[1]SusAuthors!$A:$G,7,FALSE),[1]SusAuthorResults!R:R))</f>
        <v>0</v>
      </c>
      <c r="K98" t="str">
        <f>VLOOKUP(A98,AuthorInfo!B:F,3,FALSE)</f>
        <v>Female</v>
      </c>
      <c r="L98" t="str">
        <f>IFERROR(VLOOKUP(A98,AuthorInfo!B:F,4,FALSE)," ")</f>
        <v xml:space="preserve"> </v>
      </c>
      <c r="M98">
        <f>IFERROR(VLOOKUP(A98,AuthorInfo!B:F,5,FALSE)," ")</f>
        <v>0</v>
      </c>
      <c r="N98">
        <f>IF($B98=0,0,SUMIFS([1]SusAuthorResults!M:M,[1]SusAuthorResults!$A:$A,VLOOKUP($A98,[1]SusAuthors!$A:$G,7,FALSE),[1]SusAuthorResults!$S:$S,1))</f>
        <v>0</v>
      </c>
      <c r="O98">
        <f>IF($B98=0,0,SUMIFS([1]SusAuthorResults!N:N,[1]SusAuthorResults!$A:$A,VLOOKUP($A98,[1]SusAuthors!$A:$G,7,FALSE),[1]SusAuthorResults!$S:$S,1))</f>
        <v>0</v>
      </c>
      <c r="P98">
        <f>IF($B98=0,0,SUMIFS([1]SusAuthorResults!O:O,[1]SusAuthorResults!$A:$A,VLOOKUP($A98,[1]SusAuthors!$A:$G,7,FALSE),[1]SusAuthorResults!$S:$S,1))</f>
        <v>0</v>
      </c>
      <c r="Q98">
        <f>IF($B98=0,0,_xlfn.AGGREGATE(14,6,[1]SusAuthorResults!$R:$R/(([1]SusAuthorResults!$A:$A=VLOOKUP(A98,[1]SusAuthors!$A:$G,7,FALSE)) *([1]SusAuthorResults!$S:$S=1)),1))</f>
        <v>0</v>
      </c>
      <c r="R98">
        <f>IF($B98=0,0,AVERAGEIFS([1]SusAuthorResults!R:R,[1]SusAuthorResults!$A:$A,VLOOKUP($A98,[1]SusAuthors!$A:$G,7,FALSE),[1]SusAuthorResults!$S:$S,1))</f>
        <v>0</v>
      </c>
    </row>
    <row r="99" spans="1:18" x14ac:dyDescent="0.25">
      <c r="A99" t="s">
        <v>100</v>
      </c>
      <c r="B99">
        <f>IF([1]SusAuthors!E99="x",0,COUNTIFS([1]SusAuthorResults!A:A,VLOOKUP(A99,[1]SusAuthors!$A:$G,7,FALSE),[1]SusAuthorResults!$S:$S,1))</f>
        <v>0</v>
      </c>
      <c r="C99">
        <f>IF([1]SusAuthors!E100="x",0,COUNTIF([1]SusAuthorResults!A:A,VLOOKUP(A99,[1]SusAuthors!$A:$G,7,FALSE)))</f>
        <v>2</v>
      </c>
      <c r="D99" t="e">
        <f>IF($C99=0,0,SUMIF([1]SusAuthorResults!$A:$R,VLOOKUP($A99,[1]SusAuthors!$A:$G,7,FALSE),[1]SusAuthorResults!M:M))</f>
        <v>#VALUE!</v>
      </c>
      <c r="E99" t="e">
        <f>IF($C99=0,0,SUMIF([1]SusAuthorResults!$A:$R,VLOOKUP($A99,[1]SusAuthors!$A:$G,7,FALSE),[1]SusAuthorResults!N:N))</f>
        <v>#VALUE!</v>
      </c>
      <c r="F99" t="e">
        <f>IF($C99=0,0,SUMIF([1]SusAuthorResults!$A:$R,VLOOKUP($A99,[1]SusAuthors!$A:$G,7,FALSE),[1]SusAuthorResults!O:O))</f>
        <v>#VALUE!</v>
      </c>
      <c r="G99" t="e">
        <f>IF($C99=0,0,SUMIF([1]SusAuthorResults!$A:$R,VLOOKUP($A99,[1]SusAuthors!$A:$G,7,FALSE),[1]SusAuthorResults!P:P))</f>
        <v>#VALUE!</v>
      </c>
      <c r="H99" t="e">
        <f>IF($C99=0,0,SUMIF([1]SusAuthorResults!$A:$R,VLOOKUP($A99,[1]SusAuthors!$A:$G,7,FALSE),[1]SusAuthorResults!Q:Q))</f>
        <v>#VALUE!</v>
      </c>
      <c r="I99">
        <f>IF($C99=0,0,_xlfn.AGGREGATE(14,6,[1]SusAuthorResults!$R$2:$R$278/([1]SusAuthorResults!A$2:A$278=VLOOKUP(A99,[1]SusAuthors!$A:$G,7,FALSE)),1))</f>
        <v>3.4169999999999998</v>
      </c>
      <c r="J99" t="e">
        <f>IF($C99=0,0,AVERAGEIF([1]SusAuthorResults!$A:$R,VLOOKUP($A99,[1]SusAuthors!$A:$G,7,FALSE),[1]SusAuthorResults!R:R))</f>
        <v>#VALUE!</v>
      </c>
      <c r="K99" t="str">
        <f>VLOOKUP(A99,AuthorInfo!B:F,3,FALSE)</f>
        <v>Female</v>
      </c>
      <c r="L99" t="str">
        <f>IFERROR(VLOOKUP(A99,AuthorInfo!B:F,4,FALSE)," ")</f>
        <v xml:space="preserve"> </v>
      </c>
      <c r="M99">
        <f>IFERROR(VLOOKUP(A99,AuthorInfo!B:F,5,FALSE)," ")</f>
        <v>0</v>
      </c>
      <c r="N99">
        <f>IF($B99=0,0,SUMIFS([1]SusAuthorResults!M:M,[1]SusAuthorResults!$A:$A,VLOOKUP($A99,[1]SusAuthors!$A:$G,7,FALSE),[1]SusAuthorResults!$S:$S,1))</f>
        <v>0</v>
      </c>
      <c r="O99">
        <f>IF($B99=0,0,SUMIFS([1]SusAuthorResults!N:N,[1]SusAuthorResults!$A:$A,VLOOKUP($A99,[1]SusAuthors!$A:$G,7,FALSE),[1]SusAuthorResults!$S:$S,1))</f>
        <v>0</v>
      </c>
      <c r="P99">
        <f>IF($B99=0,0,SUMIFS([1]SusAuthorResults!O:O,[1]SusAuthorResults!$A:$A,VLOOKUP($A99,[1]SusAuthors!$A:$G,7,FALSE),[1]SusAuthorResults!$S:$S,1))</f>
        <v>0</v>
      </c>
      <c r="Q99">
        <f>IF($B99=0,0,_xlfn.AGGREGATE(14,6,[1]SusAuthorResults!$R:$R/(([1]SusAuthorResults!$A:$A=VLOOKUP(A99,[1]SusAuthors!$A:$G,7,FALSE)) *([1]SusAuthorResults!$S:$S=1)),1))</f>
        <v>0</v>
      </c>
      <c r="R99">
        <f>IF($B99=0,0,AVERAGEIFS([1]SusAuthorResults!R:R,[1]SusAuthorResults!$A:$A,VLOOKUP($A99,[1]SusAuthors!$A:$G,7,FALSE),[1]SusAuthorResults!$S:$S,1))</f>
        <v>0</v>
      </c>
    </row>
    <row r="100" spans="1:18" x14ac:dyDescent="0.25">
      <c r="A100" t="s">
        <v>101</v>
      </c>
      <c r="B100">
        <f>IF([1]SusAuthors!E100="x",0,COUNTIFS([1]SusAuthorResults!A:A,VLOOKUP(A100,[1]SusAuthors!$A:$G,7,FALSE),[1]SusAuthorResults!$S:$S,1))</f>
        <v>4</v>
      </c>
      <c r="C100">
        <f>IF([1]SusAuthors!E101="x",0,COUNTIF([1]SusAuthorResults!A:A,VLOOKUP(A100,[1]SusAuthors!$A:$G,7,FALSE)))</f>
        <v>9</v>
      </c>
      <c r="D100" t="e">
        <f>IF($C100=0,0,SUMIF([1]SusAuthorResults!$A:$R,VLOOKUP($A100,[1]SusAuthors!$A:$G,7,FALSE),[1]SusAuthorResults!M:M))</f>
        <v>#VALUE!</v>
      </c>
      <c r="E100" t="e">
        <f>IF($C100=0,0,SUMIF([1]SusAuthorResults!$A:$R,VLOOKUP($A100,[1]SusAuthors!$A:$G,7,FALSE),[1]SusAuthorResults!N:N))</f>
        <v>#VALUE!</v>
      </c>
      <c r="F100" t="e">
        <f>IF($C100=0,0,SUMIF([1]SusAuthorResults!$A:$R,VLOOKUP($A100,[1]SusAuthors!$A:$G,7,FALSE),[1]SusAuthorResults!O:O))</f>
        <v>#VALUE!</v>
      </c>
      <c r="G100" t="e">
        <f>IF($C100=0,0,SUMIF([1]SusAuthorResults!$A:$R,VLOOKUP($A100,[1]SusAuthors!$A:$G,7,FALSE),[1]SusAuthorResults!P:P))</f>
        <v>#VALUE!</v>
      </c>
      <c r="H100" t="e">
        <f>IF($C100=0,0,SUMIF([1]SusAuthorResults!$A:$R,VLOOKUP($A100,[1]SusAuthors!$A:$G,7,FALSE),[1]SusAuthorResults!Q:Q))</f>
        <v>#VALUE!</v>
      </c>
      <c r="I100">
        <f>IF($C100=0,0,_xlfn.AGGREGATE(14,6,[1]SusAuthorResults!$R$2:$R$278/([1]SusAuthorResults!A$2:A$278=VLOOKUP(A100,[1]SusAuthors!$A:$G,7,FALSE)),1))</f>
        <v>45.5</v>
      </c>
      <c r="J100" t="e">
        <f>IF($C100=0,0,AVERAGEIF([1]SusAuthorResults!$A:$R,VLOOKUP($A100,[1]SusAuthors!$A:$G,7,FALSE),[1]SusAuthorResults!R:R))</f>
        <v>#VALUE!</v>
      </c>
      <c r="K100" t="str">
        <f>VLOOKUP(A100,AuthorInfo!B:F,3,FALSE)</f>
        <v>Male</v>
      </c>
      <c r="L100" t="str">
        <f>IFERROR(VLOOKUP(A100,AuthorInfo!B:F,4,FALSE)," ")</f>
        <v xml:space="preserve"> </v>
      </c>
      <c r="M100">
        <f>IFERROR(VLOOKUP(A100,AuthorInfo!B:F,5,FALSE)," ")</f>
        <v>0</v>
      </c>
      <c r="N100">
        <f>IF($B100=0,0,SUMIFS([1]SusAuthorResults!M:M,[1]SusAuthorResults!$A:$A,VLOOKUP($A100,[1]SusAuthors!$A:$G,7,FALSE),[1]SusAuthorResults!$S:$S,1))</f>
        <v>1</v>
      </c>
      <c r="O100">
        <f>IF($B100=0,0,SUMIFS([1]SusAuthorResults!N:N,[1]SusAuthorResults!$A:$A,VLOOKUP($A100,[1]SusAuthors!$A:$G,7,FALSE),[1]SusAuthorResults!$S:$S,1))</f>
        <v>2</v>
      </c>
      <c r="P100">
        <f>IF($B100=0,0,SUMIFS([1]SusAuthorResults!O:O,[1]SusAuthorResults!$A:$A,VLOOKUP($A100,[1]SusAuthors!$A:$G,7,FALSE),[1]SusAuthorResults!$S:$S,1))</f>
        <v>1</v>
      </c>
      <c r="Q100">
        <f>IF($B100=0,0,_xlfn.AGGREGATE(14,6,[1]SusAuthorResults!$R:$R/(([1]SusAuthorResults!$A:$A=VLOOKUP(A100,[1]SusAuthors!$A:$G,7,FALSE)) *([1]SusAuthorResults!$S:$S=1)),1))</f>
        <v>45.5</v>
      </c>
      <c r="R100">
        <f>IF($B100=0,0,AVERAGEIFS([1]SusAuthorResults!R:R,[1]SusAuthorResults!$A:$A,VLOOKUP($A100,[1]SusAuthors!$A:$G,7,FALSE),[1]SusAuthorResults!$S:$S,1))</f>
        <v>13.17375</v>
      </c>
    </row>
    <row r="101" spans="1:18" x14ac:dyDescent="0.25">
      <c r="A101" t="s">
        <v>102</v>
      </c>
      <c r="B101">
        <f>IF([1]SusAuthors!E101="x",0,COUNTIFS([1]SusAuthorResults!A:A,VLOOKUP(A101,[1]SusAuthors!$A:$G,7,FALSE),[1]SusAuthorResults!$S:$S,1))</f>
        <v>0</v>
      </c>
      <c r="C101">
        <f>IF([1]SusAuthors!E102="x",0,COUNTIF([1]SusAuthorResults!A:A,VLOOKUP(A101,[1]SusAuthors!$A:$G,7,FALSE)))</f>
        <v>0</v>
      </c>
      <c r="D101">
        <f>IF($C101=0,0,SUMIF([1]SusAuthorResults!$A:$R,VLOOKUP($A101,[1]SusAuthors!$A:$G,7,FALSE),[1]SusAuthorResults!M:M))</f>
        <v>0</v>
      </c>
      <c r="E101">
        <f>IF($C101=0,0,SUMIF([1]SusAuthorResults!$A:$R,VLOOKUP($A101,[1]SusAuthors!$A:$G,7,FALSE),[1]SusAuthorResults!N:N))</f>
        <v>0</v>
      </c>
      <c r="F101">
        <f>IF($C101=0,0,SUMIF([1]SusAuthorResults!$A:$R,VLOOKUP($A101,[1]SusAuthors!$A:$G,7,FALSE),[1]SusAuthorResults!O:O))</f>
        <v>0</v>
      </c>
      <c r="G101">
        <f>IF($C101=0,0,SUMIF([1]SusAuthorResults!$A:$R,VLOOKUP($A101,[1]SusAuthors!$A:$G,7,FALSE),[1]SusAuthorResults!P:P))</f>
        <v>0</v>
      </c>
      <c r="H101">
        <f>IF($C101=0,0,SUMIF([1]SusAuthorResults!$A:$R,VLOOKUP($A101,[1]SusAuthors!$A:$G,7,FALSE),[1]SusAuthorResults!Q:Q))</f>
        <v>0</v>
      </c>
      <c r="I101">
        <f>IF($C101=0,0,_xlfn.AGGREGATE(14,6,[1]SusAuthorResults!$R$2:$R$278/([1]SusAuthorResults!A$2:A$278=VLOOKUP(A101,[1]SusAuthors!$A:$G,7,FALSE)),1))</f>
        <v>0</v>
      </c>
      <c r="J101">
        <f>IF($C101=0,0,AVERAGEIF([1]SusAuthorResults!$A:$R,VLOOKUP($A101,[1]SusAuthors!$A:$G,7,FALSE),[1]SusAuthorResults!R:R))</f>
        <v>0</v>
      </c>
      <c r="K101" t="str">
        <f>VLOOKUP(A101,AuthorInfo!B:F,3,FALSE)</f>
        <v>Male</v>
      </c>
      <c r="L101" t="str">
        <f>IFERROR(VLOOKUP(A101,AuthorInfo!B:F,4,FALSE)," ")</f>
        <v xml:space="preserve"> </v>
      </c>
      <c r="M101">
        <f>IFERROR(VLOOKUP(A101,AuthorInfo!B:F,5,FALSE)," ")</f>
        <v>0</v>
      </c>
      <c r="N101">
        <f>IF($B101=0,0,SUMIFS([1]SusAuthorResults!M:M,[1]SusAuthorResults!$A:$A,VLOOKUP($A101,[1]SusAuthors!$A:$G,7,FALSE),[1]SusAuthorResults!$S:$S,1))</f>
        <v>0</v>
      </c>
      <c r="O101">
        <f>IF($B101=0,0,SUMIFS([1]SusAuthorResults!N:N,[1]SusAuthorResults!$A:$A,VLOOKUP($A101,[1]SusAuthors!$A:$G,7,FALSE),[1]SusAuthorResults!$S:$S,1))</f>
        <v>0</v>
      </c>
      <c r="P101">
        <f>IF($B101=0,0,SUMIFS([1]SusAuthorResults!O:O,[1]SusAuthorResults!$A:$A,VLOOKUP($A101,[1]SusAuthors!$A:$G,7,FALSE),[1]SusAuthorResults!$S:$S,1))</f>
        <v>0</v>
      </c>
      <c r="Q101">
        <f>IF($B101=0,0,_xlfn.AGGREGATE(14,6,[1]SusAuthorResults!$R:$R/(([1]SusAuthorResults!$A:$A=VLOOKUP(A101,[1]SusAuthors!$A:$G,7,FALSE)) *([1]SusAuthorResults!$S:$S=1)),1))</f>
        <v>0</v>
      </c>
      <c r="R101">
        <f>IF($B101=0,0,AVERAGEIFS([1]SusAuthorResults!R:R,[1]SusAuthorResults!$A:$A,VLOOKUP($A101,[1]SusAuthors!$A:$G,7,FALSE),[1]SusAuthorResults!$S:$S,1))</f>
        <v>0</v>
      </c>
    </row>
    <row r="102" spans="1:18" x14ac:dyDescent="0.25">
      <c r="A102" t="s">
        <v>103</v>
      </c>
      <c r="B102">
        <f>IF([1]SusAuthors!E102="x",0,COUNTIFS([1]SusAuthorResults!A:A,VLOOKUP(A102,[1]SusAuthors!$A:$G,7,FALSE),[1]SusAuthorResults!$S:$S,1))</f>
        <v>0</v>
      </c>
      <c r="C102">
        <f>IF([1]SusAuthors!E103="x",0,COUNTIF([1]SusAuthorResults!A:A,VLOOKUP(A102,[1]SusAuthors!$A:$G,7,FALSE)))</f>
        <v>20</v>
      </c>
      <c r="D102" t="e">
        <f>IF($C102=0,0,SUMIF([1]SusAuthorResults!$A:$R,VLOOKUP($A102,[1]SusAuthors!$A:$G,7,FALSE),[1]SusAuthorResults!M:M))</f>
        <v>#VALUE!</v>
      </c>
      <c r="E102" t="e">
        <f>IF($C102=0,0,SUMIF([1]SusAuthorResults!$A:$R,VLOOKUP($A102,[1]SusAuthors!$A:$G,7,FALSE),[1]SusAuthorResults!N:N))</f>
        <v>#VALUE!</v>
      </c>
      <c r="F102" t="e">
        <f>IF($C102=0,0,SUMIF([1]SusAuthorResults!$A:$R,VLOOKUP($A102,[1]SusAuthors!$A:$G,7,FALSE),[1]SusAuthorResults!O:O))</f>
        <v>#VALUE!</v>
      </c>
      <c r="G102" t="e">
        <f>IF($C102=0,0,SUMIF([1]SusAuthorResults!$A:$R,VLOOKUP($A102,[1]SusAuthors!$A:$G,7,FALSE),[1]SusAuthorResults!P:P))</f>
        <v>#VALUE!</v>
      </c>
      <c r="H102" t="e">
        <f>IF($C102=0,0,SUMIF([1]SusAuthorResults!$A:$R,VLOOKUP($A102,[1]SusAuthors!$A:$G,7,FALSE),[1]SusAuthorResults!Q:Q))</f>
        <v>#VALUE!</v>
      </c>
      <c r="I102">
        <f>IF($C102=0,0,_xlfn.AGGREGATE(14,6,[1]SusAuthorResults!$R$2:$R$278/([1]SusAuthorResults!A$2:A$278=VLOOKUP(A102,[1]SusAuthors!$A:$G,7,FALSE)),1))</f>
        <v>12.336</v>
      </c>
      <c r="J102" t="e">
        <f>IF($C102=0,0,AVERAGEIF([1]SusAuthorResults!$A:$R,VLOOKUP($A102,[1]SusAuthors!$A:$G,7,FALSE),[1]SusAuthorResults!R:R))</f>
        <v>#VALUE!</v>
      </c>
      <c r="K102" t="str">
        <f>VLOOKUP(A102,AuthorInfo!B:F,3,FALSE)</f>
        <v>Female</v>
      </c>
      <c r="L102">
        <f>IFERROR(VLOOKUP(A102,AuthorInfo!B:F,4,FALSE)," ")</f>
        <v>0</v>
      </c>
      <c r="M102">
        <f>IFERROR(VLOOKUP(A102,AuthorInfo!B:F,5,FALSE)," ")</f>
        <v>0</v>
      </c>
      <c r="N102">
        <f>IF($B102=0,0,SUMIFS([1]SusAuthorResults!M:M,[1]SusAuthorResults!$A:$A,VLOOKUP($A102,[1]SusAuthors!$A:$G,7,FALSE),[1]SusAuthorResults!$S:$S,1))</f>
        <v>0</v>
      </c>
      <c r="O102">
        <f>IF($B102=0,0,SUMIFS([1]SusAuthorResults!N:N,[1]SusAuthorResults!$A:$A,VLOOKUP($A102,[1]SusAuthors!$A:$G,7,FALSE),[1]SusAuthorResults!$S:$S,1))</f>
        <v>0</v>
      </c>
      <c r="P102">
        <f>IF($B102=0,0,SUMIFS([1]SusAuthorResults!O:O,[1]SusAuthorResults!$A:$A,VLOOKUP($A102,[1]SusAuthors!$A:$G,7,FALSE),[1]SusAuthorResults!$S:$S,1))</f>
        <v>0</v>
      </c>
      <c r="Q102">
        <f>IF($B102=0,0,_xlfn.AGGREGATE(14,6,[1]SusAuthorResults!$R:$R/(([1]SusAuthorResults!$A:$A=VLOOKUP(A102,[1]SusAuthors!$A:$G,7,FALSE)) *([1]SusAuthorResults!$S:$S=1)),1))</f>
        <v>0</v>
      </c>
      <c r="R102">
        <f>IF($B102=0,0,AVERAGEIFS([1]SusAuthorResults!R:R,[1]SusAuthorResults!$A:$A,VLOOKUP($A102,[1]SusAuthors!$A:$G,7,FALSE),[1]SusAuthorResults!$S:$S,1))</f>
        <v>0</v>
      </c>
    </row>
    <row r="103" spans="1:18" x14ac:dyDescent="0.25">
      <c r="A103" t="s">
        <v>104</v>
      </c>
      <c r="B103">
        <f>IF([1]SusAuthors!E103="x",0,COUNTIFS([1]SusAuthorResults!A:A,VLOOKUP(A103,[1]SusAuthors!$A:$G,7,FALSE),[1]SusAuthorResults!$S:$S,1))</f>
        <v>7</v>
      </c>
      <c r="C103">
        <f>IF([1]SusAuthors!E104="x",0,COUNTIF([1]SusAuthorResults!A:A,VLOOKUP(A103,[1]SusAuthors!$A:$G,7,FALSE)))</f>
        <v>9</v>
      </c>
      <c r="D103" t="e">
        <f>IF($C103=0,0,SUMIF([1]SusAuthorResults!$A:$R,VLOOKUP($A103,[1]SusAuthors!$A:$G,7,FALSE),[1]SusAuthorResults!M:M))</f>
        <v>#VALUE!</v>
      </c>
      <c r="E103" t="e">
        <f>IF($C103=0,0,SUMIF([1]SusAuthorResults!$A:$R,VLOOKUP($A103,[1]SusAuthors!$A:$G,7,FALSE),[1]SusAuthorResults!N:N))</f>
        <v>#VALUE!</v>
      </c>
      <c r="F103" t="e">
        <f>IF($C103=0,0,SUMIF([1]SusAuthorResults!$A:$R,VLOOKUP($A103,[1]SusAuthors!$A:$G,7,FALSE),[1]SusAuthorResults!O:O))</f>
        <v>#VALUE!</v>
      </c>
      <c r="G103" t="e">
        <f>IF($C103=0,0,SUMIF([1]SusAuthorResults!$A:$R,VLOOKUP($A103,[1]SusAuthors!$A:$G,7,FALSE),[1]SusAuthorResults!P:P))</f>
        <v>#VALUE!</v>
      </c>
      <c r="H103" t="e">
        <f>IF($C103=0,0,SUMIF([1]SusAuthorResults!$A:$R,VLOOKUP($A103,[1]SusAuthors!$A:$G,7,FALSE),[1]SusAuthorResults!Q:Q))</f>
        <v>#VALUE!</v>
      </c>
      <c r="I103">
        <f>IF($C103=0,0,_xlfn.AGGREGATE(14,6,[1]SusAuthorResults!$R$2:$R$278/([1]SusAuthorResults!A$2:A$278=VLOOKUP(A103,[1]SusAuthors!$A:$G,7,FALSE)),1))</f>
        <v>60.392000000000003</v>
      </c>
      <c r="J103" t="e">
        <f>IF($C103=0,0,AVERAGEIF([1]SusAuthorResults!$A:$R,VLOOKUP($A103,[1]SusAuthors!$A:$G,7,FALSE),[1]SusAuthorResults!R:R))</f>
        <v>#VALUE!</v>
      </c>
      <c r="K103" t="str">
        <f>VLOOKUP(A103,AuthorInfo!B:F,3,FALSE)</f>
        <v>Female</v>
      </c>
      <c r="L103">
        <f>IFERROR(VLOOKUP(A103,AuthorInfo!B:F,4,FALSE)," ")</f>
        <v>0</v>
      </c>
      <c r="M103">
        <f>IFERROR(VLOOKUP(A103,AuthorInfo!B:F,5,FALSE)," ")</f>
        <v>0</v>
      </c>
      <c r="N103">
        <f>IF($B103=0,0,SUMIFS([1]SusAuthorResults!M:M,[1]SusAuthorResults!$A:$A,VLOOKUP($A103,[1]SusAuthors!$A:$G,7,FALSE),[1]SusAuthorResults!$S:$S,1))</f>
        <v>0</v>
      </c>
      <c r="O103">
        <f>IF($B103=0,0,SUMIFS([1]SusAuthorResults!N:N,[1]SusAuthorResults!$A:$A,VLOOKUP($A103,[1]SusAuthors!$A:$G,7,FALSE),[1]SusAuthorResults!$S:$S,1))</f>
        <v>3</v>
      </c>
      <c r="P103">
        <f>IF($B103=0,0,SUMIFS([1]SusAuthorResults!O:O,[1]SusAuthorResults!$A:$A,VLOOKUP($A103,[1]SusAuthors!$A:$G,7,FALSE),[1]SusAuthorResults!$S:$S,1))</f>
        <v>0</v>
      </c>
      <c r="Q103">
        <f>IF($B103=0,0,_xlfn.AGGREGATE(14,6,[1]SusAuthorResults!$R:$R/(([1]SusAuthorResults!$A:$A=VLOOKUP(A103,[1]SusAuthors!$A:$G,7,FALSE)) *([1]SusAuthorResults!$S:$S=1)),1))</f>
        <v>60.392000000000003</v>
      </c>
      <c r="R103">
        <f>IF($B103=0,0,AVERAGEIFS([1]SusAuthorResults!R:R,[1]SusAuthorResults!$A:$A,VLOOKUP($A103,[1]SusAuthors!$A:$G,7,FALSE),[1]SusAuthorResults!$S:$S,1))</f>
        <v>12.027428571428571</v>
      </c>
    </row>
    <row r="104" spans="1:18" x14ac:dyDescent="0.25">
      <c r="A104" t="s">
        <v>105</v>
      </c>
      <c r="B104">
        <f>IF([1]SusAuthors!E104="x",0,COUNTIFS([1]SusAuthorResults!A:A,VLOOKUP(A104,[1]SusAuthors!$A:$G,7,FALSE),[1]SusAuthorResults!$S:$S,1))</f>
        <v>0</v>
      </c>
      <c r="C104">
        <f>IF([1]SusAuthors!E105="x",0,COUNTIF([1]SusAuthorResults!A:A,VLOOKUP(A104,[1]SusAuthors!$A:$G,7,FALSE)))</f>
        <v>0</v>
      </c>
      <c r="D104">
        <f>IF($C104=0,0,SUMIF([1]SusAuthorResults!$A:$R,VLOOKUP($A104,[1]SusAuthors!$A:$G,7,FALSE),[1]SusAuthorResults!M:M))</f>
        <v>0</v>
      </c>
      <c r="E104">
        <f>IF($C104=0,0,SUMIF([1]SusAuthorResults!$A:$R,VLOOKUP($A104,[1]SusAuthors!$A:$G,7,FALSE),[1]SusAuthorResults!N:N))</f>
        <v>0</v>
      </c>
      <c r="F104">
        <f>IF($C104=0,0,SUMIF([1]SusAuthorResults!$A:$R,VLOOKUP($A104,[1]SusAuthors!$A:$G,7,FALSE),[1]SusAuthorResults!O:O))</f>
        <v>0</v>
      </c>
      <c r="G104">
        <f>IF($C104=0,0,SUMIF([1]SusAuthorResults!$A:$R,VLOOKUP($A104,[1]SusAuthors!$A:$G,7,FALSE),[1]SusAuthorResults!P:P))</f>
        <v>0</v>
      </c>
      <c r="H104">
        <f>IF($C104=0,0,SUMIF([1]SusAuthorResults!$A:$R,VLOOKUP($A104,[1]SusAuthors!$A:$G,7,FALSE),[1]SusAuthorResults!Q:Q))</f>
        <v>0</v>
      </c>
      <c r="I104">
        <f>IF($C104=0,0,_xlfn.AGGREGATE(14,6,[1]SusAuthorResults!$R$2:$R$278/([1]SusAuthorResults!A$2:A$278=VLOOKUP(A104,[1]SusAuthors!$A:$G,7,FALSE)),1))</f>
        <v>0</v>
      </c>
      <c r="J104">
        <f>IF($C104=0,0,AVERAGEIF([1]SusAuthorResults!$A:$R,VLOOKUP($A104,[1]SusAuthors!$A:$G,7,FALSE),[1]SusAuthorResults!R:R))</f>
        <v>0</v>
      </c>
      <c r="K104" t="str">
        <f>VLOOKUP(A104,AuthorInfo!B:F,3,FALSE)</f>
        <v>Male</v>
      </c>
      <c r="L104">
        <f>IFERROR(VLOOKUP(A104,AuthorInfo!B:F,4,FALSE)," ")</f>
        <v>0</v>
      </c>
      <c r="M104">
        <f>IFERROR(VLOOKUP(A104,AuthorInfo!B:F,5,FALSE)," ")</f>
        <v>0</v>
      </c>
      <c r="N104">
        <f>IF($B104=0,0,SUMIFS([1]SusAuthorResults!M:M,[1]SusAuthorResults!$A:$A,VLOOKUP($A104,[1]SusAuthors!$A:$G,7,FALSE),[1]SusAuthorResults!$S:$S,1))</f>
        <v>0</v>
      </c>
      <c r="O104">
        <f>IF($B104=0,0,SUMIFS([1]SusAuthorResults!N:N,[1]SusAuthorResults!$A:$A,VLOOKUP($A104,[1]SusAuthors!$A:$G,7,FALSE),[1]SusAuthorResults!$S:$S,1))</f>
        <v>0</v>
      </c>
      <c r="P104">
        <f>IF($B104=0,0,SUMIFS([1]SusAuthorResults!O:O,[1]SusAuthorResults!$A:$A,VLOOKUP($A104,[1]SusAuthors!$A:$G,7,FALSE),[1]SusAuthorResults!$S:$S,1))</f>
        <v>0</v>
      </c>
      <c r="Q104">
        <f>IF($B104=0,0,_xlfn.AGGREGATE(14,6,[1]SusAuthorResults!$R:$R/(([1]SusAuthorResults!$A:$A=VLOOKUP(A104,[1]SusAuthors!$A:$G,7,FALSE)) *([1]SusAuthorResults!$S:$S=1)),1))</f>
        <v>0</v>
      </c>
      <c r="R104">
        <f>IF($B104=0,0,AVERAGEIFS([1]SusAuthorResults!R:R,[1]SusAuthorResults!$A:$A,VLOOKUP($A104,[1]SusAuthors!$A:$G,7,FALSE),[1]SusAuthorResults!$S:$S,1))</f>
        <v>0</v>
      </c>
    </row>
    <row r="105" spans="1:18" x14ac:dyDescent="0.25">
      <c r="A105" t="s">
        <v>106</v>
      </c>
      <c r="B105">
        <f>IF([1]SusAuthors!E105="x",0,COUNTIFS([1]SusAuthorResults!A:A,VLOOKUP(A105,[1]SusAuthors!$A:$G,7,FALSE),[1]SusAuthorResults!$S:$S,1))</f>
        <v>0</v>
      </c>
      <c r="C105">
        <f>IF([1]SusAuthors!E106="x",0,COUNTIF([1]SusAuthorResults!A:A,VLOOKUP(A105,[1]SusAuthors!$A:$G,7,FALSE)))</f>
        <v>3</v>
      </c>
      <c r="D105" t="e">
        <f>IF($C105=0,0,SUMIF([1]SusAuthorResults!$A:$R,VLOOKUP($A105,[1]SusAuthors!$A:$G,7,FALSE),[1]SusAuthorResults!M:M))</f>
        <v>#VALUE!</v>
      </c>
      <c r="E105" t="e">
        <f>IF($C105=0,0,SUMIF([1]SusAuthorResults!$A:$R,VLOOKUP($A105,[1]SusAuthors!$A:$G,7,FALSE),[1]SusAuthorResults!N:N))</f>
        <v>#VALUE!</v>
      </c>
      <c r="F105" t="e">
        <f>IF($C105=0,0,SUMIF([1]SusAuthorResults!$A:$R,VLOOKUP($A105,[1]SusAuthors!$A:$G,7,FALSE),[1]SusAuthorResults!O:O))</f>
        <v>#VALUE!</v>
      </c>
      <c r="G105" t="e">
        <f>IF($C105=0,0,SUMIF([1]SusAuthorResults!$A:$R,VLOOKUP($A105,[1]SusAuthors!$A:$G,7,FALSE),[1]SusAuthorResults!P:P))</f>
        <v>#VALUE!</v>
      </c>
      <c r="H105" t="e">
        <f>IF($C105=0,0,SUMIF([1]SusAuthorResults!$A:$R,VLOOKUP($A105,[1]SusAuthors!$A:$G,7,FALSE),[1]SusAuthorResults!Q:Q))</f>
        <v>#VALUE!</v>
      </c>
      <c r="I105">
        <f>IF($C105=0,0,_xlfn.AGGREGATE(14,6,[1]SusAuthorResults!$R$2:$R$278/([1]SusAuthorResults!A$2:A$278=VLOOKUP(A105,[1]SusAuthors!$A:$G,7,FALSE)),1))</f>
        <v>7.2380000000000004</v>
      </c>
      <c r="J105" t="e">
        <f>IF($C105=0,0,AVERAGEIF([1]SusAuthorResults!$A:$R,VLOOKUP($A105,[1]SusAuthors!$A:$G,7,FALSE),[1]SusAuthorResults!R:R))</f>
        <v>#VALUE!</v>
      </c>
      <c r="K105" t="str">
        <f>VLOOKUP(A105,AuthorInfo!B:F,3,FALSE)</f>
        <v>Male</v>
      </c>
      <c r="L105">
        <f>IFERROR(VLOOKUP(A105,AuthorInfo!B:F,4,FALSE)," ")</f>
        <v>0</v>
      </c>
      <c r="M105">
        <f>IFERROR(VLOOKUP(A105,AuthorInfo!B:F,5,FALSE)," ")</f>
        <v>0</v>
      </c>
      <c r="N105">
        <f>IF($B105=0,0,SUMIFS([1]SusAuthorResults!M:M,[1]SusAuthorResults!$A:$A,VLOOKUP($A105,[1]SusAuthors!$A:$G,7,FALSE),[1]SusAuthorResults!$S:$S,1))</f>
        <v>0</v>
      </c>
      <c r="O105">
        <f>IF($B105=0,0,SUMIFS([1]SusAuthorResults!N:N,[1]SusAuthorResults!$A:$A,VLOOKUP($A105,[1]SusAuthors!$A:$G,7,FALSE),[1]SusAuthorResults!$S:$S,1))</f>
        <v>0</v>
      </c>
      <c r="P105">
        <f>IF($B105=0,0,SUMIFS([1]SusAuthorResults!O:O,[1]SusAuthorResults!$A:$A,VLOOKUP($A105,[1]SusAuthors!$A:$G,7,FALSE),[1]SusAuthorResults!$S:$S,1))</f>
        <v>0</v>
      </c>
      <c r="Q105">
        <f>IF($B105=0,0,_xlfn.AGGREGATE(14,6,[1]SusAuthorResults!$R:$R/(([1]SusAuthorResults!$A:$A=VLOOKUP(A105,[1]SusAuthors!$A:$G,7,FALSE)) *([1]SusAuthorResults!$S:$S=1)),1))</f>
        <v>0</v>
      </c>
      <c r="R105">
        <f>IF($B105=0,0,AVERAGEIFS([1]SusAuthorResults!R:R,[1]SusAuthorResults!$A:$A,VLOOKUP($A105,[1]SusAuthors!$A:$G,7,FALSE),[1]SusAuthorResults!$S:$S,1))</f>
        <v>0</v>
      </c>
    </row>
    <row r="106" spans="1:18" x14ac:dyDescent="0.25">
      <c r="A106" t="s">
        <v>107</v>
      </c>
      <c r="B106">
        <f>IF([1]SusAuthors!E106="x",0,COUNTIFS([1]SusAuthorResults!A:A,VLOOKUP(A106,[1]SusAuthors!$A:$G,7,FALSE),[1]SusAuthorResults!$S:$S,1))</f>
        <v>0</v>
      </c>
      <c r="C106">
        <f>IF([1]SusAuthors!E107="x",0,COUNTIF([1]SusAuthorResults!A:A,VLOOKUP(A106,[1]SusAuthors!$A:$G,7,FALSE)))</f>
        <v>2</v>
      </c>
      <c r="D106" t="e">
        <f>IF($C106=0,0,SUMIF([1]SusAuthorResults!$A:$R,VLOOKUP($A106,[1]SusAuthors!$A:$G,7,FALSE),[1]SusAuthorResults!M:M))</f>
        <v>#VALUE!</v>
      </c>
      <c r="E106" t="e">
        <f>IF($C106=0,0,SUMIF([1]SusAuthorResults!$A:$R,VLOOKUP($A106,[1]SusAuthors!$A:$G,7,FALSE),[1]SusAuthorResults!N:N))</f>
        <v>#VALUE!</v>
      </c>
      <c r="F106" t="e">
        <f>IF($C106=0,0,SUMIF([1]SusAuthorResults!$A:$R,VLOOKUP($A106,[1]SusAuthors!$A:$G,7,FALSE),[1]SusAuthorResults!O:O))</f>
        <v>#VALUE!</v>
      </c>
      <c r="G106" t="e">
        <f>IF($C106=0,0,SUMIF([1]SusAuthorResults!$A:$R,VLOOKUP($A106,[1]SusAuthors!$A:$G,7,FALSE),[1]SusAuthorResults!P:P))</f>
        <v>#VALUE!</v>
      </c>
      <c r="H106" t="e">
        <f>IF($C106=0,0,SUMIF([1]SusAuthorResults!$A:$R,VLOOKUP($A106,[1]SusAuthors!$A:$G,7,FALSE),[1]SusAuthorResults!Q:Q))</f>
        <v>#VALUE!</v>
      </c>
      <c r="I106">
        <f>IF($C106=0,0,_xlfn.AGGREGATE(14,6,[1]SusAuthorResults!$R$2:$R$278/([1]SusAuthorResults!A$2:A$278=VLOOKUP(A106,[1]SusAuthors!$A:$G,7,FALSE)),1))</f>
        <v>0.95299999999999996</v>
      </c>
      <c r="J106" t="e">
        <f>IF($C106=0,0,AVERAGEIF([1]SusAuthorResults!$A:$R,VLOOKUP($A106,[1]SusAuthors!$A:$G,7,FALSE),[1]SusAuthorResults!R:R))</f>
        <v>#VALUE!</v>
      </c>
      <c r="K106" t="str">
        <f>VLOOKUP(A106,AuthorInfo!B:F,3,FALSE)</f>
        <v>Male</v>
      </c>
      <c r="L106">
        <f>IFERROR(VLOOKUP(A106,AuthorInfo!B:F,4,FALSE)," ")</f>
        <v>0</v>
      </c>
      <c r="M106">
        <f>IFERROR(VLOOKUP(A106,AuthorInfo!B:F,5,FALSE)," ")</f>
        <v>0</v>
      </c>
      <c r="N106">
        <f>IF($B106=0,0,SUMIFS([1]SusAuthorResults!M:M,[1]SusAuthorResults!$A:$A,VLOOKUP($A106,[1]SusAuthors!$A:$G,7,FALSE),[1]SusAuthorResults!$S:$S,1))</f>
        <v>0</v>
      </c>
      <c r="O106">
        <f>IF($B106=0,0,SUMIFS([1]SusAuthorResults!N:N,[1]SusAuthorResults!$A:$A,VLOOKUP($A106,[1]SusAuthors!$A:$G,7,FALSE),[1]SusAuthorResults!$S:$S,1))</f>
        <v>0</v>
      </c>
      <c r="P106">
        <f>IF($B106=0,0,SUMIFS([1]SusAuthorResults!O:O,[1]SusAuthorResults!$A:$A,VLOOKUP($A106,[1]SusAuthors!$A:$G,7,FALSE),[1]SusAuthorResults!$S:$S,1))</f>
        <v>0</v>
      </c>
      <c r="Q106">
        <f>IF($B106=0,0,_xlfn.AGGREGATE(14,6,[1]SusAuthorResults!$R:$R/(([1]SusAuthorResults!$A:$A=VLOOKUP(A106,[1]SusAuthors!$A:$G,7,FALSE)) *([1]SusAuthorResults!$S:$S=1)),1))</f>
        <v>0</v>
      </c>
      <c r="R106">
        <f>IF($B106=0,0,AVERAGEIFS([1]SusAuthorResults!R:R,[1]SusAuthorResults!$A:$A,VLOOKUP($A106,[1]SusAuthors!$A:$G,7,FALSE),[1]SusAuthorResults!$S:$S,1))</f>
        <v>0</v>
      </c>
    </row>
    <row r="107" spans="1:18" x14ac:dyDescent="0.25">
      <c r="A107" t="s">
        <v>108</v>
      </c>
      <c r="B107">
        <f>IF([1]SusAuthors!E107="x",0,COUNTIFS([1]SusAuthorResults!A:A,VLOOKUP(A107,[1]SusAuthors!$A:$G,7,FALSE),[1]SusAuthorResults!$S:$S,1))</f>
        <v>0</v>
      </c>
      <c r="C107">
        <f>IF([1]SusAuthors!E108="x",0,COUNTIF([1]SusAuthorResults!A:A,VLOOKUP(A107,[1]SusAuthors!$A:$G,7,FALSE)))</f>
        <v>0</v>
      </c>
      <c r="D107">
        <f>IF($C107=0,0,SUMIF([1]SusAuthorResults!$A:$R,VLOOKUP($A107,[1]SusAuthors!$A:$G,7,FALSE),[1]SusAuthorResults!M:M))</f>
        <v>0</v>
      </c>
      <c r="E107">
        <f>IF($C107=0,0,SUMIF([1]SusAuthorResults!$A:$R,VLOOKUP($A107,[1]SusAuthors!$A:$G,7,FALSE),[1]SusAuthorResults!N:N))</f>
        <v>0</v>
      </c>
      <c r="F107">
        <f>IF($C107=0,0,SUMIF([1]SusAuthorResults!$A:$R,VLOOKUP($A107,[1]SusAuthors!$A:$G,7,FALSE),[1]SusAuthorResults!O:O))</f>
        <v>0</v>
      </c>
      <c r="G107">
        <f>IF($C107=0,0,SUMIF([1]SusAuthorResults!$A:$R,VLOOKUP($A107,[1]SusAuthors!$A:$G,7,FALSE),[1]SusAuthorResults!P:P))</f>
        <v>0</v>
      </c>
      <c r="H107">
        <f>IF($C107=0,0,SUMIF([1]SusAuthorResults!$A:$R,VLOOKUP($A107,[1]SusAuthors!$A:$G,7,FALSE),[1]SusAuthorResults!Q:Q))</f>
        <v>0</v>
      </c>
      <c r="I107">
        <f>IF($C107=0,0,_xlfn.AGGREGATE(14,6,[1]SusAuthorResults!$R$2:$R$278/([1]SusAuthorResults!A$2:A$278=VLOOKUP(A107,[1]SusAuthors!$A:$G,7,FALSE)),1))</f>
        <v>0</v>
      </c>
      <c r="J107">
        <f>IF($C107=0,0,AVERAGEIF([1]SusAuthorResults!$A:$R,VLOOKUP($A107,[1]SusAuthors!$A:$G,7,FALSE),[1]SusAuthorResults!R:R))</f>
        <v>0</v>
      </c>
      <c r="K107" t="str">
        <f>VLOOKUP(A107,AuthorInfo!B:F,3,FALSE)</f>
        <v>Male</v>
      </c>
      <c r="L107">
        <f>IFERROR(VLOOKUP(A107,AuthorInfo!B:F,4,FALSE)," ")</f>
        <v>0</v>
      </c>
      <c r="M107">
        <f>IFERROR(VLOOKUP(A107,AuthorInfo!B:F,5,FALSE)," ")</f>
        <v>0</v>
      </c>
      <c r="N107">
        <f>IF($B107=0,0,SUMIFS([1]SusAuthorResults!M:M,[1]SusAuthorResults!$A:$A,VLOOKUP($A107,[1]SusAuthors!$A:$G,7,FALSE),[1]SusAuthorResults!$S:$S,1))</f>
        <v>0</v>
      </c>
      <c r="O107">
        <f>IF($B107=0,0,SUMIFS([1]SusAuthorResults!N:N,[1]SusAuthorResults!$A:$A,VLOOKUP($A107,[1]SusAuthors!$A:$G,7,FALSE),[1]SusAuthorResults!$S:$S,1))</f>
        <v>0</v>
      </c>
      <c r="P107">
        <f>IF($B107=0,0,SUMIFS([1]SusAuthorResults!O:O,[1]SusAuthorResults!$A:$A,VLOOKUP($A107,[1]SusAuthors!$A:$G,7,FALSE),[1]SusAuthorResults!$S:$S,1))</f>
        <v>0</v>
      </c>
      <c r="Q107">
        <f>IF($B107=0,0,_xlfn.AGGREGATE(14,6,[1]SusAuthorResults!$R:$R/(([1]SusAuthorResults!$A:$A=VLOOKUP(A107,[1]SusAuthors!$A:$G,7,FALSE)) *([1]SusAuthorResults!$S:$S=1)),1))</f>
        <v>0</v>
      </c>
      <c r="R107">
        <f>IF($B107=0,0,AVERAGEIFS([1]SusAuthorResults!R:R,[1]SusAuthorResults!$A:$A,VLOOKUP($A107,[1]SusAuthors!$A:$G,7,FALSE),[1]SusAuthorResults!$S:$S,1))</f>
        <v>0</v>
      </c>
    </row>
    <row r="108" spans="1:18" x14ac:dyDescent="0.25">
      <c r="A108" t="s">
        <v>109</v>
      </c>
      <c r="B108">
        <f>IF([1]SusAuthors!E108="x",0,COUNTIFS([1]SusAuthorResults!A:A,VLOOKUP(A108,[1]SusAuthors!$A:$G,7,FALSE),[1]SusAuthorResults!$S:$S,1))</f>
        <v>0</v>
      </c>
      <c r="C108">
        <f>IF([1]SusAuthors!E109="x",0,COUNTIF([1]SusAuthorResults!A:A,VLOOKUP(A108,[1]SusAuthors!$A:$G,7,FALSE)))</f>
        <v>6</v>
      </c>
      <c r="D108" t="e">
        <f>IF($C108=0,0,SUMIF([1]SusAuthorResults!$A:$R,VLOOKUP($A108,[1]SusAuthors!$A:$G,7,FALSE),[1]SusAuthorResults!M:M))</f>
        <v>#VALUE!</v>
      </c>
      <c r="E108" t="e">
        <f>IF($C108=0,0,SUMIF([1]SusAuthorResults!$A:$R,VLOOKUP($A108,[1]SusAuthors!$A:$G,7,FALSE),[1]SusAuthorResults!N:N))</f>
        <v>#VALUE!</v>
      </c>
      <c r="F108" t="e">
        <f>IF($C108=0,0,SUMIF([1]SusAuthorResults!$A:$R,VLOOKUP($A108,[1]SusAuthors!$A:$G,7,FALSE),[1]SusAuthorResults!O:O))</f>
        <v>#VALUE!</v>
      </c>
      <c r="G108" t="e">
        <f>IF($C108=0,0,SUMIF([1]SusAuthorResults!$A:$R,VLOOKUP($A108,[1]SusAuthors!$A:$G,7,FALSE),[1]SusAuthorResults!P:P))</f>
        <v>#VALUE!</v>
      </c>
      <c r="H108" t="e">
        <f>IF($C108=0,0,SUMIF([1]SusAuthorResults!$A:$R,VLOOKUP($A108,[1]SusAuthors!$A:$G,7,FALSE),[1]SusAuthorResults!Q:Q))</f>
        <v>#VALUE!</v>
      </c>
      <c r="I108">
        <f>IF($C108=0,0,_xlfn.AGGREGATE(14,6,[1]SusAuthorResults!$R$2:$R$278/([1]SusAuthorResults!A$2:A$278=VLOOKUP(A108,[1]SusAuthors!$A:$G,7,FALSE)),1))</f>
        <v>2.1120000000000001</v>
      </c>
      <c r="J108" t="e">
        <f>IF($C108=0,0,AVERAGEIF([1]SusAuthorResults!$A:$R,VLOOKUP($A108,[1]SusAuthors!$A:$G,7,FALSE),[1]SusAuthorResults!R:R))</f>
        <v>#VALUE!</v>
      </c>
      <c r="K108" t="str">
        <f>VLOOKUP(A108,AuthorInfo!B:F,3,FALSE)</f>
        <v>Male</v>
      </c>
      <c r="L108" t="str">
        <f>IFERROR(VLOOKUP(A108,AuthorInfo!B:F,4,FALSE)," ")</f>
        <v xml:space="preserve"> </v>
      </c>
      <c r="M108">
        <f>IFERROR(VLOOKUP(A108,AuthorInfo!B:F,5,FALSE)," ")</f>
        <v>0</v>
      </c>
      <c r="N108">
        <f>IF($B108=0,0,SUMIFS([1]SusAuthorResults!M:M,[1]SusAuthorResults!$A:$A,VLOOKUP($A108,[1]SusAuthors!$A:$G,7,FALSE),[1]SusAuthorResults!$S:$S,1))</f>
        <v>0</v>
      </c>
      <c r="O108">
        <f>IF($B108=0,0,SUMIFS([1]SusAuthorResults!N:N,[1]SusAuthorResults!$A:$A,VLOOKUP($A108,[1]SusAuthors!$A:$G,7,FALSE),[1]SusAuthorResults!$S:$S,1))</f>
        <v>0</v>
      </c>
      <c r="P108">
        <f>IF($B108=0,0,SUMIFS([1]SusAuthorResults!O:O,[1]SusAuthorResults!$A:$A,VLOOKUP($A108,[1]SusAuthors!$A:$G,7,FALSE),[1]SusAuthorResults!$S:$S,1))</f>
        <v>0</v>
      </c>
      <c r="Q108">
        <f>IF($B108=0,0,_xlfn.AGGREGATE(14,6,[1]SusAuthorResults!$R:$R/(([1]SusAuthorResults!$A:$A=VLOOKUP(A108,[1]SusAuthors!$A:$G,7,FALSE)) *([1]SusAuthorResults!$S:$S=1)),1))</f>
        <v>0</v>
      </c>
      <c r="R108">
        <f>IF($B108=0,0,AVERAGEIFS([1]SusAuthorResults!R:R,[1]SusAuthorResults!$A:$A,VLOOKUP($A108,[1]SusAuthors!$A:$G,7,FALSE),[1]SusAuthorResults!$S:$S,1))</f>
        <v>0</v>
      </c>
    </row>
    <row r="109" spans="1:18" x14ac:dyDescent="0.25">
      <c r="A109" t="s">
        <v>110</v>
      </c>
      <c r="B109">
        <f>IF([1]SusAuthors!E109="x",0,COUNTIFS([1]SusAuthorResults!A:A,VLOOKUP(A109,[1]SusAuthors!$A:$G,7,FALSE),[1]SusAuthorResults!$S:$S,1))</f>
        <v>0</v>
      </c>
      <c r="C109">
        <f>IF([1]SusAuthors!E110="x",0,COUNTIF([1]SusAuthorResults!A:A,VLOOKUP(A109,[1]SusAuthors!$A:$G,7,FALSE)))</f>
        <v>0</v>
      </c>
      <c r="D109">
        <f>IF($C109=0,0,SUMIF([1]SusAuthorResults!$A:$R,VLOOKUP($A109,[1]SusAuthors!$A:$G,7,FALSE),[1]SusAuthorResults!M:M))</f>
        <v>0</v>
      </c>
      <c r="E109">
        <f>IF($C109=0,0,SUMIF([1]SusAuthorResults!$A:$R,VLOOKUP($A109,[1]SusAuthors!$A:$G,7,FALSE),[1]SusAuthorResults!N:N))</f>
        <v>0</v>
      </c>
      <c r="F109">
        <f>IF($C109=0,0,SUMIF([1]SusAuthorResults!$A:$R,VLOOKUP($A109,[1]SusAuthors!$A:$G,7,FALSE),[1]SusAuthorResults!O:O))</f>
        <v>0</v>
      </c>
      <c r="G109">
        <f>IF($C109=0,0,SUMIF([1]SusAuthorResults!$A:$R,VLOOKUP($A109,[1]SusAuthors!$A:$G,7,FALSE),[1]SusAuthorResults!P:P))</f>
        <v>0</v>
      </c>
      <c r="H109">
        <f>IF($C109=0,0,SUMIF([1]SusAuthorResults!$A:$R,VLOOKUP($A109,[1]SusAuthors!$A:$G,7,FALSE),[1]SusAuthorResults!Q:Q))</f>
        <v>0</v>
      </c>
      <c r="I109">
        <f>IF($C109=0,0,_xlfn.AGGREGATE(14,6,[1]SusAuthorResults!$R$2:$R$278/([1]SusAuthorResults!A$2:A$278=VLOOKUP(A109,[1]SusAuthors!$A:$G,7,FALSE)),1))</f>
        <v>0</v>
      </c>
      <c r="J109">
        <f>IF($C109=0,0,AVERAGEIF([1]SusAuthorResults!$A:$R,VLOOKUP($A109,[1]SusAuthors!$A:$G,7,FALSE),[1]SusAuthorResults!R:R))</f>
        <v>0</v>
      </c>
      <c r="K109" t="str">
        <f>VLOOKUP(A109,AuthorInfo!B:F,3,FALSE)</f>
        <v>Male</v>
      </c>
      <c r="L109" t="str">
        <f>IFERROR(VLOOKUP(A109,AuthorInfo!B:F,4,FALSE)," ")</f>
        <v xml:space="preserve"> </v>
      </c>
      <c r="M109">
        <f>IFERROR(VLOOKUP(A109,AuthorInfo!B:F,5,FALSE)," ")</f>
        <v>0</v>
      </c>
      <c r="N109">
        <f>IF($B109=0,0,SUMIFS([1]SusAuthorResults!M:M,[1]SusAuthorResults!$A:$A,VLOOKUP($A109,[1]SusAuthors!$A:$G,7,FALSE),[1]SusAuthorResults!$S:$S,1))</f>
        <v>0</v>
      </c>
      <c r="O109">
        <f>IF($B109=0,0,SUMIFS([1]SusAuthorResults!N:N,[1]SusAuthorResults!$A:$A,VLOOKUP($A109,[1]SusAuthors!$A:$G,7,FALSE),[1]SusAuthorResults!$S:$S,1))</f>
        <v>0</v>
      </c>
      <c r="P109">
        <f>IF($B109=0,0,SUMIFS([1]SusAuthorResults!O:O,[1]SusAuthorResults!$A:$A,VLOOKUP($A109,[1]SusAuthors!$A:$G,7,FALSE),[1]SusAuthorResults!$S:$S,1))</f>
        <v>0</v>
      </c>
      <c r="Q109">
        <f>IF($B109=0,0,_xlfn.AGGREGATE(14,6,[1]SusAuthorResults!$R:$R/(([1]SusAuthorResults!$A:$A=VLOOKUP(A109,[1]SusAuthors!$A:$G,7,FALSE)) *([1]SusAuthorResults!$S:$S=1)),1))</f>
        <v>0</v>
      </c>
      <c r="R109">
        <f>IF($B109=0,0,AVERAGEIFS([1]SusAuthorResults!R:R,[1]SusAuthorResults!$A:$A,VLOOKUP($A109,[1]SusAuthors!$A:$G,7,FALSE),[1]SusAuthorResults!$S:$S,1))</f>
        <v>0</v>
      </c>
    </row>
    <row r="110" spans="1:18" x14ac:dyDescent="0.25">
      <c r="A110" t="s">
        <v>111</v>
      </c>
      <c r="B110">
        <f>IF([1]SusAuthors!E110="x",0,COUNTIFS([1]SusAuthorResults!A:A,VLOOKUP(A110,[1]SusAuthors!$A:$G,7,FALSE),[1]SusAuthorResults!$S:$S,1))</f>
        <v>0</v>
      </c>
      <c r="C110">
        <f>IF([1]SusAuthors!E111="x",0,COUNTIF([1]SusAuthorResults!A:A,VLOOKUP(A110,[1]SusAuthors!$A:$G,7,FALSE)))</f>
        <v>0</v>
      </c>
      <c r="D110">
        <f>IF($C110=0,0,SUMIF([1]SusAuthorResults!$A:$R,VLOOKUP($A110,[1]SusAuthors!$A:$G,7,FALSE),[1]SusAuthorResults!M:M))</f>
        <v>0</v>
      </c>
      <c r="E110">
        <f>IF($C110=0,0,SUMIF([1]SusAuthorResults!$A:$R,VLOOKUP($A110,[1]SusAuthors!$A:$G,7,FALSE),[1]SusAuthorResults!N:N))</f>
        <v>0</v>
      </c>
      <c r="F110">
        <f>IF($C110=0,0,SUMIF([1]SusAuthorResults!$A:$R,VLOOKUP($A110,[1]SusAuthors!$A:$G,7,FALSE),[1]SusAuthorResults!O:O))</f>
        <v>0</v>
      </c>
      <c r="G110">
        <f>IF($C110=0,0,SUMIF([1]SusAuthorResults!$A:$R,VLOOKUP($A110,[1]SusAuthors!$A:$G,7,FALSE),[1]SusAuthorResults!P:P))</f>
        <v>0</v>
      </c>
      <c r="H110">
        <f>IF($C110=0,0,SUMIF([1]SusAuthorResults!$A:$R,VLOOKUP($A110,[1]SusAuthors!$A:$G,7,FALSE),[1]SusAuthorResults!Q:Q))</f>
        <v>0</v>
      </c>
      <c r="I110">
        <f>IF($C110=0,0,_xlfn.AGGREGATE(14,6,[1]SusAuthorResults!$R$2:$R$278/([1]SusAuthorResults!A$2:A$278=VLOOKUP(A110,[1]SusAuthors!$A:$G,7,FALSE)),1))</f>
        <v>0</v>
      </c>
      <c r="J110">
        <f>IF($C110=0,0,AVERAGEIF([1]SusAuthorResults!$A:$R,VLOOKUP($A110,[1]SusAuthors!$A:$G,7,FALSE),[1]SusAuthorResults!R:R))</f>
        <v>0</v>
      </c>
      <c r="K110" t="str">
        <f>VLOOKUP(A110,AuthorInfo!B:F,3,FALSE)</f>
        <v>Female</v>
      </c>
      <c r="L110">
        <f>IFERROR(VLOOKUP(A110,AuthorInfo!B:F,4,FALSE)," ")</f>
        <v>0</v>
      </c>
      <c r="M110">
        <f>IFERROR(VLOOKUP(A110,AuthorInfo!B:F,5,FALSE)," ")</f>
        <v>0</v>
      </c>
      <c r="N110">
        <f>IF($B110=0,0,SUMIFS([1]SusAuthorResults!M:M,[1]SusAuthorResults!$A:$A,VLOOKUP($A110,[1]SusAuthors!$A:$G,7,FALSE),[1]SusAuthorResults!$S:$S,1))</f>
        <v>0</v>
      </c>
      <c r="O110">
        <f>IF($B110=0,0,SUMIFS([1]SusAuthorResults!N:N,[1]SusAuthorResults!$A:$A,VLOOKUP($A110,[1]SusAuthors!$A:$G,7,FALSE),[1]SusAuthorResults!$S:$S,1))</f>
        <v>0</v>
      </c>
      <c r="P110">
        <f>IF($B110=0,0,SUMIFS([1]SusAuthorResults!O:O,[1]SusAuthorResults!$A:$A,VLOOKUP($A110,[1]SusAuthors!$A:$G,7,FALSE),[1]SusAuthorResults!$S:$S,1))</f>
        <v>0</v>
      </c>
      <c r="Q110">
        <f>IF($B110=0,0,_xlfn.AGGREGATE(14,6,[1]SusAuthorResults!$R:$R/(([1]SusAuthorResults!$A:$A=VLOOKUP(A110,[1]SusAuthors!$A:$G,7,FALSE)) *([1]SusAuthorResults!$S:$S=1)),1))</f>
        <v>0</v>
      </c>
      <c r="R110">
        <f>IF($B110=0,0,AVERAGEIFS([1]SusAuthorResults!R:R,[1]SusAuthorResults!$A:$A,VLOOKUP($A110,[1]SusAuthors!$A:$G,7,FALSE),[1]SusAuthorResults!$S:$S,1))</f>
        <v>0</v>
      </c>
    </row>
    <row r="111" spans="1:18" x14ac:dyDescent="0.25">
      <c r="A111" t="s">
        <v>112</v>
      </c>
      <c r="B111">
        <f>IF([1]SusAuthors!E111="x",0,COUNTIFS([1]SusAuthorResults!A:A,VLOOKUP(A111,[1]SusAuthors!$A:$G,7,FALSE),[1]SusAuthorResults!$S:$S,1))</f>
        <v>0</v>
      </c>
      <c r="C111">
        <f>IF([1]SusAuthors!E112="x",0,COUNTIF([1]SusAuthorResults!A:A,VLOOKUP(A111,[1]SusAuthors!$A:$G,7,FALSE)))</f>
        <v>1</v>
      </c>
      <c r="D111" t="e">
        <f>IF($C111=0,0,SUMIF([1]SusAuthorResults!$A:$R,VLOOKUP($A111,[1]SusAuthors!$A:$G,7,FALSE),[1]SusAuthorResults!M:M))</f>
        <v>#VALUE!</v>
      </c>
      <c r="E111" t="e">
        <f>IF($C111=0,0,SUMIF([1]SusAuthorResults!$A:$R,VLOOKUP($A111,[1]SusAuthors!$A:$G,7,FALSE),[1]SusAuthorResults!N:N))</f>
        <v>#VALUE!</v>
      </c>
      <c r="F111" t="e">
        <f>IF($C111=0,0,SUMIF([1]SusAuthorResults!$A:$R,VLOOKUP($A111,[1]SusAuthors!$A:$G,7,FALSE),[1]SusAuthorResults!O:O))</f>
        <v>#VALUE!</v>
      </c>
      <c r="G111" t="e">
        <f>IF($C111=0,0,SUMIF([1]SusAuthorResults!$A:$R,VLOOKUP($A111,[1]SusAuthors!$A:$G,7,FALSE),[1]SusAuthorResults!P:P))</f>
        <v>#VALUE!</v>
      </c>
      <c r="H111" t="e">
        <f>IF($C111=0,0,SUMIF([1]SusAuthorResults!$A:$R,VLOOKUP($A111,[1]SusAuthors!$A:$G,7,FALSE),[1]SusAuthorResults!Q:Q))</f>
        <v>#VALUE!</v>
      </c>
      <c r="I111">
        <f>IF($C111=0,0,_xlfn.AGGREGATE(14,6,[1]SusAuthorResults!$R$2:$R$278/([1]SusAuthorResults!A$2:A$278=VLOOKUP(A111,[1]SusAuthors!$A:$G,7,FALSE)),1))</f>
        <v>3.274</v>
      </c>
      <c r="J111" t="e">
        <f>IF($C111=0,0,AVERAGEIF([1]SusAuthorResults!$A:$R,VLOOKUP($A111,[1]SusAuthors!$A:$G,7,FALSE),[1]SusAuthorResults!R:R))</f>
        <v>#VALUE!</v>
      </c>
      <c r="K111" t="str">
        <f>VLOOKUP(A111,AuthorInfo!B:F,3,FALSE)</f>
        <v>Male</v>
      </c>
      <c r="L111">
        <f>IFERROR(VLOOKUP(A111,AuthorInfo!B:F,4,FALSE)," ")</f>
        <v>1</v>
      </c>
      <c r="M111">
        <f>IFERROR(VLOOKUP(A111,AuthorInfo!B:F,5,FALSE)," ")</f>
        <v>1</v>
      </c>
      <c r="N111">
        <f>IF($B111=0,0,SUMIFS([1]SusAuthorResults!M:M,[1]SusAuthorResults!$A:$A,VLOOKUP($A111,[1]SusAuthors!$A:$G,7,FALSE),[1]SusAuthorResults!$S:$S,1))</f>
        <v>0</v>
      </c>
      <c r="O111">
        <f>IF($B111=0,0,SUMIFS([1]SusAuthorResults!N:N,[1]SusAuthorResults!$A:$A,VLOOKUP($A111,[1]SusAuthors!$A:$G,7,FALSE),[1]SusAuthorResults!$S:$S,1))</f>
        <v>0</v>
      </c>
      <c r="P111">
        <f>IF($B111=0,0,SUMIFS([1]SusAuthorResults!O:O,[1]SusAuthorResults!$A:$A,VLOOKUP($A111,[1]SusAuthors!$A:$G,7,FALSE),[1]SusAuthorResults!$S:$S,1))</f>
        <v>0</v>
      </c>
      <c r="Q111">
        <f>IF($B111=0,0,_xlfn.AGGREGATE(14,6,[1]SusAuthorResults!$R:$R/(([1]SusAuthorResults!$A:$A=VLOOKUP(A111,[1]SusAuthors!$A:$G,7,FALSE)) *([1]SusAuthorResults!$S:$S=1)),1))</f>
        <v>0</v>
      </c>
      <c r="R111">
        <f>IF($B111=0,0,AVERAGEIFS([1]SusAuthorResults!R:R,[1]SusAuthorResults!$A:$A,VLOOKUP($A111,[1]SusAuthors!$A:$G,7,FALSE),[1]SusAuthorResults!$S:$S,1))</f>
        <v>0</v>
      </c>
    </row>
    <row r="112" spans="1:18" x14ac:dyDescent="0.25">
      <c r="A112" t="s">
        <v>113</v>
      </c>
      <c r="B112">
        <f>IF([1]SusAuthors!E112="x",0,COUNTIFS([1]SusAuthorResults!A:A,VLOOKUP(A112,[1]SusAuthors!$A:$G,7,FALSE),[1]SusAuthorResults!$S:$S,1))</f>
        <v>1</v>
      </c>
      <c r="C112">
        <f>IF([1]SusAuthors!E113="x",0,COUNTIF([1]SusAuthorResults!A:A,VLOOKUP(A112,[1]SusAuthors!$A:$G,7,FALSE)))</f>
        <v>4</v>
      </c>
      <c r="D112" t="e">
        <f>IF($C112=0,0,SUMIF([1]SusAuthorResults!$A:$R,VLOOKUP($A112,[1]SusAuthors!$A:$G,7,FALSE),[1]SusAuthorResults!M:M))</f>
        <v>#VALUE!</v>
      </c>
      <c r="E112" t="e">
        <f>IF($C112=0,0,SUMIF([1]SusAuthorResults!$A:$R,VLOOKUP($A112,[1]SusAuthors!$A:$G,7,FALSE),[1]SusAuthorResults!N:N))</f>
        <v>#VALUE!</v>
      </c>
      <c r="F112" t="e">
        <f>IF($C112=0,0,SUMIF([1]SusAuthorResults!$A:$R,VLOOKUP($A112,[1]SusAuthors!$A:$G,7,FALSE),[1]SusAuthorResults!O:O))</f>
        <v>#VALUE!</v>
      </c>
      <c r="G112" t="e">
        <f>IF($C112=0,0,SUMIF([1]SusAuthorResults!$A:$R,VLOOKUP($A112,[1]SusAuthors!$A:$G,7,FALSE),[1]SusAuthorResults!P:P))</f>
        <v>#VALUE!</v>
      </c>
      <c r="H112" t="e">
        <f>IF($C112=0,0,SUMIF([1]SusAuthorResults!$A:$R,VLOOKUP($A112,[1]SusAuthors!$A:$G,7,FALSE),[1]SusAuthorResults!Q:Q))</f>
        <v>#VALUE!</v>
      </c>
      <c r="I112">
        <f>IF($C112=0,0,_xlfn.AGGREGATE(14,6,[1]SusAuthorResults!$R$2:$R$278/([1]SusAuthorResults!A$2:A$278=VLOOKUP(A112,[1]SusAuthors!$A:$G,7,FALSE)),1))</f>
        <v>4.0129999999999999</v>
      </c>
      <c r="J112" t="e">
        <f>IF($C112=0,0,AVERAGEIF([1]SusAuthorResults!$A:$R,VLOOKUP($A112,[1]SusAuthors!$A:$G,7,FALSE),[1]SusAuthorResults!R:R))</f>
        <v>#VALUE!</v>
      </c>
      <c r="K112" t="str">
        <f>VLOOKUP(A112,AuthorInfo!B:F,3,FALSE)</f>
        <v>Male</v>
      </c>
      <c r="L112">
        <f>IFERROR(VLOOKUP(A112,AuthorInfo!B:F,4,FALSE)," ")</f>
        <v>0</v>
      </c>
      <c r="M112">
        <f>IFERROR(VLOOKUP(A112,AuthorInfo!B:F,5,FALSE)," ")</f>
        <v>1</v>
      </c>
      <c r="N112">
        <f>IF($B112=0,0,SUMIFS([1]SusAuthorResults!M:M,[1]SusAuthorResults!$A:$A,VLOOKUP($A112,[1]SusAuthors!$A:$G,7,FALSE),[1]SusAuthorResults!$S:$S,1))</f>
        <v>0</v>
      </c>
      <c r="O112">
        <f>IF($B112=0,0,SUMIFS([1]SusAuthorResults!N:N,[1]SusAuthorResults!$A:$A,VLOOKUP($A112,[1]SusAuthors!$A:$G,7,FALSE),[1]SusAuthorResults!$S:$S,1))</f>
        <v>1</v>
      </c>
      <c r="P112">
        <f>IF($B112=0,0,SUMIFS([1]SusAuthorResults!O:O,[1]SusAuthorResults!$A:$A,VLOOKUP($A112,[1]SusAuthors!$A:$G,7,FALSE),[1]SusAuthorResults!$S:$S,1))</f>
        <v>0</v>
      </c>
      <c r="Q112">
        <f>IF($B112=0,0,_xlfn.AGGREGATE(14,6,[1]SusAuthorResults!$R:$R/(([1]SusAuthorResults!$A:$A=VLOOKUP(A112,[1]SusAuthors!$A:$G,7,FALSE)) *([1]SusAuthorResults!$S:$S=1)),1))</f>
        <v>1.4</v>
      </c>
      <c r="R112">
        <f>IF($B112=0,0,AVERAGEIFS([1]SusAuthorResults!R:R,[1]SusAuthorResults!$A:$A,VLOOKUP($A112,[1]SusAuthors!$A:$G,7,FALSE),[1]SusAuthorResults!$S:$S,1))</f>
        <v>1.4</v>
      </c>
    </row>
    <row r="113" spans="1:18" x14ac:dyDescent="0.25">
      <c r="A113" t="s">
        <v>114</v>
      </c>
      <c r="B113">
        <f>IF([1]SusAuthors!E113="x",0,COUNTIFS([1]SusAuthorResults!A:A,VLOOKUP(A113,[1]SusAuthors!$A:$G,7,FALSE),[1]SusAuthorResults!$S:$S,1))</f>
        <v>0</v>
      </c>
      <c r="C113">
        <f>IF([1]SusAuthors!E114="x",0,COUNTIF([1]SusAuthorResults!A:A,VLOOKUP(A113,[1]SusAuthors!$A:$G,7,FALSE)))</f>
        <v>0</v>
      </c>
      <c r="D113">
        <f>IF($C113=0,0,SUMIF([1]SusAuthorResults!$A:$R,VLOOKUP($A113,[1]SusAuthors!$A:$G,7,FALSE),[1]SusAuthorResults!M:M))</f>
        <v>0</v>
      </c>
      <c r="E113">
        <f>IF($C113=0,0,SUMIF([1]SusAuthorResults!$A:$R,VLOOKUP($A113,[1]SusAuthors!$A:$G,7,FALSE),[1]SusAuthorResults!N:N))</f>
        <v>0</v>
      </c>
      <c r="F113">
        <f>IF($C113=0,0,SUMIF([1]SusAuthorResults!$A:$R,VLOOKUP($A113,[1]SusAuthors!$A:$G,7,FALSE),[1]SusAuthorResults!O:O))</f>
        <v>0</v>
      </c>
      <c r="G113">
        <f>IF($C113=0,0,SUMIF([1]SusAuthorResults!$A:$R,VLOOKUP($A113,[1]SusAuthors!$A:$G,7,FALSE),[1]SusAuthorResults!P:P))</f>
        <v>0</v>
      </c>
      <c r="H113">
        <f>IF($C113=0,0,SUMIF([1]SusAuthorResults!$A:$R,VLOOKUP($A113,[1]SusAuthors!$A:$G,7,FALSE),[1]SusAuthorResults!Q:Q))</f>
        <v>0</v>
      </c>
      <c r="I113">
        <f>IF($C113=0,0,_xlfn.AGGREGATE(14,6,[1]SusAuthorResults!$R$2:$R$278/([1]SusAuthorResults!A$2:A$278=VLOOKUP(A113,[1]SusAuthors!$A:$G,7,FALSE)),1))</f>
        <v>0</v>
      </c>
      <c r="J113">
        <f>IF($C113=0,0,AVERAGEIF([1]SusAuthorResults!$A:$R,VLOOKUP($A113,[1]SusAuthors!$A:$G,7,FALSE),[1]SusAuthorResults!R:R))</f>
        <v>0</v>
      </c>
      <c r="K113" t="str">
        <f>VLOOKUP(A113,AuthorInfo!B:F,3,FALSE)</f>
        <v>Female</v>
      </c>
      <c r="L113">
        <f>IFERROR(VLOOKUP(A113,AuthorInfo!B:F,4,FALSE)," ")</f>
        <v>0</v>
      </c>
      <c r="M113">
        <f>IFERROR(VLOOKUP(A113,AuthorInfo!B:F,5,FALSE)," ")</f>
        <v>1</v>
      </c>
      <c r="N113">
        <f>IF($B113=0,0,SUMIFS([1]SusAuthorResults!M:M,[1]SusAuthorResults!$A:$A,VLOOKUP($A113,[1]SusAuthors!$A:$G,7,FALSE),[1]SusAuthorResults!$S:$S,1))</f>
        <v>0</v>
      </c>
      <c r="O113">
        <f>IF($B113=0,0,SUMIFS([1]SusAuthorResults!N:N,[1]SusAuthorResults!$A:$A,VLOOKUP($A113,[1]SusAuthors!$A:$G,7,FALSE),[1]SusAuthorResults!$S:$S,1))</f>
        <v>0</v>
      </c>
      <c r="P113">
        <f>IF($B113=0,0,SUMIFS([1]SusAuthorResults!O:O,[1]SusAuthorResults!$A:$A,VLOOKUP($A113,[1]SusAuthors!$A:$G,7,FALSE),[1]SusAuthorResults!$S:$S,1))</f>
        <v>0</v>
      </c>
      <c r="Q113">
        <f>IF($B113=0,0,_xlfn.AGGREGATE(14,6,[1]SusAuthorResults!$R:$R/(([1]SusAuthorResults!$A:$A=VLOOKUP(A113,[1]SusAuthors!$A:$G,7,FALSE)) *([1]SusAuthorResults!$S:$S=1)),1))</f>
        <v>0</v>
      </c>
      <c r="R113">
        <f>IF($B113=0,0,AVERAGEIFS([1]SusAuthorResults!R:R,[1]SusAuthorResults!$A:$A,VLOOKUP($A113,[1]SusAuthors!$A:$G,7,FALSE),[1]SusAuthorResults!$S:$S,1))</f>
        <v>0</v>
      </c>
    </row>
    <row r="114" spans="1:18" x14ac:dyDescent="0.25">
      <c r="A114" t="s">
        <v>115</v>
      </c>
      <c r="B114">
        <f>IF([1]SusAuthors!E114="x",0,COUNTIFS([1]SusAuthorResults!A:A,VLOOKUP(A114,[1]SusAuthors!$A:$G,7,FALSE),[1]SusAuthorResults!$S:$S,1))</f>
        <v>0</v>
      </c>
      <c r="C114">
        <f>IF([1]SusAuthors!E115="x",0,COUNTIF([1]SusAuthorResults!A:A,VLOOKUP(A114,[1]SusAuthors!$A:$G,7,FALSE)))</f>
        <v>0</v>
      </c>
      <c r="D114">
        <f>IF($C114=0,0,SUMIF([1]SusAuthorResults!$A:$R,VLOOKUP($A114,[1]SusAuthors!$A:$G,7,FALSE),[1]SusAuthorResults!M:M))</f>
        <v>0</v>
      </c>
      <c r="E114">
        <f>IF($C114=0,0,SUMIF([1]SusAuthorResults!$A:$R,VLOOKUP($A114,[1]SusAuthors!$A:$G,7,FALSE),[1]SusAuthorResults!N:N))</f>
        <v>0</v>
      </c>
      <c r="F114">
        <f>IF($C114=0,0,SUMIF([1]SusAuthorResults!$A:$R,VLOOKUP($A114,[1]SusAuthors!$A:$G,7,FALSE),[1]SusAuthorResults!O:O))</f>
        <v>0</v>
      </c>
      <c r="G114">
        <f>IF($C114=0,0,SUMIF([1]SusAuthorResults!$A:$R,VLOOKUP($A114,[1]SusAuthors!$A:$G,7,FALSE),[1]SusAuthorResults!P:P))</f>
        <v>0</v>
      </c>
      <c r="H114">
        <f>IF($C114=0,0,SUMIF([1]SusAuthorResults!$A:$R,VLOOKUP($A114,[1]SusAuthors!$A:$G,7,FALSE),[1]SusAuthorResults!Q:Q))</f>
        <v>0</v>
      </c>
      <c r="I114">
        <f>IF($C114=0,0,_xlfn.AGGREGATE(14,6,[1]SusAuthorResults!$R$2:$R$278/([1]SusAuthorResults!A$2:A$278=VLOOKUP(A114,[1]SusAuthors!$A:$G,7,FALSE)),1))</f>
        <v>0</v>
      </c>
      <c r="J114">
        <f>IF($C114=0,0,AVERAGEIF([1]SusAuthorResults!$A:$R,VLOOKUP($A114,[1]SusAuthors!$A:$G,7,FALSE),[1]SusAuthorResults!R:R))</f>
        <v>0</v>
      </c>
      <c r="K114" t="str">
        <f>VLOOKUP(A114,AuthorInfo!B:F,3,FALSE)</f>
        <v>Female</v>
      </c>
      <c r="L114">
        <f>IFERROR(VLOOKUP(A114,AuthorInfo!B:F,4,FALSE)," ")</f>
        <v>0</v>
      </c>
      <c r="M114">
        <f>IFERROR(VLOOKUP(A114,AuthorInfo!B:F,5,FALSE)," ")</f>
        <v>1</v>
      </c>
      <c r="N114">
        <f>IF($B114=0,0,SUMIFS([1]SusAuthorResults!M:M,[1]SusAuthorResults!$A:$A,VLOOKUP($A114,[1]SusAuthors!$A:$G,7,FALSE),[1]SusAuthorResults!$S:$S,1))</f>
        <v>0</v>
      </c>
      <c r="O114">
        <f>IF($B114=0,0,SUMIFS([1]SusAuthorResults!N:N,[1]SusAuthorResults!$A:$A,VLOOKUP($A114,[1]SusAuthors!$A:$G,7,FALSE),[1]SusAuthorResults!$S:$S,1))</f>
        <v>0</v>
      </c>
      <c r="P114">
        <f>IF($B114=0,0,SUMIFS([1]SusAuthorResults!O:O,[1]SusAuthorResults!$A:$A,VLOOKUP($A114,[1]SusAuthors!$A:$G,7,FALSE),[1]SusAuthorResults!$S:$S,1))</f>
        <v>0</v>
      </c>
      <c r="Q114">
        <f>IF($B114=0,0,_xlfn.AGGREGATE(14,6,[1]SusAuthorResults!$R:$R/(([1]SusAuthorResults!$A:$A=VLOOKUP(A114,[1]SusAuthors!$A:$G,7,FALSE)) *([1]SusAuthorResults!$S:$S=1)),1))</f>
        <v>0</v>
      </c>
      <c r="R114">
        <f>IF($B114=0,0,AVERAGEIFS([1]SusAuthorResults!R:R,[1]SusAuthorResults!$A:$A,VLOOKUP($A114,[1]SusAuthors!$A:$G,7,FALSE),[1]SusAuthorResults!$S:$S,1))</f>
        <v>0</v>
      </c>
    </row>
    <row r="115" spans="1:18" x14ac:dyDescent="0.25">
      <c r="A115" t="s">
        <v>116</v>
      </c>
      <c r="B115">
        <f>IF([1]SusAuthors!E115="x",0,COUNTIFS([1]SusAuthorResults!A:A,VLOOKUP(A115,[1]SusAuthors!$A:$G,7,FALSE),[1]SusAuthorResults!$S:$S,1))</f>
        <v>0</v>
      </c>
      <c r="C115">
        <f>IF([1]SusAuthors!E116="x",0,COUNTIF([1]SusAuthorResults!A:A,VLOOKUP(A115,[1]SusAuthors!$A:$G,7,FALSE)))</f>
        <v>0</v>
      </c>
      <c r="D115">
        <f>IF($C115=0,0,SUMIF([1]SusAuthorResults!$A:$R,VLOOKUP($A115,[1]SusAuthors!$A:$G,7,FALSE),[1]SusAuthorResults!M:M))</f>
        <v>0</v>
      </c>
      <c r="E115">
        <f>IF($C115=0,0,SUMIF([1]SusAuthorResults!$A:$R,VLOOKUP($A115,[1]SusAuthors!$A:$G,7,FALSE),[1]SusAuthorResults!N:N))</f>
        <v>0</v>
      </c>
      <c r="F115">
        <f>IF($C115=0,0,SUMIF([1]SusAuthorResults!$A:$R,VLOOKUP($A115,[1]SusAuthors!$A:$G,7,FALSE),[1]SusAuthorResults!O:O))</f>
        <v>0</v>
      </c>
      <c r="G115">
        <f>IF($C115=0,0,SUMIF([1]SusAuthorResults!$A:$R,VLOOKUP($A115,[1]SusAuthors!$A:$G,7,FALSE),[1]SusAuthorResults!P:P))</f>
        <v>0</v>
      </c>
      <c r="H115">
        <f>IF($C115=0,0,SUMIF([1]SusAuthorResults!$A:$R,VLOOKUP($A115,[1]SusAuthors!$A:$G,7,FALSE),[1]SusAuthorResults!Q:Q))</f>
        <v>0</v>
      </c>
      <c r="I115">
        <f>IF($C115=0,0,_xlfn.AGGREGATE(14,6,[1]SusAuthorResults!$R$2:$R$278/([1]SusAuthorResults!A$2:A$278=VLOOKUP(A115,[1]SusAuthors!$A:$G,7,FALSE)),1))</f>
        <v>0</v>
      </c>
      <c r="J115">
        <f>IF($C115=0,0,AVERAGEIF([1]SusAuthorResults!$A:$R,VLOOKUP($A115,[1]SusAuthors!$A:$G,7,FALSE),[1]SusAuthorResults!R:R))</f>
        <v>0</v>
      </c>
      <c r="K115" t="str">
        <f>VLOOKUP(A115,AuthorInfo!B:F,3,FALSE)</f>
        <v>Female</v>
      </c>
      <c r="L115">
        <f>IFERROR(VLOOKUP(A115,AuthorInfo!B:F,4,FALSE)," ")</f>
        <v>0</v>
      </c>
      <c r="M115">
        <f>IFERROR(VLOOKUP(A115,AuthorInfo!B:F,5,FALSE)," ")</f>
        <v>1</v>
      </c>
      <c r="N115">
        <f>IF($B115=0,0,SUMIFS([1]SusAuthorResults!M:M,[1]SusAuthorResults!$A:$A,VLOOKUP($A115,[1]SusAuthors!$A:$G,7,FALSE),[1]SusAuthorResults!$S:$S,1))</f>
        <v>0</v>
      </c>
      <c r="O115">
        <f>IF($B115=0,0,SUMIFS([1]SusAuthorResults!N:N,[1]SusAuthorResults!$A:$A,VLOOKUP($A115,[1]SusAuthors!$A:$G,7,FALSE),[1]SusAuthorResults!$S:$S,1))</f>
        <v>0</v>
      </c>
      <c r="P115">
        <f>IF($B115=0,0,SUMIFS([1]SusAuthorResults!O:O,[1]SusAuthorResults!$A:$A,VLOOKUP($A115,[1]SusAuthors!$A:$G,7,FALSE),[1]SusAuthorResults!$S:$S,1))</f>
        <v>0</v>
      </c>
      <c r="Q115">
        <f>IF($B115=0,0,_xlfn.AGGREGATE(14,6,[1]SusAuthorResults!$R:$R/(([1]SusAuthorResults!$A:$A=VLOOKUP(A115,[1]SusAuthors!$A:$G,7,FALSE)) *([1]SusAuthorResults!$S:$S=1)),1))</f>
        <v>0</v>
      </c>
      <c r="R115">
        <f>IF($B115=0,0,AVERAGEIFS([1]SusAuthorResults!R:R,[1]SusAuthorResults!$A:$A,VLOOKUP($A115,[1]SusAuthors!$A:$G,7,FALSE),[1]SusAuthorResults!$S:$S,1))</f>
        <v>0</v>
      </c>
    </row>
    <row r="116" spans="1:18" x14ac:dyDescent="0.25">
      <c r="A116" t="s">
        <v>117</v>
      </c>
      <c r="B116">
        <f>IF([1]SusAuthors!E116="x",0,COUNTIFS([1]SusAuthorResults!A:A,VLOOKUP(A116,[1]SusAuthors!$A:$G,7,FALSE),[1]SusAuthorResults!$S:$S,1))</f>
        <v>0</v>
      </c>
      <c r="C116">
        <f>IF([1]SusAuthors!E117="x",0,COUNTIF([1]SusAuthorResults!A:A,VLOOKUP(A116,[1]SusAuthors!$A:$G,7,FALSE)))</f>
        <v>0</v>
      </c>
      <c r="D116">
        <f>IF($C116=0,0,SUMIF([1]SusAuthorResults!$A:$R,VLOOKUP($A116,[1]SusAuthors!$A:$G,7,FALSE),[1]SusAuthorResults!M:M))</f>
        <v>0</v>
      </c>
      <c r="E116">
        <f>IF($C116=0,0,SUMIF([1]SusAuthorResults!$A:$R,VLOOKUP($A116,[1]SusAuthors!$A:$G,7,FALSE),[1]SusAuthorResults!N:N))</f>
        <v>0</v>
      </c>
      <c r="F116">
        <f>IF($C116=0,0,SUMIF([1]SusAuthorResults!$A:$R,VLOOKUP($A116,[1]SusAuthors!$A:$G,7,FALSE),[1]SusAuthorResults!O:O))</f>
        <v>0</v>
      </c>
      <c r="G116">
        <f>IF($C116=0,0,SUMIF([1]SusAuthorResults!$A:$R,VLOOKUP($A116,[1]SusAuthors!$A:$G,7,FALSE),[1]SusAuthorResults!P:P))</f>
        <v>0</v>
      </c>
      <c r="H116">
        <f>IF($C116=0,0,SUMIF([1]SusAuthorResults!$A:$R,VLOOKUP($A116,[1]SusAuthors!$A:$G,7,FALSE),[1]SusAuthorResults!Q:Q))</f>
        <v>0</v>
      </c>
      <c r="I116">
        <f>IF($C116=0,0,_xlfn.AGGREGATE(14,6,[1]SusAuthorResults!$R$2:$R$278/([1]SusAuthorResults!A$2:A$278=VLOOKUP(A116,[1]SusAuthors!$A:$G,7,FALSE)),1))</f>
        <v>0</v>
      </c>
      <c r="J116">
        <f>IF($C116=0,0,AVERAGEIF([1]SusAuthorResults!$A:$R,VLOOKUP($A116,[1]SusAuthors!$A:$G,7,FALSE),[1]SusAuthorResults!R:R))</f>
        <v>0</v>
      </c>
      <c r="K116" t="str">
        <f>VLOOKUP(A116,AuthorInfo!B:F,3,FALSE)</f>
        <v>Female</v>
      </c>
      <c r="L116">
        <f>IFERROR(VLOOKUP(A116,AuthorInfo!B:F,4,FALSE)," ")</f>
        <v>1</v>
      </c>
      <c r="M116">
        <f>IFERROR(VLOOKUP(A116,AuthorInfo!B:F,5,FALSE)," ")</f>
        <v>0</v>
      </c>
      <c r="N116">
        <f>IF($B116=0,0,SUMIFS([1]SusAuthorResults!M:M,[1]SusAuthorResults!$A:$A,VLOOKUP($A116,[1]SusAuthors!$A:$G,7,FALSE),[1]SusAuthorResults!$S:$S,1))</f>
        <v>0</v>
      </c>
      <c r="O116">
        <f>IF($B116=0,0,SUMIFS([1]SusAuthorResults!N:N,[1]SusAuthorResults!$A:$A,VLOOKUP($A116,[1]SusAuthors!$A:$G,7,FALSE),[1]SusAuthorResults!$S:$S,1))</f>
        <v>0</v>
      </c>
      <c r="P116">
        <f>IF($B116=0,0,SUMIFS([1]SusAuthorResults!O:O,[1]SusAuthorResults!$A:$A,VLOOKUP($A116,[1]SusAuthors!$A:$G,7,FALSE),[1]SusAuthorResults!$S:$S,1))</f>
        <v>0</v>
      </c>
      <c r="Q116">
        <f>IF($B116=0,0,_xlfn.AGGREGATE(14,6,[1]SusAuthorResults!$R:$R/(([1]SusAuthorResults!$A:$A=VLOOKUP(A116,[1]SusAuthors!$A:$G,7,FALSE)) *([1]SusAuthorResults!$S:$S=1)),1))</f>
        <v>0</v>
      </c>
      <c r="R116">
        <f>IF($B116=0,0,AVERAGEIFS([1]SusAuthorResults!R:R,[1]SusAuthorResults!$A:$A,VLOOKUP($A116,[1]SusAuthors!$A:$G,7,FALSE),[1]SusAuthorResults!$S:$S,1))</f>
        <v>0</v>
      </c>
    </row>
    <row r="117" spans="1:18" x14ac:dyDescent="0.25">
      <c r="A117" t="s">
        <v>118</v>
      </c>
      <c r="B117">
        <f>IF([1]SusAuthors!E117="x",0,COUNTIFS([1]SusAuthorResults!A:A,VLOOKUP(A117,[1]SusAuthors!$A:$G,7,FALSE),[1]SusAuthorResults!$S:$S,1))</f>
        <v>0</v>
      </c>
      <c r="C117">
        <f>IF([1]SusAuthors!E118="x",0,COUNTIF([1]SusAuthorResults!A:A,VLOOKUP(A117,[1]SusAuthors!$A:$G,7,FALSE)))</f>
        <v>5</v>
      </c>
      <c r="D117" t="e">
        <f>IF($C117=0,0,SUMIF([1]SusAuthorResults!$A:$R,VLOOKUP($A117,[1]SusAuthors!$A:$G,7,FALSE),[1]SusAuthorResults!M:M))</f>
        <v>#VALUE!</v>
      </c>
      <c r="E117" t="e">
        <f>IF($C117=0,0,SUMIF([1]SusAuthorResults!$A:$R,VLOOKUP($A117,[1]SusAuthors!$A:$G,7,FALSE),[1]SusAuthorResults!N:N))</f>
        <v>#VALUE!</v>
      </c>
      <c r="F117" t="e">
        <f>IF($C117=0,0,SUMIF([1]SusAuthorResults!$A:$R,VLOOKUP($A117,[1]SusAuthors!$A:$G,7,FALSE),[1]SusAuthorResults!O:O))</f>
        <v>#VALUE!</v>
      </c>
      <c r="G117" t="e">
        <f>IF($C117=0,0,SUMIF([1]SusAuthorResults!$A:$R,VLOOKUP($A117,[1]SusAuthors!$A:$G,7,FALSE),[1]SusAuthorResults!P:P))</f>
        <v>#VALUE!</v>
      </c>
      <c r="H117" t="e">
        <f>IF($C117=0,0,SUMIF([1]SusAuthorResults!$A:$R,VLOOKUP($A117,[1]SusAuthors!$A:$G,7,FALSE),[1]SusAuthorResults!Q:Q))</f>
        <v>#VALUE!</v>
      </c>
      <c r="I117">
        <f>IF($C117=0,0,_xlfn.AGGREGATE(14,6,[1]SusAuthorResults!$R$2:$R$278/([1]SusAuthorResults!A$2:A$278=VLOOKUP(A117,[1]SusAuthors!$A:$G,7,FALSE)),1))</f>
        <v>74.698999999999998</v>
      </c>
      <c r="J117" t="e">
        <f>IF($C117=0,0,AVERAGEIF([1]SusAuthorResults!$A:$R,VLOOKUP($A117,[1]SusAuthors!$A:$G,7,FALSE),[1]SusAuthorResults!R:R))</f>
        <v>#VALUE!</v>
      </c>
      <c r="K117" t="str">
        <f>VLOOKUP(A117,AuthorInfo!B:F,3,FALSE)</f>
        <v>Female</v>
      </c>
      <c r="L117">
        <f>IFERROR(VLOOKUP(A117,AuthorInfo!B:F,4,FALSE)," ")</f>
        <v>0</v>
      </c>
      <c r="M117">
        <f>IFERROR(VLOOKUP(A117,AuthorInfo!B:F,5,FALSE)," ")</f>
        <v>0</v>
      </c>
      <c r="N117">
        <f>IF($B117=0,0,SUMIFS([1]SusAuthorResults!M:M,[1]SusAuthorResults!$A:$A,VLOOKUP($A117,[1]SusAuthors!$A:$G,7,FALSE),[1]SusAuthorResults!$S:$S,1))</f>
        <v>0</v>
      </c>
      <c r="O117">
        <f>IF($B117=0,0,SUMIFS([1]SusAuthorResults!N:N,[1]SusAuthorResults!$A:$A,VLOOKUP($A117,[1]SusAuthors!$A:$G,7,FALSE),[1]SusAuthorResults!$S:$S,1))</f>
        <v>0</v>
      </c>
      <c r="P117">
        <f>IF($B117=0,0,SUMIFS([1]SusAuthorResults!O:O,[1]SusAuthorResults!$A:$A,VLOOKUP($A117,[1]SusAuthors!$A:$G,7,FALSE),[1]SusAuthorResults!$S:$S,1))</f>
        <v>0</v>
      </c>
      <c r="Q117">
        <f>IF($B117=0,0,_xlfn.AGGREGATE(14,6,[1]SusAuthorResults!$R:$R/(([1]SusAuthorResults!$A:$A=VLOOKUP(A117,[1]SusAuthors!$A:$G,7,FALSE)) *([1]SusAuthorResults!$S:$S=1)),1))</f>
        <v>0</v>
      </c>
      <c r="R117">
        <f>IF($B117=0,0,AVERAGEIFS([1]SusAuthorResults!R:R,[1]SusAuthorResults!$A:$A,VLOOKUP($A117,[1]SusAuthors!$A:$G,7,FALSE),[1]SusAuthorResults!$S:$S,1))</f>
        <v>0</v>
      </c>
    </row>
    <row r="118" spans="1:18" x14ac:dyDescent="0.25">
      <c r="A118" t="s">
        <v>119</v>
      </c>
      <c r="B118">
        <f>IF([1]SusAuthors!E118="x",0,COUNTIFS([1]SusAuthorResults!A:A,VLOOKUP(A118,[1]SusAuthors!$A:$G,7,FALSE),[1]SusAuthorResults!$S:$S,1))</f>
        <v>0</v>
      </c>
      <c r="C118">
        <f>IF([1]SusAuthors!E119="x",0,COUNTIF([1]SusAuthorResults!A:A,VLOOKUP(A118,[1]SusAuthors!$A:$G,7,FALSE)))</f>
        <v>0</v>
      </c>
      <c r="D118">
        <f>IF($C118=0,0,SUMIF([1]SusAuthorResults!$A:$R,VLOOKUP($A118,[1]SusAuthors!$A:$G,7,FALSE),[1]SusAuthorResults!M:M))</f>
        <v>0</v>
      </c>
      <c r="E118">
        <f>IF($C118=0,0,SUMIF([1]SusAuthorResults!$A:$R,VLOOKUP($A118,[1]SusAuthors!$A:$G,7,FALSE),[1]SusAuthorResults!N:N))</f>
        <v>0</v>
      </c>
      <c r="F118">
        <f>IF($C118=0,0,SUMIF([1]SusAuthorResults!$A:$R,VLOOKUP($A118,[1]SusAuthors!$A:$G,7,FALSE),[1]SusAuthorResults!O:O))</f>
        <v>0</v>
      </c>
      <c r="G118">
        <f>IF($C118=0,0,SUMIF([1]SusAuthorResults!$A:$R,VLOOKUP($A118,[1]SusAuthors!$A:$G,7,FALSE),[1]SusAuthorResults!P:P))</f>
        <v>0</v>
      </c>
      <c r="H118">
        <f>IF($C118=0,0,SUMIF([1]SusAuthorResults!$A:$R,VLOOKUP($A118,[1]SusAuthors!$A:$G,7,FALSE),[1]SusAuthorResults!Q:Q))</f>
        <v>0</v>
      </c>
      <c r="I118">
        <f>IF($C118=0,0,_xlfn.AGGREGATE(14,6,[1]SusAuthorResults!$R$2:$R$278/([1]SusAuthorResults!A$2:A$278=VLOOKUP(A118,[1]SusAuthors!$A:$G,7,FALSE)),1))</f>
        <v>0</v>
      </c>
      <c r="J118">
        <f>IF($C118=0,0,AVERAGEIF([1]SusAuthorResults!$A:$R,VLOOKUP($A118,[1]SusAuthors!$A:$G,7,FALSE),[1]SusAuthorResults!R:R))</f>
        <v>0</v>
      </c>
      <c r="K118" t="str">
        <f>VLOOKUP(A118,AuthorInfo!B:F,3,FALSE)</f>
        <v>Female</v>
      </c>
      <c r="L118">
        <f>IFERROR(VLOOKUP(A118,AuthorInfo!B:F,4,FALSE)," ")</f>
        <v>0</v>
      </c>
      <c r="M118">
        <f>IFERROR(VLOOKUP(A118,AuthorInfo!B:F,5,FALSE)," ")</f>
        <v>0</v>
      </c>
      <c r="N118">
        <f>IF($B118=0,0,SUMIFS([1]SusAuthorResults!M:M,[1]SusAuthorResults!$A:$A,VLOOKUP($A118,[1]SusAuthors!$A:$G,7,FALSE),[1]SusAuthorResults!$S:$S,1))</f>
        <v>0</v>
      </c>
      <c r="O118">
        <f>IF($B118=0,0,SUMIFS([1]SusAuthorResults!N:N,[1]SusAuthorResults!$A:$A,VLOOKUP($A118,[1]SusAuthors!$A:$G,7,FALSE),[1]SusAuthorResults!$S:$S,1))</f>
        <v>0</v>
      </c>
      <c r="P118">
        <f>IF($B118=0,0,SUMIFS([1]SusAuthorResults!O:O,[1]SusAuthorResults!$A:$A,VLOOKUP($A118,[1]SusAuthors!$A:$G,7,FALSE),[1]SusAuthorResults!$S:$S,1))</f>
        <v>0</v>
      </c>
      <c r="Q118">
        <f>IF($B118=0,0,_xlfn.AGGREGATE(14,6,[1]SusAuthorResults!$R:$R/(([1]SusAuthorResults!$A:$A=VLOOKUP(A118,[1]SusAuthors!$A:$G,7,FALSE)) *([1]SusAuthorResults!$S:$S=1)),1))</f>
        <v>0</v>
      </c>
      <c r="R118">
        <f>IF($B118=0,0,AVERAGEIFS([1]SusAuthorResults!R:R,[1]SusAuthorResults!$A:$A,VLOOKUP($A118,[1]SusAuthors!$A:$G,7,FALSE),[1]SusAuthorResults!$S:$S,1))</f>
        <v>0</v>
      </c>
    </row>
    <row r="119" spans="1:18" x14ac:dyDescent="0.25">
      <c r="A119" t="s">
        <v>120</v>
      </c>
      <c r="B119">
        <f>IF([1]SusAuthors!E119="x",0,COUNTIFS([1]SusAuthorResults!A:A,VLOOKUP(A119,[1]SusAuthors!$A:$G,7,FALSE),[1]SusAuthorResults!$S:$S,1))</f>
        <v>0</v>
      </c>
      <c r="C119">
        <f>IF([1]SusAuthors!E120="x",0,COUNTIF([1]SusAuthorResults!A:A,VLOOKUP(A119,[1]SusAuthors!$A:$G,7,FALSE)))</f>
        <v>0</v>
      </c>
      <c r="D119">
        <f>IF($C119=0,0,SUMIF([1]SusAuthorResults!$A:$R,VLOOKUP($A119,[1]SusAuthors!$A:$G,7,FALSE),[1]SusAuthorResults!M:M))</f>
        <v>0</v>
      </c>
      <c r="E119">
        <f>IF($C119=0,0,SUMIF([1]SusAuthorResults!$A:$R,VLOOKUP($A119,[1]SusAuthors!$A:$G,7,FALSE),[1]SusAuthorResults!N:N))</f>
        <v>0</v>
      </c>
      <c r="F119">
        <f>IF($C119=0,0,SUMIF([1]SusAuthorResults!$A:$R,VLOOKUP($A119,[1]SusAuthors!$A:$G,7,FALSE),[1]SusAuthorResults!O:O))</f>
        <v>0</v>
      </c>
      <c r="G119">
        <f>IF($C119=0,0,SUMIF([1]SusAuthorResults!$A:$R,VLOOKUP($A119,[1]SusAuthors!$A:$G,7,FALSE),[1]SusAuthorResults!P:P))</f>
        <v>0</v>
      </c>
      <c r="H119">
        <f>IF($C119=0,0,SUMIF([1]SusAuthorResults!$A:$R,VLOOKUP($A119,[1]SusAuthors!$A:$G,7,FALSE),[1]SusAuthorResults!Q:Q))</f>
        <v>0</v>
      </c>
      <c r="I119">
        <f>IF($C119=0,0,_xlfn.AGGREGATE(14,6,[1]SusAuthorResults!$R$2:$R$278/([1]SusAuthorResults!A$2:A$278=VLOOKUP(A119,[1]SusAuthors!$A:$G,7,FALSE)),1))</f>
        <v>0</v>
      </c>
      <c r="J119">
        <f>IF($C119=0,0,AVERAGEIF([1]SusAuthorResults!$A:$R,VLOOKUP($A119,[1]SusAuthors!$A:$G,7,FALSE),[1]SusAuthorResults!R:R))</f>
        <v>0</v>
      </c>
      <c r="K119" t="str">
        <f>VLOOKUP(A119,AuthorInfo!B:F,3,FALSE)</f>
        <v>Male</v>
      </c>
      <c r="L119">
        <f>IFERROR(VLOOKUP(A119,AuthorInfo!B:F,4,FALSE)," ")</f>
        <v>0</v>
      </c>
      <c r="M119">
        <f>IFERROR(VLOOKUP(A119,AuthorInfo!B:F,5,FALSE)," ")</f>
        <v>0</v>
      </c>
      <c r="N119">
        <f>IF($B119=0,0,SUMIFS([1]SusAuthorResults!M:M,[1]SusAuthorResults!$A:$A,VLOOKUP($A119,[1]SusAuthors!$A:$G,7,FALSE),[1]SusAuthorResults!$S:$S,1))</f>
        <v>0</v>
      </c>
      <c r="O119">
        <f>IF($B119=0,0,SUMIFS([1]SusAuthorResults!N:N,[1]SusAuthorResults!$A:$A,VLOOKUP($A119,[1]SusAuthors!$A:$G,7,FALSE),[1]SusAuthorResults!$S:$S,1))</f>
        <v>0</v>
      </c>
      <c r="P119">
        <f>IF($B119=0,0,SUMIFS([1]SusAuthorResults!O:O,[1]SusAuthorResults!$A:$A,VLOOKUP($A119,[1]SusAuthors!$A:$G,7,FALSE),[1]SusAuthorResults!$S:$S,1))</f>
        <v>0</v>
      </c>
      <c r="Q119">
        <f>IF($B119=0,0,_xlfn.AGGREGATE(14,6,[1]SusAuthorResults!$R:$R/(([1]SusAuthorResults!$A:$A=VLOOKUP(A119,[1]SusAuthors!$A:$G,7,FALSE)) *([1]SusAuthorResults!$S:$S=1)),1))</f>
        <v>0</v>
      </c>
      <c r="R119">
        <f>IF($B119=0,0,AVERAGEIFS([1]SusAuthorResults!R:R,[1]SusAuthorResults!$A:$A,VLOOKUP($A119,[1]SusAuthors!$A:$G,7,FALSE),[1]SusAuthorResults!$S:$S,1))</f>
        <v>0</v>
      </c>
    </row>
    <row r="120" spans="1:18" x14ac:dyDescent="0.25">
      <c r="A120" t="s">
        <v>121</v>
      </c>
      <c r="B120">
        <f>IF([1]SusAuthors!E120="x",0,COUNTIFS([1]SusAuthorResults!A:A,VLOOKUP(A120,[1]SusAuthors!$A:$G,7,FALSE),[1]SusAuthorResults!$S:$S,1))</f>
        <v>0</v>
      </c>
      <c r="C120">
        <f>IF([1]SusAuthors!E121="x",0,COUNTIF([1]SusAuthorResults!A:A,VLOOKUP(A120,[1]SusAuthors!$A:$G,7,FALSE)))</f>
        <v>0</v>
      </c>
      <c r="D120">
        <f>IF($C120=0,0,SUMIF([1]SusAuthorResults!$A:$R,VLOOKUP($A120,[1]SusAuthors!$A:$G,7,FALSE),[1]SusAuthorResults!M:M))</f>
        <v>0</v>
      </c>
      <c r="E120">
        <f>IF($C120=0,0,SUMIF([1]SusAuthorResults!$A:$R,VLOOKUP($A120,[1]SusAuthors!$A:$G,7,FALSE),[1]SusAuthorResults!N:N))</f>
        <v>0</v>
      </c>
      <c r="F120">
        <f>IF($C120=0,0,SUMIF([1]SusAuthorResults!$A:$R,VLOOKUP($A120,[1]SusAuthors!$A:$G,7,FALSE),[1]SusAuthorResults!O:O))</f>
        <v>0</v>
      </c>
      <c r="G120">
        <f>IF($C120=0,0,SUMIF([1]SusAuthorResults!$A:$R,VLOOKUP($A120,[1]SusAuthors!$A:$G,7,FALSE),[1]SusAuthorResults!P:P))</f>
        <v>0</v>
      </c>
      <c r="H120">
        <f>IF($C120=0,0,SUMIF([1]SusAuthorResults!$A:$R,VLOOKUP($A120,[1]SusAuthors!$A:$G,7,FALSE),[1]SusAuthorResults!Q:Q))</f>
        <v>0</v>
      </c>
      <c r="I120">
        <f>IF($C120=0,0,_xlfn.AGGREGATE(14,6,[1]SusAuthorResults!$R$2:$R$278/([1]SusAuthorResults!A$2:A$278=VLOOKUP(A120,[1]SusAuthors!$A:$G,7,FALSE)),1))</f>
        <v>0</v>
      </c>
      <c r="J120">
        <f>IF($C120=0,0,AVERAGEIF([1]SusAuthorResults!$A:$R,VLOOKUP($A120,[1]SusAuthors!$A:$G,7,FALSE),[1]SusAuthorResults!R:R))</f>
        <v>0</v>
      </c>
      <c r="K120" t="str">
        <f>VLOOKUP(A120,AuthorInfo!B:F,3,FALSE)</f>
        <v>Male</v>
      </c>
      <c r="L120">
        <f>IFERROR(VLOOKUP(A120,AuthorInfo!B:F,4,FALSE)," ")</f>
        <v>0</v>
      </c>
      <c r="M120">
        <f>IFERROR(VLOOKUP(A120,AuthorInfo!B:F,5,FALSE)," ")</f>
        <v>0</v>
      </c>
      <c r="N120">
        <f>IF($B120=0,0,SUMIFS([1]SusAuthorResults!M:M,[1]SusAuthorResults!$A:$A,VLOOKUP($A120,[1]SusAuthors!$A:$G,7,FALSE),[1]SusAuthorResults!$S:$S,1))</f>
        <v>0</v>
      </c>
      <c r="O120">
        <f>IF($B120=0,0,SUMIFS([1]SusAuthorResults!N:N,[1]SusAuthorResults!$A:$A,VLOOKUP($A120,[1]SusAuthors!$A:$G,7,FALSE),[1]SusAuthorResults!$S:$S,1))</f>
        <v>0</v>
      </c>
      <c r="P120">
        <f>IF($B120=0,0,SUMIFS([1]SusAuthorResults!O:O,[1]SusAuthorResults!$A:$A,VLOOKUP($A120,[1]SusAuthors!$A:$G,7,FALSE),[1]SusAuthorResults!$S:$S,1))</f>
        <v>0</v>
      </c>
      <c r="Q120">
        <f>IF($B120=0,0,_xlfn.AGGREGATE(14,6,[1]SusAuthorResults!$R:$R/(([1]SusAuthorResults!$A:$A=VLOOKUP(A120,[1]SusAuthors!$A:$G,7,FALSE)) *([1]SusAuthorResults!$S:$S=1)),1))</f>
        <v>0</v>
      </c>
      <c r="R120">
        <f>IF($B120=0,0,AVERAGEIFS([1]SusAuthorResults!R:R,[1]SusAuthorResults!$A:$A,VLOOKUP($A120,[1]SusAuthors!$A:$G,7,FALSE),[1]SusAuthorResults!$S:$S,1))</f>
        <v>0</v>
      </c>
    </row>
    <row r="121" spans="1:18" x14ac:dyDescent="0.25">
      <c r="A121" t="s">
        <v>122</v>
      </c>
      <c r="B121">
        <f>IF([1]SusAuthors!E121="x",0,COUNTIFS([1]SusAuthorResults!A:A,VLOOKUP(A121,[1]SusAuthors!$A:$G,7,FALSE),[1]SusAuthorResults!$S:$S,1))</f>
        <v>0</v>
      </c>
      <c r="C121">
        <f>IF([1]SusAuthors!E122="x",0,COUNTIF([1]SusAuthorResults!A:A,VLOOKUP(A121,[1]SusAuthors!$A:$G,7,FALSE)))</f>
        <v>1</v>
      </c>
      <c r="D121" t="e">
        <f>IF($C121=0,0,SUMIF([1]SusAuthorResults!$A:$R,VLOOKUP($A121,[1]SusAuthors!$A:$G,7,FALSE),[1]SusAuthorResults!M:M))</f>
        <v>#VALUE!</v>
      </c>
      <c r="E121" t="e">
        <f>IF($C121=0,0,SUMIF([1]SusAuthorResults!$A:$R,VLOOKUP($A121,[1]SusAuthors!$A:$G,7,FALSE),[1]SusAuthorResults!N:N))</f>
        <v>#VALUE!</v>
      </c>
      <c r="F121" t="e">
        <f>IF($C121=0,0,SUMIF([1]SusAuthorResults!$A:$R,VLOOKUP($A121,[1]SusAuthors!$A:$G,7,FALSE),[1]SusAuthorResults!O:O))</f>
        <v>#VALUE!</v>
      </c>
      <c r="G121" t="e">
        <f>IF($C121=0,0,SUMIF([1]SusAuthorResults!$A:$R,VLOOKUP($A121,[1]SusAuthors!$A:$G,7,FALSE),[1]SusAuthorResults!P:P))</f>
        <v>#VALUE!</v>
      </c>
      <c r="H121" t="e">
        <f>IF($C121=0,0,SUMIF([1]SusAuthorResults!$A:$R,VLOOKUP($A121,[1]SusAuthors!$A:$G,7,FALSE),[1]SusAuthorResults!Q:Q))</f>
        <v>#VALUE!</v>
      </c>
      <c r="I121">
        <f>IF($C121=0,0,_xlfn.AGGREGATE(14,6,[1]SusAuthorResults!$R$2:$R$278/([1]SusAuthorResults!A$2:A$278=VLOOKUP(A121,[1]SusAuthors!$A:$G,7,FALSE)),1))</f>
        <v>6.2050000000000001</v>
      </c>
      <c r="J121" t="e">
        <f>IF($C121=0,0,AVERAGEIF([1]SusAuthorResults!$A:$R,VLOOKUP($A121,[1]SusAuthors!$A:$G,7,FALSE),[1]SusAuthorResults!R:R))</f>
        <v>#VALUE!</v>
      </c>
      <c r="K121" t="str">
        <f>VLOOKUP(A121,AuthorInfo!B:F,3,FALSE)</f>
        <v>Male</v>
      </c>
      <c r="L121" t="str">
        <f>IFERROR(VLOOKUP(A121,AuthorInfo!B:F,4,FALSE)," ")</f>
        <v xml:space="preserve"> </v>
      </c>
      <c r="M121">
        <f>IFERROR(VLOOKUP(A121,AuthorInfo!B:F,5,FALSE)," ")</f>
        <v>0</v>
      </c>
      <c r="N121">
        <f>IF($B121=0,0,SUMIFS([1]SusAuthorResults!M:M,[1]SusAuthorResults!$A:$A,VLOOKUP($A121,[1]SusAuthors!$A:$G,7,FALSE),[1]SusAuthorResults!$S:$S,1))</f>
        <v>0</v>
      </c>
      <c r="O121">
        <f>IF($B121=0,0,SUMIFS([1]SusAuthorResults!N:N,[1]SusAuthorResults!$A:$A,VLOOKUP($A121,[1]SusAuthors!$A:$G,7,FALSE),[1]SusAuthorResults!$S:$S,1))</f>
        <v>0</v>
      </c>
      <c r="P121">
        <f>IF($B121=0,0,SUMIFS([1]SusAuthorResults!O:O,[1]SusAuthorResults!$A:$A,VLOOKUP($A121,[1]SusAuthors!$A:$G,7,FALSE),[1]SusAuthorResults!$S:$S,1))</f>
        <v>0</v>
      </c>
      <c r="Q121">
        <f>IF($B121=0,0,_xlfn.AGGREGATE(14,6,[1]SusAuthorResults!$R:$R/(([1]SusAuthorResults!$A:$A=VLOOKUP(A121,[1]SusAuthors!$A:$G,7,FALSE)) *([1]SusAuthorResults!$S:$S=1)),1))</f>
        <v>0</v>
      </c>
      <c r="R121">
        <f>IF($B121=0,0,AVERAGEIFS([1]SusAuthorResults!R:R,[1]SusAuthorResults!$A:$A,VLOOKUP($A121,[1]SusAuthors!$A:$G,7,FALSE),[1]SusAuthorResults!$S:$S,1))</f>
        <v>0</v>
      </c>
    </row>
    <row r="122" spans="1:18" x14ac:dyDescent="0.25">
      <c r="A122" t="s">
        <v>123</v>
      </c>
      <c r="B122">
        <f>IF([1]SusAuthors!E122="x",0,COUNTIFS([1]SusAuthorResults!A:A,VLOOKUP(A122,[1]SusAuthors!$A:$G,7,FALSE),[1]SusAuthorResults!$S:$S,1))</f>
        <v>0</v>
      </c>
      <c r="C122">
        <f>IF([1]SusAuthors!E123="x",0,COUNTIF([1]SusAuthorResults!A:A,VLOOKUP(A122,[1]SusAuthors!$A:$G,7,FALSE)))</f>
        <v>0</v>
      </c>
      <c r="D122">
        <f>IF($C122=0,0,SUMIF([1]SusAuthorResults!$A:$R,VLOOKUP($A122,[1]SusAuthors!$A:$G,7,FALSE),[1]SusAuthorResults!M:M))</f>
        <v>0</v>
      </c>
      <c r="E122">
        <f>IF($C122=0,0,SUMIF([1]SusAuthorResults!$A:$R,VLOOKUP($A122,[1]SusAuthors!$A:$G,7,FALSE),[1]SusAuthorResults!N:N))</f>
        <v>0</v>
      </c>
      <c r="F122">
        <f>IF($C122=0,0,SUMIF([1]SusAuthorResults!$A:$R,VLOOKUP($A122,[1]SusAuthors!$A:$G,7,FALSE),[1]SusAuthorResults!O:O))</f>
        <v>0</v>
      </c>
      <c r="G122">
        <f>IF($C122=0,0,SUMIF([1]SusAuthorResults!$A:$R,VLOOKUP($A122,[1]SusAuthors!$A:$G,7,FALSE),[1]SusAuthorResults!P:P))</f>
        <v>0</v>
      </c>
      <c r="H122">
        <f>IF($C122=0,0,SUMIF([1]SusAuthorResults!$A:$R,VLOOKUP($A122,[1]SusAuthors!$A:$G,7,FALSE),[1]SusAuthorResults!Q:Q))</f>
        <v>0</v>
      </c>
      <c r="I122">
        <f>IF($C122=0,0,_xlfn.AGGREGATE(14,6,[1]SusAuthorResults!$R$2:$R$278/([1]SusAuthorResults!A$2:A$278=VLOOKUP(A122,[1]SusAuthors!$A:$G,7,FALSE)),1))</f>
        <v>0</v>
      </c>
      <c r="J122">
        <f>IF($C122=0,0,AVERAGEIF([1]SusAuthorResults!$A:$R,VLOOKUP($A122,[1]SusAuthors!$A:$G,7,FALSE),[1]SusAuthorResults!R:R))</f>
        <v>0</v>
      </c>
      <c r="K122" t="str">
        <f>VLOOKUP(A122,AuthorInfo!B:F,3,FALSE)</f>
        <v>Male</v>
      </c>
      <c r="L122" t="str">
        <f>IFERROR(VLOOKUP(A122,AuthorInfo!B:F,4,FALSE)," ")</f>
        <v xml:space="preserve"> </v>
      </c>
      <c r="M122">
        <f>IFERROR(VLOOKUP(A122,AuthorInfo!B:F,5,FALSE)," ")</f>
        <v>0</v>
      </c>
      <c r="N122">
        <f>IF($B122=0,0,SUMIFS([1]SusAuthorResults!M:M,[1]SusAuthorResults!$A:$A,VLOOKUP($A122,[1]SusAuthors!$A:$G,7,FALSE),[1]SusAuthorResults!$S:$S,1))</f>
        <v>0</v>
      </c>
      <c r="O122">
        <f>IF($B122=0,0,SUMIFS([1]SusAuthorResults!N:N,[1]SusAuthorResults!$A:$A,VLOOKUP($A122,[1]SusAuthors!$A:$G,7,FALSE),[1]SusAuthorResults!$S:$S,1))</f>
        <v>0</v>
      </c>
      <c r="P122">
        <f>IF($B122=0,0,SUMIFS([1]SusAuthorResults!O:O,[1]SusAuthorResults!$A:$A,VLOOKUP($A122,[1]SusAuthors!$A:$G,7,FALSE),[1]SusAuthorResults!$S:$S,1))</f>
        <v>0</v>
      </c>
      <c r="Q122">
        <f>IF($B122=0,0,_xlfn.AGGREGATE(14,6,[1]SusAuthorResults!$R:$R/(([1]SusAuthorResults!$A:$A=VLOOKUP(A122,[1]SusAuthors!$A:$G,7,FALSE)) *([1]SusAuthorResults!$S:$S=1)),1))</f>
        <v>0</v>
      </c>
      <c r="R122">
        <f>IF($B122=0,0,AVERAGEIFS([1]SusAuthorResults!R:R,[1]SusAuthorResults!$A:$A,VLOOKUP($A122,[1]SusAuthors!$A:$G,7,FALSE),[1]SusAuthorResults!$S:$S,1))</f>
        <v>0</v>
      </c>
    </row>
    <row r="123" spans="1:18" x14ac:dyDescent="0.25">
      <c r="A123" t="s">
        <v>124</v>
      </c>
      <c r="B123">
        <f>IF([1]SusAuthors!E123="x",0,COUNTIFS([1]SusAuthorResults!A:A,VLOOKUP(A123,[1]SusAuthors!$A:$G,7,FALSE),[1]SusAuthorResults!$S:$S,1))</f>
        <v>0</v>
      </c>
      <c r="C123">
        <f>IF([1]SusAuthors!E124="x",0,COUNTIF([1]SusAuthorResults!A:A,VLOOKUP(A123,[1]SusAuthors!$A:$G,7,FALSE)))</f>
        <v>0</v>
      </c>
      <c r="D123">
        <f>IF($C123=0,0,SUMIF([1]SusAuthorResults!$A:$R,VLOOKUP($A123,[1]SusAuthors!$A:$G,7,FALSE),[1]SusAuthorResults!M:M))</f>
        <v>0</v>
      </c>
      <c r="E123">
        <f>IF($C123=0,0,SUMIF([1]SusAuthorResults!$A:$R,VLOOKUP($A123,[1]SusAuthors!$A:$G,7,FALSE),[1]SusAuthorResults!N:N))</f>
        <v>0</v>
      </c>
      <c r="F123">
        <f>IF($C123=0,0,SUMIF([1]SusAuthorResults!$A:$R,VLOOKUP($A123,[1]SusAuthors!$A:$G,7,FALSE),[1]SusAuthorResults!O:O))</f>
        <v>0</v>
      </c>
      <c r="G123">
        <f>IF($C123=0,0,SUMIF([1]SusAuthorResults!$A:$R,VLOOKUP($A123,[1]SusAuthors!$A:$G,7,FALSE),[1]SusAuthorResults!P:P))</f>
        <v>0</v>
      </c>
      <c r="H123">
        <f>IF($C123=0,0,SUMIF([1]SusAuthorResults!$A:$R,VLOOKUP($A123,[1]SusAuthors!$A:$G,7,FALSE),[1]SusAuthorResults!Q:Q))</f>
        <v>0</v>
      </c>
      <c r="I123">
        <f>IF($C123=0,0,_xlfn.AGGREGATE(14,6,[1]SusAuthorResults!$R$2:$R$278/([1]SusAuthorResults!A$2:A$278=VLOOKUP(A123,[1]SusAuthors!$A:$G,7,FALSE)),1))</f>
        <v>0</v>
      </c>
      <c r="J123">
        <f>IF($C123=0,0,AVERAGEIF([1]SusAuthorResults!$A:$R,VLOOKUP($A123,[1]SusAuthors!$A:$G,7,FALSE),[1]SusAuthorResults!R:R))</f>
        <v>0</v>
      </c>
      <c r="K123" t="str">
        <f>VLOOKUP(A123,AuthorInfo!B:F,3,FALSE)</f>
        <v>Male</v>
      </c>
      <c r="L123">
        <f>IFERROR(VLOOKUP(A123,AuthorInfo!B:F,4,FALSE)," ")</f>
        <v>1</v>
      </c>
      <c r="M123">
        <f>IFERROR(VLOOKUP(A123,AuthorInfo!B:F,5,FALSE)," ")</f>
        <v>1</v>
      </c>
      <c r="N123">
        <f>IF($B123=0,0,SUMIFS([1]SusAuthorResults!M:M,[1]SusAuthorResults!$A:$A,VLOOKUP($A123,[1]SusAuthors!$A:$G,7,FALSE),[1]SusAuthorResults!$S:$S,1))</f>
        <v>0</v>
      </c>
      <c r="O123">
        <f>IF($B123=0,0,SUMIFS([1]SusAuthorResults!N:N,[1]SusAuthorResults!$A:$A,VLOOKUP($A123,[1]SusAuthors!$A:$G,7,FALSE),[1]SusAuthorResults!$S:$S,1))</f>
        <v>0</v>
      </c>
      <c r="P123">
        <f>IF($B123=0,0,SUMIFS([1]SusAuthorResults!O:O,[1]SusAuthorResults!$A:$A,VLOOKUP($A123,[1]SusAuthors!$A:$G,7,FALSE),[1]SusAuthorResults!$S:$S,1))</f>
        <v>0</v>
      </c>
      <c r="Q123">
        <f>IF($B123=0,0,_xlfn.AGGREGATE(14,6,[1]SusAuthorResults!$R:$R/(([1]SusAuthorResults!$A:$A=VLOOKUP(A123,[1]SusAuthors!$A:$G,7,FALSE)) *([1]SusAuthorResults!$S:$S=1)),1))</f>
        <v>0</v>
      </c>
      <c r="R123">
        <f>IF($B123=0,0,AVERAGEIFS([1]SusAuthorResults!R:R,[1]SusAuthorResults!$A:$A,VLOOKUP($A123,[1]SusAuthors!$A:$G,7,FALSE),[1]SusAuthorResults!$S:$S,1))</f>
        <v>0</v>
      </c>
    </row>
    <row r="124" spans="1:18" x14ac:dyDescent="0.25">
      <c r="A124" t="s">
        <v>125</v>
      </c>
      <c r="B124">
        <f>IF([1]SusAuthors!E124="x",0,COUNTIFS([1]SusAuthorResults!A:A,VLOOKUP(A124,[1]SusAuthors!$A:$G,7,FALSE),[1]SusAuthorResults!$S:$S,1))</f>
        <v>0</v>
      </c>
      <c r="C124">
        <f>IF([1]SusAuthors!E125="x",0,COUNTIF([1]SusAuthorResults!A:A,VLOOKUP(A124,[1]SusAuthors!$A:$G,7,FALSE)))</f>
        <v>0</v>
      </c>
      <c r="D124">
        <f>IF($C124=0,0,SUMIF([1]SusAuthorResults!$A:$R,VLOOKUP($A124,[1]SusAuthors!$A:$G,7,FALSE),[1]SusAuthorResults!M:M))</f>
        <v>0</v>
      </c>
      <c r="E124">
        <f>IF($C124=0,0,SUMIF([1]SusAuthorResults!$A:$R,VLOOKUP($A124,[1]SusAuthors!$A:$G,7,FALSE),[1]SusAuthorResults!N:N))</f>
        <v>0</v>
      </c>
      <c r="F124">
        <f>IF($C124=0,0,SUMIF([1]SusAuthorResults!$A:$R,VLOOKUP($A124,[1]SusAuthors!$A:$G,7,FALSE),[1]SusAuthorResults!O:O))</f>
        <v>0</v>
      </c>
      <c r="G124">
        <f>IF($C124=0,0,SUMIF([1]SusAuthorResults!$A:$R,VLOOKUP($A124,[1]SusAuthors!$A:$G,7,FALSE),[1]SusAuthorResults!P:P))</f>
        <v>0</v>
      </c>
      <c r="H124">
        <f>IF($C124=0,0,SUMIF([1]SusAuthorResults!$A:$R,VLOOKUP($A124,[1]SusAuthors!$A:$G,7,FALSE),[1]SusAuthorResults!Q:Q))</f>
        <v>0</v>
      </c>
      <c r="I124">
        <f>IF($C124=0,0,_xlfn.AGGREGATE(14,6,[1]SusAuthorResults!$R$2:$R$278/([1]SusAuthorResults!A$2:A$278=VLOOKUP(A124,[1]SusAuthors!$A:$G,7,FALSE)),1))</f>
        <v>0</v>
      </c>
      <c r="J124">
        <f>IF($C124=0,0,AVERAGEIF([1]SusAuthorResults!$A:$R,VLOOKUP($A124,[1]SusAuthors!$A:$G,7,FALSE),[1]SusAuthorResults!R:R))</f>
        <v>0</v>
      </c>
      <c r="K124" t="str">
        <f>VLOOKUP(A124,AuthorInfo!B:F,3,FALSE)</f>
        <v>Female</v>
      </c>
      <c r="L124">
        <f>IFERROR(VLOOKUP(A124,AuthorInfo!B:F,4,FALSE)," ")</f>
        <v>1</v>
      </c>
      <c r="M124">
        <f>IFERROR(VLOOKUP(A124,AuthorInfo!B:F,5,FALSE)," ")</f>
        <v>0</v>
      </c>
      <c r="N124">
        <f>IF($B124=0,0,SUMIFS([1]SusAuthorResults!M:M,[1]SusAuthorResults!$A:$A,VLOOKUP($A124,[1]SusAuthors!$A:$G,7,FALSE),[1]SusAuthorResults!$S:$S,1))</f>
        <v>0</v>
      </c>
      <c r="O124">
        <f>IF($B124=0,0,SUMIFS([1]SusAuthorResults!N:N,[1]SusAuthorResults!$A:$A,VLOOKUP($A124,[1]SusAuthors!$A:$G,7,FALSE),[1]SusAuthorResults!$S:$S,1))</f>
        <v>0</v>
      </c>
      <c r="P124">
        <f>IF($B124=0,0,SUMIFS([1]SusAuthorResults!O:O,[1]SusAuthorResults!$A:$A,VLOOKUP($A124,[1]SusAuthors!$A:$G,7,FALSE),[1]SusAuthorResults!$S:$S,1))</f>
        <v>0</v>
      </c>
      <c r="Q124">
        <f>IF($B124=0,0,_xlfn.AGGREGATE(14,6,[1]SusAuthorResults!$R:$R/(([1]SusAuthorResults!$A:$A=VLOOKUP(A124,[1]SusAuthors!$A:$G,7,FALSE)) *([1]SusAuthorResults!$S:$S=1)),1))</f>
        <v>0</v>
      </c>
      <c r="R124">
        <f>IF($B124=0,0,AVERAGEIFS([1]SusAuthorResults!R:R,[1]SusAuthorResults!$A:$A,VLOOKUP($A124,[1]SusAuthors!$A:$G,7,FALSE),[1]SusAuthorResults!$S:$S,1))</f>
        <v>0</v>
      </c>
    </row>
    <row r="125" spans="1:18" x14ac:dyDescent="0.25">
      <c r="A125" t="s">
        <v>126</v>
      </c>
      <c r="B125">
        <f>IF([1]SusAuthors!E125="x",0,COUNTIFS([1]SusAuthorResults!A:A,VLOOKUP(A125,[1]SusAuthors!$A:$G,7,FALSE),[1]SusAuthorResults!$S:$S,1))</f>
        <v>0</v>
      </c>
      <c r="C125">
        <f>IF([1]SusAuthors!E126="x",0,COUNTIF([1]SusAuthorResults!A:A,VLOOKUP(A125,[1]SusAuthors!$A:$G,7,FALSE)))</f>
        <v>3</v>
      </c>
      <c r="D125" t="e">
        <f>IF($C125=0,0,SUMIF([1]SusAuthorResults!$A:$R,VLOOKUP($A125,[1]SusAuthors!$A:$G,7,FALSE),[1]SusAuthorResults!M:M))</f>
        <v>#VALUE!</v>
      </c>
      <c r="E125" t="e">
        <f>IF($C125=0,0,SUMIF([1]SusAuthorResults!$A:$R,VLOOKUP($A125,[1]SusAuthors!$A:$G,7,FALSE),[1]SusAuthorResults!N:N))</f>
        <v>#VALUE!</v>
      </c>
      <c r="F125" t="e">
        <f>IF($C125=0,0,SUMIF([1]SusAuthorResults!$A:$R,VLOOKUP($A125,[1]SusAuthors!$A:$G,7,FALSE),[1]SusAuthorResults!O:O))</f>
        <v>#VALUE!</v>
      </c>
      <c r="G125" t="e">
        <f>IF($C125=0,0,SUMIF([1]SusAuthorResults!$A:$R,VLOOKUP($A125,[1]SusAuthors!$A:$G,7,FALSE),[1]SusAuthorResults!P:P))</f>
        <v>#VALUE!</v>
      </c>
      <c r="H125" t="e">
        <f>IF($C125=0,0,SUMIF([1]SusAuthorResults!$A:$R,VLOOKUP($A125,[1]SusAuthors!$A:$G,7,FALSE),[1]SusAuthorResults!Q:Q))</f>
        <v>#VALUE!</v>
      </c>
      <c r="I125">
        <f>IF($C125=0,0,_xlfn.AGGREGATE(14,6,[1]SusAuthorResults!$R$2:$R$278/([1]SusAuthorResults!A$2:A$278=VLOOKUP(A125,[1]SusAuthors!$A:$G,7,FALSE)),1))</f>
        <v>3.4580000000000002</v>
      </c>
      <c r="J125" t="e">
        <f>IF($C125=0,0,AVERAGEIF([1]SusAuthorResults!$A:$R,VLOOKUP($A125,[1]SusAuthors!$A:$G,7,FALSE),[1]SusAuthorResults!R:R))</f>
        <v>#VALUE!</v>
      </c>
      <c r="K125" t="str">
        <f>VLOOKUP(A125,AuthorInfo!B:F,3,FALSE)</f>
        <v>Female</v>
      </c>
      <c r="L125">
        <f>IFERROR(VLOOKUP(A125,AuthorInfo!B:F,4,FALSE)," ")</f>
        <v>1</v>
      </c>
      <c r="M125">
        <f>IFERROR(VLOOKUP(A125,AuthorInfo!B:F,5,FALSE)," ")</f>
        <v>0</v>
      </c>
      <c r="N125">
        <f>IF($B125=0,0,SUMIFS([1]SusAuthorResults!M:M,[1]SusAuthorResults!$A:$A,VLOOKUP($A125,[1]SusAuthors!$A:$G,7,FALSE),[1]SusAuthorResults!$S:$S,1))</f>
        <v>0</v>
      </c>
      <c r="O125">
        <f>IF($B125=0,0,SUMIFS([1]SusAuthorResults!N:N,[1]SusAuthorResults!$A:$A,VLOOKUP($A125,[1]SusAuthors!$A:$G,7,FALSE),[1]SusAuthorResults!$S:$S,1))</f>
        <v>0</v>
      </c>
      <c r="P125">
        <f>IF($B125=0,0,SUMIFS([1]SusAuthorResults!O:O,[1]SusAuthorResults!$A:$A,VLOOKUP($A125,[1]SusAuthors!$A:$G,7,FALSE),[1]SusAuthorResults!$S:$S,1))</f>
        <v>0</v>
      </c>
      <c r="Q125">
        <f>IF($B125=0,0,_xlfn.AGGREGATE(14,6,[1]SusAuthorResults!$R:$R/(([1]SusAuthorResults!$A:$A=VLOOKUP(A125,[1]SusAuthors!$A:$G,7,FALSE)) *([1]SusAuthorResults!$S:$S=1)),1))</f>
        <v>0</v>
      </c>
      <c r="R125">
        <f>IF($B125=0,0,AVERAGEIFS([1]SusAuthorResults!R:R,[1]SusAuthorResults!$A:$A,VLOOKUP($A125,[1]SusAuthors!$A:$G,7,FALSE),[1]SusAuthorResults!$S:$S,1))</f>
        <v>0</v>
      </c>
    </row>
    <row r="126" spans="1:18" x14ac:dyDescent="0.25">
      <c r="A126" t="s">
        <v>127</v>
      </c>
      <c r="B126">
        <f>IF([1]SusAuthors!E126="x",0,COUNTIFS([1]SusAuthorResults!A:A,VLOOKUP(A126,[1]SusAuthors!$A:$G,7,FALSE),[1]SusAuthorResults!$S:$S,1))</f>
        <v>0</v>
      </c>
      <c r="C126">
        <f>IF([1]SusAuthors!E127="x",0,COUNTIF([1]SusAuthorResults!A:A,VLOOKUP(A126,[1]SusAuthors!$A:$G,7,FALSE)))</f>
        <v>0</v>
      </c>
      <c r="D126">
        <f>IF($C126=0,0,SUMIF([1]SusAuthorResults!$A:$R,VLOOKUP($A126,[1]SusAuthors!$A:$G,7,FALSE),[1]SusAuthorResults!M:M))</f>
        <v>0</v>
      </c>
      <c r="E126">
        <f>IF($C126=0,0,SUMIF([1]SusAuthorResults!$A:$R,VLOOKUP($A126,[1]SusAuthors!$A:$G,7,FALSE),[1]SusAuthorResults!N:N))</f>
        <v>0</v>
      </c>
      <c r="F126">
        <f>IF($C126=0,0,SUMIF([1]SusAuthorResults!$A:$R,VLOOKUP($A126,[1]SusAuthors!$A:$G,7,FALSE),[1]SusAuthorResults!O:O))</f>
        <v>0</v>
      </c>
      <c r="G126">
        <f>IF($C126=0,0,SUMIF([1]SusAuthorResults!$A:$R,VLOOKUP($A126,[1]SusAuthors!$A:$G,7,FALSE),[1]SusAuthorResults!P:P))</f>
        <v>0</v>
      </c>
      <c r="H126">
        <f>IF($C126=0,0,SUMIF([1]SusAuthorResults!$A:$R,VLOOKUP($A126,[1]SusAuthors!$A:$G,7,FALSE),[1]SusAuthorResults!Q:Q))</f>
        <v>0</v>
      </c>
      <c r="I126">
        <f>IF($C126=0,0,_xlfn.AGGREGATE(14,6,[1]SusAuthorResults!$R$2:$R$278/([1]SusAuthorResults!A$2:A$278=VLOOKUP(A126,[1]SusAuthors!$A:$G,7,FALSE)),1))</f>
        <v>0</v>
      </c>
      <c r="J126">
        <f>IF($C126=0,0,AVERAGEIF([1]SusAuthorResults!$A:$R,VLOOKUP($A126,[1]SusAuthors!$A:$G,7,FALSE),[1]SusAuthorResults!R:R))</f>
        <v>0</v>
      </c>
      <c r="K126" t="str">
        <f>VLOOKUP(A126,AuthorInfo!B:F,3,FALSE)</f>
        <v>Male</v>
      </c>
      <c r="L126">
        <f>IFERROR(VLOOKUP(A126,AuthorInfo!B:F,4,FALSE)," ")</f>
        <v>1</v>
      </c>
      <c r="M126">
        <f>IFERROR(VLOOKUP(A126,AuthorInfo!B:F,5,FALSE)," ")</f>
        <v>0</v>
      </c>
      <c r="N126">
        <f>IF($B126=0,0,SUMIFS([1]SusAuthorResults!M:M,[1]SusAuthorResults!$A:$A,VLOOKUP($A126,[1]SusAuthors!$A:$G,7,FALSE),[1]SusAuthorResults!$S:$S,1))</f>
        <v>0</v>
      </c>
      <c r="O126">
        <f>IF($B126=0,0,SUMIFS([1]SusAuthorResults!N:N,[1]SusAuthorResults!$A:$A,VLOOKUP($A126,[1]SusAuthors!$A:$G,7,FALSE),[1]SusAuthorResults!$S:$S,1))</f>
        <v>0</v>
      </c>
      <c r="P126">
        <f>IF($B126=0,0,SUMIFS([1]SusAuthorResults!O:O,[1]SusAuthorResults!$A:$A,VLOOKUP($A126,[1]SusAuthors!$A:$G,7,FALSE),[1]SusAuthorResults!$S:$S,1))</f>
        <v>0</v>
      </c>
      <c r="Q126">
        <f>IF($B126=0,0,_xlfn.AGGREGATE(14,6,[1]SusAuthorResults!$R:$R/(([1]SusAuthorResults!$A:$A=VLOOKUP(A126,[1]SusAuthors!$A:$G,7,FALSE)) *([1]SusAuthorResults!$S:$S=1)),1))</f>
        <v>0</v>
      </c>
      <c r="R126">
        <f>IF($B126=0,0,AVERAGEIFS([1]SusAuthorResults!R:R,[1]SusAuthorResults!$A:$A,VLOOKUP($A126,[1]SusAuthors!$A:$G,7,FALSE),[1]SusAuthorResults!$S:$S,1))</f>
        <v>0</v>
      </c>
    </row>
    <row r="127" spans="1:18" x14ac:dyDescent="0.25">
      <c r="A127" t="s">
        <v>128</v>
      </c>
      <c r="B127">
        <f>IF([1]SusAuthors!E127="x",0,COUNTIFS([1]SusAuthorResults!A:A,VLOOKUP(A127,[1]SusAuthors!$A:$G,7,FALSE),[1]SusAuthorResults!$S:$S,1))</f>
        <v>0</v>
      </c>
      <c r="C127">
        <f>IF([1]SusAuthors!E128="x",0,COUNTIF([1]SusAuthorResults!A:A,VLOOKUP(A127,[1]SusAuthors!$A:$G,7,FALSE)))</f>
        <v>0</v>
      </c>
      <c r="D127">
        <f>IF($C127=0,0,SUMIF([1]SusAuthorResults!$A:$R,VLOOKUP($A127,[1]SusAuthors!$A:$G,7,FALSE),[1]SusAuthorResults!M:M))</f>
        <v>0</v>
      </c>
      <c r="E127">
        <f>IF($C127=0,0,SUMIF([1]SusAuthorResults!$A:$R,VLOOKUP($A127,[1]SusAuthors!$A:$G,7,FALSE),[1]SusAuthorResults!N:N))</f>
        <v>0</v>
      </c>
      <c r="F127">
        <f>IF($C127=0,0,SUMIF([1]SusAuthorResults!$A:$R,VLOOKUP($A127,[1]SusAuthors!$A:$G,7,FALSE),[1]SusAuthorResults!O:O))</f>
        <v>0</v>
      </c>
      <c r="G127">
        <f>IF($C127=0,0,SUMIF([1]SusAuthorResults!$A:$R,VLOOKUP($A127,[1]SusAuthors!$A:$G,7,FALSE),[1]SusAuthorResults!P:P))</f>
        <v>0</v>
      </c>
      <c r="H127">
        <f>IF($C127=0,0,SUMIF([1]SusAuthorResults!$A:$R,VLOOKUP($A127,[1]SusAuthors!$A:$G,7,FALSE),[1]SusAuthorResults!Q:Q))</f>
        <v>0</v>
      </c>
      <c r="I127">
        <f>IF($C127=0,0,_xlfn.AGGREGATE(14,6,[1]SusAuthorResults!$R$2:$R$278/([1]SusAuthorResults!A$2:A$278=VLOOKUP(A127,[1]SusAuthors!$A:$G,7,FALSE)),1))</f>
        <v>0</v>
      </c>
      <c r="J127">
        <f>IF($C127=0,0,AVERAGEIF([1]SusAuthorResults!$A:$R,VLOOKUP($A127,[1]SusAuthors!$A:$G,7,FALSE),[1]SusAuthorResults!R:R))</f>
        <v>0</v>
      </c>
      <c r="K127" t="str">
        <f>VLOOKUP(A127,AuthorInfo!B:F,3,FALSE)</f>
        <v>Male</v>
      </c>
      <c r="L127">
        <f>IFERROR(VLOOKUP(A127,AuthorInfo!B:F,4,FALSE)," ")</f>
        <v>1</v>
      </c>
      <c r="M127">
        <f>IFERROR(VLOOKUP(A127,AuthorInfo!B:F,5,FALSE)," ")</f>
        <v>0</v>
      </c>
      <c r="N127">
        <f>IF($B127=0,0,SUMIFS([1]SusAuthorResults!M:M,[1]SusAuthorResults!$A:$A,VLOOKUP($A127,[1]SusAuthors!$A:$G,7,FALSE),[1]SusAuthorResults!$S:$S,1))</f>
        <v>0</v>
      </c>
      <c r="O127">
        <f>IF($B127=0,0,SUMIFS([1]SusAuthorResults!N:N,[1]SusAuthorResults!$A:$A,VLOOKUP($A127,[1]SusAuthors!$A:$G,7,FALSE),[1]SusAuthorResults!$S:$S,1))</f>
        <v>0</v>
      </c>
      <c r="P127">
        <f>IF($B127=0,0,SUMIFS([1]SusAuthorResults!O:O,[1]SusAuthorResults!$A:$A,VLOOKUP($A127,[1]SusAuthors!$A:$G,7,FALSE),[1]SusAuthorResults!$S:$S,1))</f>
        <v>0</v>
      </c>
      <c r="Q127">
        <f>IF($B127=0,0,_xlfn.AGGREGATE(14,6,[1]SusAuthorResults!$R:$R/(([1]SusAuthorResults!$A:$A=VLOOKUP(A127,[1]SusAuthors!$A:$G,7,FALSE)) *([1]SusAuthorResults!$S:$S=1)),1))</f>
        <v>0</v>
      </c>
      <c r="R127">
        <f>IF($B127=0,0,AVERAGEIFS([1]SusAuthorResults!R:R,[1]SusAuthorResults!$A:$A,VLOOKUP($A127,[1]SusAuthors!$A:$G,7,FALSE),[1]SusAuthorResults!$S:$S,1))</f>
        <v>0</v>
      </c>
    </row>
    <row r="128" spans="1:18" x14ac:dyDescent="0.25">
      <c r="A128" t="s">
        <v>129</v>
      </c>
      <c r="B128">
        <f>IF([1]SusAuthors!E128="x",0,COUNTIFS([1]SusAuthorResults!A:A,VLOOKUP(A128,[1]SusAuthors!$A:$G,7,FALSE),[1]SusAuthorResults!$S:$S,1))</f>
        <v>0</v>
      </c>
      <c r="C128">
        <f>IF([1]SusAuthors!E129="x",0,COUNTIF([1]SusAuthorResults!A:A,VLOOKUP(A128,[1]SusAuthors!$A:$G,7,FALSE)))</f>
        <v>0</v>
      </c>
      <c r="D128">
        <f>IF($C128=0,0,SUMIF([1]SusAuthorResults!$A:$R,VLOOKUP($A128,[1]SusAuthors!$A:$G,7,FALSE),[1]SusAuthorResults!M:M))</f>
        <v>0</v>
      </c>
      <c r="E128">
        <f>IF($C128=0,0,SUMIF([1]SusAuthorResults!$A:$R,VLOOKUP($A128,[1]SusAuthors!$A:$G,7,FALSE),[1]SusAuthorResults!N:N))</f>
        <v>0</v>
      </c>
      <c r="F128">
        <f>IF($C128=0,0,SUMIF([1]SusAuthorResults!$A:$R,VLOOKUP($A128,[1]SusAuthors!$A:$G,7,FALSE),[1]SusAuthorResults!O:O))</f>
        <v>0</v>
      </c>
      <c r="G128">
        <f>IF($C128=0,0,SUMIF([1]SusAuthorResults!$A:$R,VLOOKUP($A128,[1]SusAuthors!$A:$G,7,FALSE),[1]SusAuthorResults!P:P))</f>
        <v>0</v>
      </c>
      <c r="H128">
        <f>IF($C128=0,0,SUMIF([1]SusAuthorResults!$A:$R,VLOOKUP($A128,[1]SusAuthors!$A:$G,7,FALSE),[1]SusAuthorResults!Q:Q))</f>
        <v>0</v>
      </c>
      <c r="I128">
        <f>IF($C128=0,0,_xlfn.AGGREGATE(14,6,[1]SusAuthorResults!$R$2:$R$278/([1]SusAuthorResults!A$2:A$278=VLOOKUP(A128,[1]SusAuthors!$A:$G,7,FALSE)),1))</f>
        <v>0</v>
      </c>
      <c r="J128">
        <f>IF($C128=0,0,AVERAGEIF([1]SusAuthorResults!$A:$R,VLOOKUP($A128,[1]SusAuthors!$A:$G,7,FALSE),[1]SusAuthorResults!R:R))</f>
        <v>0</v>
      </c>
      <c r="K128" t="str">
        <f>VLOOKUP(A128,AuthorInfo!B:F,3,FALSE)</f>
        <v>Female</v>
      </c>
      <c r="L128">
        <f>IFERROR(VLOOKUP(A128,AuthorInfo!B:F,4,FALSE)," ")</f>
        <v>0</v>
      </c>
      <c r="M128">
        <f>IFERROR(VLOOKUP(A128,AuthorInfo!B:F,5,FALSE)," ")</f>
        <v>1</v>
      </c>
      <c r="N128">
        <f>IF($B128=0,0,SUMIFS([1]SusAuthorResults!M:M,[1]SusAuthorResults!$A:$A,VLOOKUP($A128,[1]SusAuthors!$A:$G,7,FALSE),[1]SusAuthorResults!$S:$S,1))</f>
        <v>0</v>
      </c>
      <c r="O128">
        <f>IF($B128=0,0,SUMIFS([1]SusAuthorResults!N:N,[1]SusAuthorResults!$A:$A,VLOOKUP($A128,[1]SusAuthors!$A:$G,7,FALSE),[1]SusAuthorResults!$S:$S,1))</f>
        <v>0</v>
      </c>
      <c r="P128">
        <f>IF($B128=0,0,SUMIFS([1]SusAuthorResults!O:O,[1]SusAuthorResults!$A:$A,VLOOKUP($A128,[1]SusAuthors!$A:$G,7,FALSE),[1]SusAuthorResults!$S:$S,1))</f>
        <v>0</v>
      </c>
      <c r="Q128">
        <f>IF($B128=0,0,_xlfn.AGGREGATE(14,6,[1]SusAuthorResults!$R:$R/(([1]SusAuthorResults!$A:$A=VLOOKUP(A128,[1]SusAuthors!$A:$G,7,FALSE)) *([1]SusAuthorResults!$S:$S=1)),1))</f>
        <v>0</v>
      </c>
      <c r="R128">
        <f>IF($B128=0,0,AVERAGEIFS([1]SusAuthorResults!R:R,[1]SusAuthorResults!$A:$A,VLOOKUP($A128,[1]SusAuthors!$A:$G,7,FALSE),[1]SusAuthorResults!$S:$S,1))</f>
        <v>0</v>
      </c>
    </row>
    <row r="129" spans="1:18" x14ac:dyDescent="0.25">
      <c r="A129" t="s">
        <v>130</v>
      </c>
      <c r="B129">
        <f>IF([1]SusAuthors!E129="x",0,COUNTIFS([1]SusAuthorResults!A:A,VLOOKUP(A129,[1]SusAuthors!$A:$G,7,FALSE),[1]SusAuthorResults!$S:$S,1))</f>
        <v>0</v>
      </c>
      <c r="C129">
        <f>IF([1]SusAuthors!E130="x",0,COUNTIF([1]SusAuthorResults!A:A,VLOOKUP(A129,[1]SusAuthors!$A:$G,7,FALSE)))</f>
        <v>1</v>
      </c>
      <c r="D129" t="e">
        <f>IF($C129=0,0,SUMIF([1]SusAuthorResults!$A:$R,VLOOKUP($A129,[1]SusAuthors!$A:$G,7,FALSE),[1]SusAuthorResults!M:M))</f>
        <v>#VALUE!</v>
      </c>
      <c r="E129" t="e">
        <f>IF($C129=0,0,SUMIF([1]SusAuthorResults!$A:$R,VLOOKUP($A129,[1]SusAuthors!$A:$G,7,FALSE),[1]SusAuthorResults!N:N))</f>
        <v>#VALUE!</v>
      </c>
      <c r="F129" t="e">
        <f>IF($C129=0,0,SUMIF([1]SusAuthorResults!$A:$R,VLOOKUP($A129,[1]SusAuthors!$A:$G,7,FALSE),[1]SusAuthorResults!O:O))</f>
        <v>#VALUE!</v>
      </c>
      <c r="G129" t="e">
        <f>IF($C129=0,0,SUMIF([1]SusAuthorResults!$A:$R,VLOOKUP($A129,[1]SusAuthors!$A:$G,7,FALSE),[1]SusAuthorResults!P:P))</f>
        <v>#VALUE!</v>
      </c>
      <c r="H129" t="e">
        <f>IF($C129=0,0,SUMIF([1]SusAuthorResults!$A:$R,VLOOKUP($A129,[1]SusAuthors!$A:$G,7,FALSE),[1]SusAuthorResults!Q:Q))</f>
        <v>#VALUE!</v>
      </c>
      <c r="I129">
        <f>IF($C129=0,0,_xlfn.AGGREGATE(14,6,[1]SusAuthorResults!$R$2:$R$278/([1]SusAuthorResults!A$2:A$278=VLOOKUP(A129,[1]SusAuthors!$A:$G,7,FALSE)),1))</f>
        <v>2.7469999999999999</v>
      </c>
      <c r="J129" t="e">
        <f>IF($C129=0,0,AVERAGEIF([1]SusAuthorResults!$A:$R,VLOOKUP($A129,[1]SusAuthors!$A:$G,7,FALSE),[1]SusAuthorResults!R:R))</f>
        <v>#VALUE!</v>
      </c>
      <c r="K129" t="str">
        <f>VLOOKUP(A129,AuthorInfo!B:F,3,FALSE)</f>
        <v>Male</v>
      </c>
      <c r="L129">
        <f>IFERROR(VLOOKUP(A129,AuthorInfo!B:F,4,FALSE)," ")</f>
        <v>0</v>
      </c>
      <c r="M129">
        <f>IFERROR(VLOOKUP(A129,AuthorInfo!B:F,5,FALSE)," ")</f>
        <v>1</v>
      </c>
      <c r="N129">
        <f>IF($B129=0,0,SUMIFS([1]SusAuthorResults!M:M,[1]SusAuthorResults!$A:$A,VLOOKUP($A129,[1]SusAuthors!$A:$G,7,FALSE),[1]SusAuthorResults!$S:$S,1))</f>
        <v>0</v>
      </c>
      <c r="O129">
        <f>IF($B129=0,0,SUMIFS([1]SusAuthorResults!N:N,[1]SusAuthorResults!$A:$A,VLOOKUP($A129,[1]SusAuthors!$A:$G,7,FALSE),[1]SusAuthorResults!$S:$S,1))</f>
        <v>0</v>
      </c>
      <c r="P129">
        <f>IF($B129=0,0,SUMIFS([1]SusAuthorResults!O:O,[1]SusAuthorResults!$A:$A,VLOOKUP($A129,[1]SusAuthors!$A:$G,7,FALSE),[1]SusAuthorResults!$S:$S,1))</f>
        <v>0</v>
      </c>
      <c r="Q129">
        <f>IF($B129=0,0,_xlfn.AGGREGATE(14,6,[1]SusAuthorResults!$R:$R/(([1]SusAuthorResults!$A:$A=VLOOKUP(A129,[1]SusAuthors!$A:$G,7,FALSE)) *([1]SusAuthorResults!$S:$S=1)),1))</f>
        <v>0</v>
      </c>
      <c r="R129">
        <f>IF($B129=0,0,AVERAGEIFS([1]SusAuthorResults!R:R,[1]SusAuthorResults!$A:$A,VLOOKUP($A129,[1]SusAuthors!$A:$G,7,FALSE),[1]SusAuthorResults!$S:$S,1))</f>
        <v>0</v>
      </c>
    </row>
    <row r="130" spans="1:18" x14ac:dyDescent="0.25">
      <c r="A130" t="s">
        <v>131</v>
      </c>
      <c r="B130">
        <f>IF([1]SusAuthors!E130="x",0,COUNTIFS([1]SusAuthorResults!A:A,VLOOKUP(A130,[1]SusAuthors!$A:$G,7,FALSE),[1]SusAuthorResults!$S:$S,1))</f>
        <v>1</v>
      </c>
      <c r="C130">
        <f>IF([1]SusAuthors!E131="x",0,COUNTIF([1]SusAuthorResults!A:A,VLOOKUP(A130,[1]SusAuthors!$A:$G,7,FALSE)))</f>
        <v>2</v>
      </c>
      <c r="D130" t="e">
        <f>IF($C130=0,0,SUMIF([1]SusAuthorResults!$A:$R,VLOOKUP($A130,[1]SusAuthors!$A:$G,7,FALSE),[1]SusAuthorResults!M:M))</f>
        <v>#VALUE!</v>
      </c>
      <c r="E130" t="e">
        <f>IF($C130=0,0,SUMIF([1]SusAuthorResults!$A:$R,VLOOKUP($A130,[1]SusAuthors!$A:$G,7,FALSE),[1]SusAuthorResults!N:N))</f>
        <v>#VALUE!</v>
      </c>
      <c r="F130" t="e">
        <f>IF($C130=0,0,SUMIF([1]SusAuthorResults!$A:$R,VLOOKUP($A130,[1]SusAuthors!$A:$G,7,FALSE),[1]SusAuthorResults!O:O))</f>
        <v>#VALUE!</v>
      </c>
      <c r="G130" t="e">
        <f>IF($C130=0,0,SUMIF([1]SusAuthorResults!$A:$R,VLOOKUP($A130,[1]SusAuthors!$A:$G,7,FALSE),[1]SusAuthorResults!P:P))</f>
        <v>#VALUE!</v>
      </c>
      <c r="H130" t="e">
        <f>IF($C130=0,0,SUMIF([1]SusAuthorResults!$A:$R,VLOOKUP($A130,[1]SusAuthors!$A:$G,7,FALSE),[1]SusAuthorResults!Q:Q))</f>
        <v>#VALUE!</v>
      </c>
      <c r="I130">
        <f>IF($C130=0,0,_xlfn.AGGREGATE(14,6,[1]SusAuthorResults!$R$2:$R$278/([1]SusAuthorResults!A$2:A$278=VLOOKUP(A130,[1]SusAuthors!$A:$G,7,FALSE)),1))</f>
        <v>0.46899999999999997</v>
      </c>
      <c r="J130" t="e">
        <f>IF($C130=0,0,AVERAGEIF([1]SusAuthorResults!$A:$R,VLOOKUP($A130,[1]SusAuthors!$A:$G,7,FALSE),[1]SusAuthorResults!R:R))</f>
        <v>#VALUE!</v>
      </c>
      <c r="K130" t="str">
        <f>VLOOKUP(A130,AuthorInfo!B:F,3,FALSE)</f>
        <v>Female</v>
      </c>
      <c r="L130">
        <f>IFERROR(VLOOKUP(A130,AuthorInfo!B:F,4,FALSE)," ")</f>
        <v>0</v>
      </c>
      <c r="M130">
        <f>IFERROR(VLOOKUP(A130,AuthorInfo!B:F,5,FALSE)," ")</f>
        <v>0</v>
      </c>
      <c r="N130">
        <f>IF($B130=0,0,SUMIFS([1]SusAuthorResults!M:M,[1]SusAuthorResults!$A:$A,VLOOKUP($A130,[1]SusAuthors!$A:$G,7,FALSE),[1]SusAuthorResults!$S:$S,1))</f>
        <v>0</v>
      </c>
      <c r="O130">
        <f>IF($B130=0,0,SUMIFS([1]SusAuthorResults!N:N,[1]SusAuthorResults!$A:$A,VLOOKUP($A130,[1]SusAuthors!$A:$G,7,FALSE),[1]SusAuthorResults!$S:$S,1))</f>
        <v>1</v>
      </c>
      <c r="P130">
        <f>IF($B130=0,0,SUMIFS([1]SusAuthorResults!O:O,[1]SusAuthorResults!$A:$A,VLOOKUP($A130,[1]SusAuthors!$A:$G,7,FALSE),[1]SusAuthorResults!$S:$S,1))</f>
        <v>0</v>
      </c>
      <c r="Q130">
        <f>IF($B130=0,0,_xlfn.AGGREGATE(14,6,[1]SusAuthorResults!$R:$R/(([1]SusAuthorResults!$A:$A=VLOOKUP(A130,[1]SusAuthors!$A:$G,7,FALSE)) *([1]SusAuthorResults!$S:$S=1)),1))</f>
        <v>0</v>
      </c>
      <c r="R130">
        <f>IF($B130=0,0,AVERAGEIFS([1]SusAuthorResults!R:R,[1]SusAuthorResults!$A:$A,VLOOKUP($A130,[1]SusAuthors!$A:$G,7,FALSE),[1]SusAuthorResults!$S:$S,1))</f>
        <v>0</v>
      </c>
    </row>
    <row r="131" spans="1:18" x14ac:dyDescent="0.25">
      <c r="A131" t="s">
        <v>132</v>
      </c>
      <c r="B131">
        <f>IF([1]SusAuthors!E131="x",0,COUNTIFS([1]SusAuthorResults!A:A,VLOOKUP(A131,[1]SusAuthors!$A:$G,7,FALSE),[1]SusAuthorResults!$S:$S,1))</f>
        <v>0</v>
      </c>
      <c r="C131">
        <f>IF([1]SusAuthors!E132="x",0,COUNTIF([1]SusAuthorResults!A:A,VLOOKUP(A131,[1]SusAuthors!$A:$G,7,FALSE)))</f>
        <v>0</v>
      </c>
      <c r="D131">
        <f>IF($C131=0,0,SUMIF([1]SusAuthorResults!$A:$R,VLOOKUP($A131,[1]SusAuthors!$A:$G,7,FALSE),[1]SusAuthorResults!M:M))</f>
        <v>0</v>
      </c>
      <c r="E131">
        <f>IF($C131=0,0,SUMIF([1]SusAuthorResults!$A:$R,VLOOKUP($A131,[1]SusAuthors!$A:$G,7,FALSE),[1]SusAuthorResults!N:N))</f>
        <v>0</v>
      </c>
      <c r="F131">
        <f>IF($C131=0,0,SUMIF([1]SusAuthorResults!$A:$R,VLOOKUP($A131,[1]SusAuthors!$A:$G,7,FALSE),[1]SusAuthorResults!O:O))</f>
        <v>0</v>
      </c>
      <c r="G131">
        <f>IF($C131=0,0,SUMIF([1]SusAuthorResults!$A:$R,VLOOKUP($A131,[1]SusAuthors!$A:$G,7,FALSE),[1]SusAuthorResults!P:P))</f>
        <v>0</v>
      </c>
      <c r="H131">
        <f>IF($C131=0,0,SUMIF([1]SusAuthorResults!$A:$R,VLOOKUP($A131,[1]SusAuthors!$A:$G,7,FALSE),[1]SusAuthorResults!Q:Q))</f>
        <v>0</v>
      </c>
      <c r="I131">
        <f>IF($C131=0,0,_xlfn.AGGREGATE(14,6,[1]SusAuthorResults!$R$2:$R$278/([1]SusAuthorResults!A$2:A$278=VLOOKUP(A131,[1]SusAuthors!$A:$G,7,FALSE)),1))</f>
        <v>0</v>
      </c>
      <c r="J131">
        <f>IF($C131=0,0,AVERAGEIF([1]SusAuthorResults!$A:$R,VLOOKUP($A131,[1]SusAuthors!$A:$G,7,FALSE),[1]SusAuthorResults!R:R))</f>
        <v>0</v>
      </c>
      <c r="K131" t="str">
        <f>VLOOKUP(A131,AuthorInfo!B:F,3,FALSE)</f>
        <v>Female</v>
      </c>
      <c r="L131">
        <f>IFERROR(VLOOKUP(A131,AuthorInfo!B:F,4,FALSE)," ")</f>
        <v>0</v>
      </c>
      <c r="M131">
        <f>IFERROR(VLOOKUP(A131,AuthorInfo!B:F,5,FALSE)," ")</f>
        <v>0</v>
      </c>
      <c r="N131">
        <f>IF($B131=0,0,SUMIFS([1]SusAuthorResults!M:M,[1]SusAuthorResults!$A:$A,VLOOKUP($A131,[1]SusAuthors!$A:$G,7,FALSE),[1]SusAuthorResults!$S:$S,1))</f>
        <v>0</v>
      </c>
      <c r="O131">
        <f>IF($B131=0,0,SUMIFS([1]SusAuthorResults!N:N,[1]SusAuthorResults!$A:$A,VLOOKUP($A131,[1]SusAuthors!$A:$G,7,FALSE),[1]SusAuthorResults!$S:$S,1))</f>
        <v>0</v>
      </c>
      <c r="P131">
        <f>IF($B131=0,0,SUMIFS([1]SusAuthorResults!O:O,[1]SusAuthorResults!$A:$A,VLOOKUP($A131,[1]SusAuthors!$A:$G,7,FALSE),[1]SusAuthorResults!$S:$S,1))</f>
        <v>0</v>
      </c>
      <c r="Q131">
        <f>IF($B131=0,0,_xlfn.AGGREGATE(14,6,[1]SusAuthorResults!$R:$R/(([1]SusAuthorResults!$A:$A=VLOOKUP(A131,[1]SusAuthors!$A:$G,7,FALSE)) *([1]SusAuthorResults!$S:$S=1)),1))</f>
        <v>0</v>
      </c>
      <c r="R131">
        <f>IF($B131=0,0,AVERAGEIFS([1]SusAuthorResults!R:R,[1]SusAuthorResults!$A:$A,VLOOKUP($A131,[1]SusAuthors!$A:$G,7,FALSE),[1]SusAuthorResults!$S:$S,1))</f>
        <v>0</v>
      </c>
    </row>
    <row r="132" spans="1:18" x14ac:dyDescent="0.25">
      <c r="A132" t="s">
        <v>133</v>
      </c>
      <c r="B132">
        <f>IF([1]SusAuthors!E132="x",0,COUNTIFS([1]SusAuthorResults!A:A,VLOOKUP(A132,[1]SusAuthors!$A:$G,7,FALSE),[1]SusAuthorResults!$S:$S,1))</f>
        <v>0</v>
      </c>
      <c r="C132">
        <f>IF([1]SusAuthors!E133="x",0,COUNTIF([1]SusAuthorResults!A:A,VLOOKUP(A132,[1]SusAuthors!$A:$G,7,FALSE)))</f>
        <v>0</v>
      </c>
      <c r="D132">
        <f>IF($C132=0,0,SUMIF([1]SusAuthorResults!$A:$R,VLOOKUP($A132,[1]SusAuthors!$A:$G,7,FALSE),[1]SusAuthorResults!M:M))</f>
        <v>0</v>
      </c>
      <c r="E132">
        <f>IF($C132=0,0,SUMIF([1]SusAuthorResults!$A:$R,VLOOKUP($A132,[1]SusAuthors!$A:$G,7,FALSE),[1]SusAuthorResults!N:N))</f>
        <v>0</v>
      </c>
      <c r="F132">
        <f>IF($C132=0,0,SUMIF([1]SusAuthorResults!$A:$R,VLOOKUP($A132,[1]SusAuthors!$A:$G,7,FALSE),[1]SusAuthorResults!O:O))</f>
        <v>0</v>
      </c>
      <c r="G132">
        <f>IF($C132=0,0,SUMIF([1]SusAuthorResults!$A:$R,VLOOKUP($A132,[1]SusAuthors!$A:$G,7,FALSE),[1]SusAuthorResults!P:P))</f>
        <v>0</v>
      </c>
      <c r="H132">
        <f>IF($C132=0,0,SUMIF([1]SusAuthorResults!$A:$R,VLOOKUP($A132,[1]SusAuthors!$A:$G,7,FALSE),[1]SusAuthorResults!Q:Q))</f>
        <v>0</v>
      </c>
      <c r="I132">
        <f>IF($C132=0,0,_xlfn.AGGREGATE(14,6,[1]SusAuthorResults!$R$2:$R$278/([1]SusAuthorResults!A$2:A$278=VLOOKUP(A132,[1]SusAuthors!$A:$G,7,FALSE)),1))</f>
        <v>0</v>
      </c>
      <c r="J132">
        <f>IF($C132=0,0,AVERAGEIF([1]SusAuthorResults!$A:$R,VLOOKUP($A132,[1]SusAuthors!$A:$G,7,FALSE),[1]SusAuthorResults!R:R))</f>
        <v>0</v>
      </c>
      <c r="K132" t="str">
        <f>VLOOKUP(A132,AuthorInfo!B:F,3,FALSE)</f>
        <v>Male</v>
      </c>
      <c r="L132">
        <f>IFERROR(VLOOKUP(A132,AuthorInfo!B:F,4,FALSE)," ")</f>
        <v>0</v>
      </c>
      <c r="M132">
        <f>IFERROR(VLOOKUP(A132,AuthorInfo!B:F,5,FALSE)," ")</f>
        <v>0</v>
      </c>
      <c r="N132">
        <f>IF($B132=0,0,SUMIFS([1]SusAuthorResults!M:M,[1]SusAuthorResults!$A:$A,VLOOKUP($A132,[1]SusAuthors!$A:$G,7,FALSE),[1]SusAuthorResults!$S:$S,1))</f>
        <v>0</v>
      </c>
      <c r="O132">
        <f>IF($B132=0,0,SUMIFS([1]SusAuthorResults!N:N,[1]SusAuthorResults!$A:$A,VLOOKUP($A132,[1]SusAuthors!$A:$G,7,FALSE),[1]SusAuthorResults!$S:$S,1))</f>
        <v>0</v>
      </c>
      <c r="P132">
        <f>IF($B132=0,0,SUMIFS([1]SusAuthorResults!O:O,[1]SusAuthorResults!$A:$A,VLOOKUP($A132,[1]SusAuthors!$A:$G,7,FALSE),[1]SusAuthorResults!$S:$S,1))</f>
        <v>0</v>
      </c>
      <c r="Q132">
        <f>IF($B132=0,0,_xlfn.AGGREGATE(14,6,[1]SusAuthorResults!$R:$R/(([1]SusAuthorResults!$A:$A=VLOOKUP(A132,[1]SusAuthors!$A:$G,7,FALSE)) *([1]SusAuthorResults!$S:$S=1)),1))</f>
        <v>0</v>
      </c>
      <c r="R132">
        <f>IF($B132=0,0,AVERAGEIFS([1]SusAuthorResults!R:R,[1]SusAuthorResults!$A:$A,VLOOKUP($A132,[1]SusAuthors!$A:$G,7,FALSE),[1]SusAuthorResults!$S:$S,1))</f>
        <v>0</v>
      </c>
    </row>
    <row r="133" spans="1:18" x14ac:dyDescent="0.25">
      <c r="A133" t="s">
        <v>134</v>
      </c>
      <c r="B133">
        <f>IF([1]SusAuthors!E133="x",0,COUNTIFS([1]SusAuthorResults!A:A,VLOOKUP(A133,[1]SusAuthors!$A:$G,7,FALSE),[1]SusAuthorResults!$S:$S,1))</f>
        <v>0</v>
      </c>
      <c r="C133">
        <f>IF([1]SusAuthors!E134="x",0,COUNTIF([1]SusAuthorResults!A:A,VLOOKUP(A133,[1]SusAuthors!$A:$G,7,FALSE)))</f>
        <v>5</v>
      </c>
      <c r="D133" t="e">
        <f>IF($C133=0,0,SUMIF([1]SusAuthorResults!$A:$R,VLOOKUP($A133,[1]SusAuthors!$A:$G,7,FALSE),[1]SusAuthorResults!M:M))</f>
        <v>#VALUE!</v>
      </c>
      <c r="E133" t="e">
        <f>IF($C133=0,0,SUMIF([1]SusAuthorResults!$A:$R,VLOOKUP($A133,[1]SusAuthors!$A:$G,7,FALSE),[1]SusAuthorResults!N:N))</f>
        <v>#VALUE!</v>
      </c>
      <c r="F133" t="e">
        <f>IF($C133=0,0,SUMIF([1]SusAuthorResults!$A:$R,VLOOKUP($A133,[1]SusAuthors!$A:$G,7,FALSE),[1]SusAuthorResults!O:O))</f>
        <v>#VALUE!</v>
      </c>
      <c r="G133" t="e">
        <f>IF($C133=0,0,SUMIF([1]SusAuthorResults!$A:$R,VLOOKUP($A133,[1]SusAuthors!$A:$G,7,FALSE),[1]SusAuthorResults!P:P))</f>
        <v>#VALUE!</v>
      </c>
      <c r="H133" t="e">
        <f>IF($C133=0,0,SUMIF([1]SusAuthorResults!$A:$R,VLOOKUP($A133,[1]SusAuthors!$A:$G,7,FALSE),[1]SusAuthorResults!Q:Q))</f>
        <v>#VALUE!</v>
      </c>
      <c r="I133">
        <f>IF($C133=0,0,_xlfn.AGGREGATE(14,6,[1]SusAuthorResults!$R$2:$R$278/([1]SusAuthorResults!A$2:A$278=VLOOKUP(A133,[1]SusAuthors!$A:$G,7,FALSE)),1))</f>
        <v>12.336</v>
      </c>
      <c r="J133" t="e">
        <f>IF($C133=0,0,AVERAGEIF([1]SusAuthorResults!$A:$R,VLOOKUP($A133,[1]SusAuthors!$A:$G,7,FALSE),[1]SusAuthorResults!R:R))</f>
        <v>#VALUE!</v>
      </c>
      <c r="K133" t="str">
        <f>VLOOKUP(A133,AuthorInfo!B:F,3,FALSE)</f>
        <v>Male</v>
      </c>
      <c r="L133">
        <f>IFERROR(VLOOKUP(A133,AuthorInfo!B:F,4,FALSE)," ")</f>
        <v>1</v>
      </c>
      <c r="M133">
        <f>IFERROR(VLOOKUP(A133,AuthorInfo!B:F,5,FALSE)," ")</f>
        <v>0</v>
      </c>
      <c r="N133">
        <f>IF($B133=0,0,SUMIFS([1]SusAuthorResults!M:M,[1]SusAuthorResults!$A:$A,VLOOKUP($A133,[1]SusAuthors!$A:$G,7,FALSE),[1]SusAuthorResults!$S:$S,1))</f>
        <v>0</v>
      </c>
      <c r="O133">
        <f>IF($B133=0,0,SUMIFS([1]SusAuthorResults!N:N,[1]SusAuthorResults!$A:$A,VLOOKUP($A133,[1]SusAuthors!$A:$G,7,FALSE),[1]SusAuthorResults!$S:$S,1))</f>
        <v>0</v>
      </c>
      <c r="P133">
        <f>IF($B133=0,0,SUMIFS([1]SusAuthorResults!O:O,[1]SusAuthorResults!$A:$A,VLOOKUP($A133,[1]SusAuthors!$A:$G,7,FALSE),[1]SusAuthorResults!$S:$S,1))</f>
        <v>0</v>
      </c>
      <c r="Q133">
        <f>IF($B133=0,0,_xlfn.AGGREGATE(14,6,[1]SusAuthorResults!$R:$R/(([1]SusAuthorResults!$A:$A=VLOOKUP(A133,[1]SusAuthors!$A:$G,7,FALSE)) *([1]SusAuthorResults!$S:$S=1)),1))</f>
        <v>0</v>
      </c>
      <c r="R133">
        <f>IF($B133=0,0,AVERAGEIFS([1]SusAuthorResults!R:R,[1]SusAuthorResults!$A:$A,VLOOKUP($A133,[1]SusAuthors!$A:$G,7,FALSE),[1]SusAuthorResults!$S:$S,1))</f>
        <v>0</v>
      </c>
    </row>
    <row r="134" spans="1:18" x14ac:dyDescent="0.25">
      <c r="A134" t="s">
        <v>135</v>
      </c>
      <c r="B134">
        <f>IF([1]SusAuthors!E134="x",0,COUNTIFS([1]SusAuthorResults!A:A,VLOOKUP(A134,[1]SusAuthors!$A:$G,7,FALSE),[1]SusAuthorResults!$S:$S,1))</f>
        <v>0</v>
      </c>
      <c r="C134">
        <f>IF([1]SusAuthors!E135="x",0,COUNTIF([1]SusAuthorResults!A:A,VLOOKUP(A134,[1]SusAuthors!$A:$G,7,FALSE)))</f>
        <v>1</v>
      </c>
      <c r="D134" t="e">
        <f>IF($C134=0,0,SUMIF([1]SusAuthorResults!$A:$R,VLOOKUP($A134,[1]SusAuthors!$A:$G,7,FALSE),[1]SusAuthorResults!M:M))</f>
        <v>#VALUE!</v>
      </c>
      <c r="E134" t="e">
        <f>IF($C134=0,0,SUMIF([1]SusAuthorResults!$A:$R,VLOOKUP($A134,[1]SusAuthors!$A:$G,7,FALSE),[1]SusAuthorResults!N:N))</f>
        <v>#VALUE!</v>
      </c>
      <c r="F134" t="e">
        <f>IF($C134=0,0,SUMIF([1]SusAuthorResults!$A:$R,VLOOKUP($A134,[1]SusAuthors!$A:$G,7,FALSE),[1]SusAuthorResults!O:O))</f>
        <v>#VALUE!</v>
      </c>
      <c r="G134" t="e">
        <f>IF($C134=0,0,SUMIF([1]SusAuthorResults!$A:$R,VLOOKUP($A134,[1]SusAuthors!$A:$G,7,FALSE),[1]SusAuthorResults!P:P))</f>
        <v>#VALUE!</v>
      </c>
      <c r="H134" t="e">
        <f>IF($C134=0,0,SUMIF([1]SusAuthorResults!$A:$R,VLOOKUP($A134,[1]SusAuthors!$A:$G,7,FALSE),[1]SusAuthorResults!Q:Q))</f>
        <v>#VALUE!</v>
      </c>
      <c r="I134">
        <f>IF($C134=0,0,_xlfn.AGGREGATE(14,6,[1]SusAuthorResults!$R$2:$R$278/([1]SusAuthorResults!A$2:A$278=VLOOKUP(A134,[1]SusAuthors!$A:$G,7,FALSE)),1))</f>
        <v>1.369</v>
      </c>
      <c r="J134" t="e">
        <f>IF($C134=0,0,AVERAGEIF([1]SusAuthorResults!$A:$R,VLOOKUP($A134,[1]SusAuthors!$A:$G,7,FALSE),[1]SusAuthorResults!R:R))</f>
        <v>#VALUE!</v>
      </c>
      <c r="K134" t="str">
        <f>VLOOKUP(A134,AuthorInfo!B:F,3,FALSE)</f>
        <v>Male</v>
      </c>
      <c r="L134">
        <f>IFERROR(VLOOKUP(A134,AuthorInfo!B:F,4,FALSE)," ")</f>
        <v>1</v>
      </c>
      <c r="M134">
        <f>IFERROR(VLOOKUP(A134,AuthorInfo!B:F,5,FALSE)," ")</f>
        <v>0</v>
      </c>
      <c r="N134">
        <f>IF($B134=0,0,SUMIFS([1]SusAuthorResults!M:M,[1]SusAuthorResults!$A:$A,VLOOKUP($A134,[1]SusAuthors!$A:$G,7,FALSE),[1]SusAuthorResults!$S:$S,1))</f>
        <v>0</v>
      </c>
      <c r="O134">
        <f>IF($B134=0,0,SUMIFS([1]SusAuthorResults!N:N,[1]SusAuthorResults!$A:$A,VLOOKUP($A134,[1]SusAuthors!$A:$G,7,FALSE),[1]SusAuthorResults!$S:$S,1))</f>
        <v>0</v>
      </c>
      <c r="P134">
        <f>IF($B134=0,0,SUMIFS([1]SusAuthorResults!O:O,[1]SusAuthorResults!$A:$A,VLOOKUP($A134,[1]SusAuthors!$A:$G,7,FALSE),[1]SusAuthorResults!$S:$S,1))</f>
        <v>0</v>
      </c>
      <c r="Q134">
        <f>IF($B134=0,0,_xlfn.AGGREGATE(14,6,[1]SusAuthorResults!$R:$R/(([1]SusAuthorResults!$A:$A=VLOOKUP(A134,[1]SusAuthors!$A:$G,7,FALSE)) *([1]SusAuthorResults!$S:$S=1)),1))</f>
        <v>0</v>
      </c>
      <c r="R134">
        <f>IF($B134=0,0,AVERAGEIFS([1]SusAuthorResults!R:R,[1]SusAuthorResults!$A:$A,VLOOKUP($A134,[1]SusAuthors!$A:$G,7,FALSE),[1]SusAuthorResults!$S:$S,1))</f>
        <v>0</v>
      </c>
    </row>
    <row r="135" spans="1:18" x14ac:dyDescent="0.25">
      <c r="A135" t="s">
        <v>136</v>
      </c>
      <c r="B135">
        <f>IF([1]SusAuthors!E135="x",0,COUNTIFS([1]SusAuthorResults!A:A,VLOOKUP(A135,[1]SusAuthors!$A:$G,7,FALSE),[1]SusAuthorResults!$S:$S,1))</f>
        <v>1</v>
      </c>
      <c r="C135">
        <f>IF([1]SusAuthors!E136="x",0,COUNTIF([1]SusAuthorResults!A:A,VLOOKUP(A135,[1]SusAuthors!$A:$G,7,FALSE)))</f>
        <v>2</v>
      </c>
      <c r="D135" t="e">
        <f>IF($C135=0,0,SUMIF([1]SusAuthorResults!$A:$R,VLOOKUP($A135,[1]SusAuthors!$A:$G,7,FALSE),[1]SusAuthorResults!M:M))</f>
        <v>#VALUE!</v>
      </c>
      <c r="E135" t="e">
        <f>IF($C135=0,0,SUMIF([1]SusAuthorResults!$A:$R,VLOOKUP($A135,[1]SusAuthors!$A:$G,7,FALSE),[1]SusAuthorResults!N:N))</f>
        <v>#VALUE!</v>
      </c>
      <c r="F135" t="e">
        <f>IF($C135=0,0,SUMIF([1]SusAuthorResults!$A:$R,VLOOKUP($A135,[1]SusAuthors!$A:$G,7,FALSE),[1]SusAuthorResults!O:O))</f>
        <v>#VALUE!</v>
      </c>
      <c r="G135" t="e">
        <f>IF($C135=0,0,SUMIF([1]SusAuthorResults!$A:$R,VLOOKUP($A135,[1]SusAuthors!$A:$G,7,FALSE),[1]SusAuthorResults!P:P))</f>
        <v>#VALUE!</v>
      </c>
      <c r="H135" t="e">
        <f>IF($C135=0,0,SUMIF([1]SusAuthorResults!$A:$R,VLOOKUP($A135,[1]SusAuthors!$A:$G,7,FALSE),[1]SusAuthorResults!Q:Q))</f>
        <v>#VALUE!</v>
      </c>
      <c r="I135">
        <f>IF($C135=0,0,_xlfn.AGGREGATE(14,6,[1]SusAuthorResults!$R$2:$R$278/([1]SusAuthorResults!A$2:A$278=VLOOKUP(A135,[1]SusAuthors!$A:$G,7,FALSE)),1))</f>
        <v>2.5129999999999999</v>
      </c>
      <c r="J135" t="e">
        <f>IF($C135=0,0,AVERAGEIF([1]SusAuthorResults!$A:$R,VLOOKUP($A135,[1]SusAuthors!$A:$G,7,FALSE),[1]SusAuthorResults!R:R))</f>
        <v>#VALUE!</v>
      </c>
      <c r="K135" t="str">
        <f>VLOOKUP(A135,AuthorInfo!B:F,3,FALSE)</f>
        <v>Female</v>
      </c>
      <c r="L135">
        <f>IFERROR(VLOOKUP(A135,AuthorInfo!B:F,4,FALSE)," ")</f>
        <v>1</v>
      </c>
      <c r="M135">
        <f>IFERROR(VLOOKUP(A135,AuthorInfo!B:F,5,FALSE)," ")</f>
        <v>0</v>
      </c>
      <c r="N135">
        <f>IF($B135=0,0,SUMIFS([1]SusAuthorResults!M:M,[1]SusAuthorResults!$A:$A,VLOOKUP($A135,[1]SusAuthors!$A:$G,7,FALSE),[1]SusAuthorResults!$S:$S,1))</f>
        <v>0</v>
      </c>
      <c r="O135">
        <f>IF($B135=0,0,SUMIFS([1]SusAuthorResults!N:N,[1]SusAuthorResults!$A:$A,VLOOKUP($A135,[1]SusAuthors!$A:$G,7,FALSE),[1]SusAuthorResults!$S:$S,1))</f>
        <v>0</v>
      </c>
      <c r="P135">
        <f>IF($B135=0,0,SUMIFS([1]SusAuthorResults!O:O,[1]SusAuthorResults!$A:$A,VLOOKUP($A135,[1]SusAuthors!$A:$G,7,FALSE),[1]SusAuthorResults!$S:$S,1))</f>
        <v>0</v>
      </c>
      <c r="Q135">
        <f>IF($B135=0,0,_xlfn.AGGREGATE(14,6,[1]SusAuthorResults!$R:$R/(([1]SusAuthorResults!$A:$A=VLOOKUP(A135,[1]SusAuthors!$A:$G,7,FALSE)) *([1]SusAuthorResults!$S:$S=1)),1))</f>
        <v>1.022</v>
      </c>
      <c r="R135">
        <f>IF($B135=0,0,AVERAGEIFS([1]SusAuthorResults!R:R,[1]SusAuthorResults!$A:$A,VLOOKUP($A135,[1]SusAuthors!$A:$G,7,FALSE),[1]SusAuthorResults!$S:$S,1))</f>
        <v>1.022</v>
      </c>
    </row>
    <row r="136" spans="1:18" x14ac:dyDescent="0.25">
      <c r="A136" t="s">
        <v>137</v>
      </c>
      <c r="B136">
        <f>IF([1]SusAuthors!E136="x",0,COUNTIFS([1]SusAuthorResults!A:A,VLOOKUP(A136,[1]SusAuthors!$A:$G,7,FALSE),[1]SusAuthorResults!$S:$S,1))</f>
        <v>0</v>
      </c>
      <c r="C136">
        <f>IF([1]SusAuthors!E137="x",0,COUNTIF([1]SusAuthorResults!A:A,VLOOKUP(A136,[1]SusAuthors!$A:$G,7,FALSE)))</f>
        <v>0</v>
      </c>
      <c r="D136">
        <f>IF($C136=0,0,SUMIF([1]SusAuthorResults!$A:$R,VLOOKUP($A136,[1]SusAuthors!$A:$G,7,FALSE),[1]SusAuthorResults!M:M))</f>
        <v>0</v>
      </c>
      <c r="E136">
        <f>IF($C136=0,0,SUMIF([1]SusAuthorResults!$A:$R,VLOOKUP($A136,[1]SusAuthors!$A:$G,7,FALSE),[1]SusAuthorResults!N:N))</f>
        <v>0</v>
      </c>
      <c r="F136">
        <f>IF($C136=0,0,SUMIF([1]SusAuthorResults!$A:$R,VLOOKUP($A136,[1]SusAuthors!$A:$G,7,FALSE),[1]SusAuthorResults!O:O))</f>
        <v>0</v>
      </c>
      <c r="G136">
        <f>IF($C136=0,0,SUMIF([1]SusAuthorResults!$A:$R,VLOOKUP($A136,[1]SusAuthors!$A:$G,7,FALSE),[1]SusAuthorResults!P:P))</f>
        <v>0</v>
      </c>
      <c r="H136">
        <f>IF($C136=0,0,SUMIF([1]SusAuthorResults!$A:$R,VLOOKUP($A136,[1]SusAuthors!$A:$G,7,FALSE),[1]SusAuthorResults!Q:Q))</f>
        <v>0</v>
      </c>
      <c r="I136">
        <f>IF($C136=0,0,_xlfn.AGGREGATE(14,6,[1]SusAuthorResults!$R$2:$R$278/([1]SusAuthorResults!A$2:A$278=VLOOKUP(A136,[1]SusAuthors!$A:$G,7,FALSE)),1))</f>
        <v>0</v>
      </c>
      <c r="J136">
        <f>IF($C136=0,0,AVERAGEIF([1]SusAuthorResults!$A:$R,VLOOKUP($A136,[1]SusAuthors!$A:$G,7,FALSE),[1]SusAuthorResults!R:R))</f>
        <v>0</v>
      </c>
      <c r="K136" t="str">
        <f>VLOOKUP(A136,AuthorInfo!B:F,3,FALSE)</f>
        <v>Male</v>
      </c>
      <c r="L136">
        <f>IFERROR(VLOOKUP(A136,AuthorInfo!B:F,4,FALSE)," ")</f>
        <v>0</v>
      </c>
      <c r="M136">
        <f>IFERROR(VLOOKUP(A136,AuthorInfo!B:F,5,FALSE)," ")</f>
        <v>0</v>
      </c>
      <c r="N136">
        <f>IF($B136=0,0,SUMIFS([1]SusAuthorResults!M:M,[1]SusAuthorResults!$A:$A,VLOOKUP($A136,[1]SusAuthors!$A:$G,7,FALSE),[1]SusAuthorResults!$S:$S,1))</f>
        <v>0</v>
      </c>
      <c r="O136">
        <f>IF($B136=0,0,SUMIFS([1]SusAuthorResults!N:N,[1]SusAuthorResults!$A:$A,VLOOKUP($A136,[1]SusAuthors!$A:$G,7,FALSE),[1]SusAuthorResults!$S:$S,1))</f>
        <v>0</v>
      </c>
      <c r="P136">
        <f>IF($B136=0,0,SUMIFS([1]SusAuthorResults!O:O,[1]SusAuthorResults!$A:$A,VLOOKUP($A136,[1]SusAuthors!$A:$G,7,FALSE),[1]SusAuthorResults!$S:$S,1))</f>
        <v>0</v>
      </c>
      <c r="Q136">
        <f>IF($B136=0,0,_xlfn.AGGREGATE(14,6,[1]SusAuthorResults!$R:$R/(([1]SusAuthorResults!$A:$A=VLOOKUP(A136,[1]SusAuthors!$A:$G,7,FALSE)) *([1]SusAuthorResults!$S:$S=1)),1))</f>
        <v>0</v>
      </c>
      <c r="R136">
        <f>IF($B136=0,0,AVERAGEIFS([1]SusAuthorResults!R:R,[1]SusAuthorResults!$A:$A,VLOOKUP($A136,[1]SusAuthors!$A:$G,7,FALSE),[1]SusAuthorResults!$S:$S,1))</f>
        <v>0</v>
      </c>
    </row>
    <row r="137" spans="1:18" x14ac:dyDescent="0.25">
      <c r="A137" t="s">
        <v>138</v>
      </c>
      <c r="B137">
        <f>IF([1]SusAuthors!E137="x",0,COUNTIFS([1]SusAuthorResults!A:A,VLOOKUP(A137,[1]SusAuthors!$A:$G,7,FALSE),[1]SusAuthorResults!$S:$S,1))</f>
        <v>0</v>
      </c>
      <c r="C137">
        <f>IF([1]SusAuthors!E138="x",0,COUNTIF([1]SusAuthorResults!A:A,VLOOKUP(A137,[1]SusAuthors!$A:$G,7,FALSE)))</f>
        <v>0</v>
      </c>
      <c r="D137">
        <f>IF($C137=0,0,SUMIF([1]SusAuthorResults!$A:$R,VLOOKUP($A137,[1]SusAuthors!$A:$G,7,FALSE),[1]SusAuthorResults!M:M))</f>
        <v>0</v>
      </c>
      <c r="E137">
        <f>IF($C137=0,0,SUMIF([1]SusAuthorResults!$A:$R,VLOOKUP($A137,[1]SusAuthors!$A:$G,7,FALSE),[1]SusAuthorResults!N:N))</f>
        <v>0</v>
      </c>
      <c r="F137">
        <f>IF($C137=0,0,SUMIF([1]SusAuthorResults!$A:$R,VLOOKUP($A137,[1]SusAuthors!$A:$G,7,FALSE),[1]SusAuthorResults!O:O))</f>
        <v>0</v>
      </c>
      <c r="G137">
        <f>IF($C137=0,0,SUMIF([1]SusAuthorResults!$A:$R,VLOOKUP($A137,[1]SusAuthors!$A:$G,7,FALSE),[1]SusAuthorResults!P:P))</f>
        <v>0</v>
      </c>
      <c r="H137">
        <f>IF($C137=0,0,SUMIF([1]SusAuthorResults!$A:$R,VLOOKUP($A137,[1]SusAuthors!$A:$G,7,FALSE),[1]SusAuthorResults!Q:Q))</f>
        <v>0</v>
      </c>
      <c r="I137">
        <f>IF($C137=0,0,_xlfn.AGGREGATE(14,6,[1]SusAuthorResults!$R$2:$R$278/([1]SusAuthorResults!A$2:A$278=VLOOKUP(A137,[1]SusAuthors!$A:$G,7,FALSE)),1))</f>
        <v>0</v>
      </c>
      <c r="J137">
        <f>IF($C137=0,0,AVERAGEIF([1]SusAuthorResults!$A:$R,VLOOKUP($A137,[1]SusAuthors!$A:$G,7,FALSE),[1]SusAuthorResults!R:R))</f>
        <v>0</v>
      </c>
      <c r="K137" t="str">
        <f>VLOOKUP(A137,AuthorInfo!B:F,3,FALSE)</f>
        <v>Female</v>
      </c>
      <c r="L137">
        <f>IFERROR(VLOOKUP(A137,AuthorInfo!B:F,4,FALSE)," ")</f>
        <v>0</v>
      </c>
      <c r="M137">
        <f>IFERROR(VLOOKUP(A137,AuthorInfo!B:F,5,FALSE)," ")</f>
        <v>0</v>
      </c>
      <c r="N137">
        <f>IF($B137=0,0,SUMIFS([1]SusAuthorResults!M:M,[1]SusAuthorResults!$A:$A,VLOOKUP($A137,[1]SusAuthors!$A:$G,7,FALSE),[1]SusAuthorResults!$S:$S,1))</f>
        <v>0</v>
      </c>
      <c r="O137">
        <f>IF($B137=0,0,SUMIFS([1]SusAuthorResults!N:N,[1]SusAuthorResults!$A:$A,VLOOKUP($A137,[1]SusAuthors!$A:$G,7,FALSE),[1]SusAuthorResults!$S:$S,1))</f>
        <v>0</v>
      </c>
      <c r="P137">
        <f>IF($B137=0,0,SUMIFS([1]SusAuthorResults!O:O,[1]SusAuthorResults!$A:$A,VLOOKUP($A137,[1]SusAuthors!$A:$G,7,FALSE),[1]SusAuthorResults!$S:$S,1))</f>
        <v>0</v>
      </c>
      <c r="Q137">
        <f>IF($B137=0,0,_xlfn.AGGREGATE(14,6,[1]SusAuthorResults!$R:$R/(([1]SusAuthorResults!$A:$A=VLOOKUP(A137,[1]SusAuthors!$A:$G,7,FALSE)) *([1]SusAuthorResults!$S:$S=1)),1))</f>
        <v>0</v>
      </c>
      <c r="R137">
        <f>IF($B137=0,0,AVERAGEIFS([1]SusAuthorResults!R:R,[1]SusAuthorResults!$A:$A,VLOOKUP($A137,[1]SusAuthors!$A:$G,7,FALSE),[1]SusAuthorResults!$S:$S,1))</f>
        <v>0</v>
      </c>
    </row>
    <row r="138" spans="1:18" x14ac:dyDescent="0.25">
      <c r="A138" t="s">
        <v>139</v>
      </c>
      <c r="B138">
        <f>IF([1]SusAuthors!E138="x",0,COUNTIFS([1]SusAuthorResults!A:A,VLOOKUP(A138,[1]SusAuthors!$A:$G,7,FALSE),[1]SusAuthorResults!$S:$S,1))</f>
        <v>0</v>
      </c>
      <c r="C138">
        <f>IF([1]SusAuthors!E139="x",0,COUNTIF([1]SusAuthorResults!A:A,VLOOKUP(A138,[1]SusAuthors!$A:$G,7,FALSE)))</f>
        <v>0</v>
      </c>
      <c r="D138">
        <f>IF($C138=0,0,SUMIF([1]SusAuthorResults!$A:$R,VLOOKUP($A138,[1]SusAuthors!$A:$G,7,FALSE),[1]SusAuthorResults!M:M))</f>
        <v>0</v>
      </c>
      <c r="E138">
        <f>IF($C138=0,0,SUMIF([1]SusAuthorResults!$A:$R,VLOOKUP($A138,[1]SusAuthors!$A:$G,7,FALSE),[1]SusAuthorResults!N:N))</f>
        <v>0</v>
      </c>
      <c r="F138">
        <f>IF($C138=0,0,SUMIF([1]SusAuthorResults!$A:$R,VLOOKUP($A138,[1]SusAuthors!$A:$G,7,FALSE),[1]SusAuthorResults!O:O))</f>
        <v>0</v>
      </c>
      <c r="G138">
        <f>IF($C138=0,0,SUMIF([1]SusAuthorResults!$A:$R,VLOOKUP($A138,[1]SusAuthors!$A:$G,7,FALSE),[1]SusAuthorResults!P:P))</f>
        <v>0</v>
      </c>
      <c r="H138">
        <f>IF($C138=0,0,SUMIF([1]SusAuthorResults!$A:$R,VLOOKUP($A138,[1]SusAuthors!$A:$G,7,FALSE),[1]SusAuthorResults!Q:Q))</f>
        <v>0</v>
      </c>
      <c r="I138">
        <f>IF($C138=0,0,_xlfn.AGGREGATE(14,6,[1]SusAuthorResults!$R$2:$R$278/([1]SusAuthorResults!A$2:A$278=VLOOKUP(A138,[1]SusAuthors!$A:$G,7,FALSE)),1))</f>
        <v>0</v>
      </c>
      <c r="J138">
        <f>IF($C138=0,0,AVERAGEIF([1]SusAuthorResults!$A:$R,VLOOKUP($A138,[1]SusAuthors!$A:$G,7,FALSE),[1]SusAuthorResults!R:R))</f>
        <v>0</v>
      </c>
      <c r="K138" t="str">
        <f>VLOOKUP(A138,AuthorInfo!B:F,3,FALSE)</f>
        <v>Male</v>
      </c>
      <c r="L138">
        <f>IFERROR(VLOOKUP(A138,AuthorInfo!B:F,4,FALSE)," ")</f>
        <v>1</v>
      </c>
      <c r="M138">
        <f>IFERROR(VLOOKUP(A138,AuthorInfo!B:F,5,FALSE)," ")</f>
        <v>0</v>
      </c>
      <c r="N138">
        <f>IF($B138=0,0,SUMIFS([1]SusAuthorResults!M:M,[1]SusAuthorResults!$A:$A,VLOOKUP($A138,[1]SusAuthors!$A:$G,7,FALSE),[1]SusAuthorResults!$S:$S,1))</f>
        <v>0</v>
      </c>
      <c r="O138">
        <f>IF($B138=0,0,SUMIFS([1]SusAuthorResults!N:N,[1]SusAuthorResults!$A:$A,VLOOKUP($A138,[1]SusAuthors!$A:$G,7,FALSE),[1]SusAuthorResults!$S:$S,1))</f>
        <v>0</v>
      </c>
      <c r="P138">
        <f>IF($B138=0,0,SUMIFS([1]SusAuthorResults!O:O,[1]SusAuthorResults!$A:$A,VLOOKUP($A138,[1]SusAuthors!$A:$G,7,FALSE),[1]SusAuthorResults!$S:$S,1))</f>
        <v>0</v>
      </c>
      <c r="Q138">
        <f>IF($B138=0,0,_xlfn.AGGREGATE(14,6,[1]SusAuthorResults!$R:$R/(([1]SusAuthorResults!$A:$A=VLOOKUP(A138,[1]SusAuthors!$A:$G,7,FALSE)) *([1]SusAuthorResults!$S:$S=1)),1))</f>
        <v>0</v>
      </c>
      <c r="R138">
        <f>IF($B138=0,0,AVERAGEIFS([1]SusAuthorResults!R:R,[1]SusAuthorResults!$A:$A,VLOOKUP($A138,[1]SusAuthors!$A:$G,7,FALSE),[1]SusAuthorResults!$S:$S,1))</f>
        <v>0</v>
      </c>
    </row>
    <row r="139" spans="1:18" x14ac:dyDescent="0.25">
      <c r="A139" t="s">
        <v>140</v>
      </c>
      <c r="B139">
        <f>IF([1]SusAuthors!E139="x",0,COUNTIFS([1]SusAuthorResults!A:A,VLOOKUP(A139,[1]SusAuthors!$A:$G,7,FALSE),[1]SusAuthorResults!$S:$S,1))</f>
        <v>0</v>
      </c>
      <c r="C139">
        <f>IF([1]SusAuthors!E140="x",0,COUNTIF([1]SusAuthorResults!A:A,VLOOKUP(A139,[1]SusAuthors!$A:$G,7,FALSE)))</f>
        <v>0</v>
      </c>
      <c r="D139">
        <f>IF($C139=0,0,SUMIF([1]SusAuthorResults!$A:$R,VLOOKUP($A139,[1]SusAuthors!$A:$G,7,FALSE),[1]SusAuthorResults!M:M))</f>
        <v>0</v>
      </c>
      <c r="E139">
        <f>IF($C139=0,0,SUMIF([1]SusAuthorResults!$A:$R,VLOOKUP($A139,[1]SusAuthors!$A:$G,7,FALSE),[1]SusAuthorResults!N:N))</f>
        <v>0</v>
      </c>
      <c r="F139">
        <f>IF($C139=0,0,SUMIF([1]SusAuthorResults!$A:$R,VLOOKUP($A139,[1]SusAuthors!$A:$G,7,FALSE),[1]SusAuthorResults!O:O))</f>
        <v>0</v>
      </c>
      <c r="G139">
        <f>IF($C139=0,0,SUMIF([1]SusAuthorResults!$A:$R,VLOOKUP($A139,[1]SusAuthors!$A:$G,7,FALSE),[1]SusAuthorResults!P:P))</f>
        <v>0</v>
      </c>
      <c r="H139">
        <f>IF($C139=0,0,SUMIF([1]SusAuthorResults!$A:$R,VLOOKUP($A139,[1]SusAuthors!$A:$G,7,FALSE),[1]SusAuthorResults!Q:Q))</f>
        <v>0</v>
      </c>
      <c r="I139">
        <f>IF($C139=0,0,_xlfn.AGGREGATE(14,6,[1]SusAuthorResults!$R$2:$R$278/([1]SusAuthorResults!A$2:A$278=VLOOKUP(A139,[1]SusAuthors!$A:$G,7,FALSE)),1))</f>
        <v>0</v>
      </c>
      <c r="J139">
        <f>IF($C139=0,0,AVERAGEIF([1]SusAuthorResults!$A:$R,VLOOKUP($A139,[1]SusAuthors!$A:$G,7,FALSE),[1]SusAuthorResults!R:R))</f>
        <v>0</v>
      </c>
      <c r="K139" t="str">
        <f>VLOOKUP(A139,AuthorInfo!B:F,3,FALSE)</f>
        <v>Female</v>
      </c>
      <c r="L139">
        <f>IFERROR(VLOOKUP(A139,AuthorInfo!B:F,4,FALSE)," ")</f>
        <v>0</v>
      </c>
      <c r="M139">
        <f>IFERROR(VLOOKUP(A139,AuthorInfo!B:F,5,FALSE)," ")</f>
        <v>0</v>
      </c>
      <c r="N139">
        <f>IF($B139=0,0,SUMIFS([1]SusAuthorResults!M:M,[1]SusAuthorResults!$A:$A,VLOOKUP($A139,[1]SusAuthors!$A:$G,7,FALSE),[1]SusAuthorResults!$S:$S,1))</f>
        <v>0</v>
      </c>
      <c r="O139">
        <f>IF($B139=0,0,SUMIFS([1]SusAuthorResults!N:N,[1]SusAuthorResults!$A:$A,VLOOKUP($A139,[1]SusAuthors!$A:$G,7,FALSE),[1]SusAuthorResults!$S:$S,1))</f>
        <v>0</v>
      </c>
      <c r="P139">
        <f>IF($B139=0,0,SUMIFS([1]SusAuthorResults!O:O,[1]SusAuthorResults!$A:$A,VLOOKUP($A139,[1]SusAuthors!$A:$G,7,FALSE),[1]SusAuthorResults!$S:$S,1))</f>
        <v>0</v>
      </c>
      <c r="Q139">
        <f>IF($B139=0,0,_xlfn.AGGREGATE(14,6,[1]SusAuthorResults!$R:$R/(([1]SusAuthorResults!$A:$A=VLOOKUP(A139,[1]SusAuthors!$A:$G,7,FALSE)) *([1]SusAuthorResults!$S:$S=1)),1))</f>
        <v>0</v>
      </c>
      <c r="R139">
        <f>IF($B139=0,0,AVERAGEIFS([1]SusAuthorResults!R:R,[1]SusAuthorResults!$A:$A,VLOOKUP($A139,[1]SusAuthors!$A:$G,7,FALSE),[1]SusAuthorResults!$S:$S,1))</f>
        <v>0</v>
      </c>
    </row>
    <row r="140" spans="1:18" x14ac:dyDescent="0.25">
      <c r="A140" t="s">
        <v>341</v>
      </c>
      <c r="B140">
        <f>IF([1]SusAuthors!E140="x",0,COUNTIFS([1]SusAuthorResults!A:A,VLOOKUP(A140,[1]SusAuthors!$A:$G,7,FALSE),[1]SusAuthorResults!$S:$S,1))</f>
        <v>0</v>
      </c>
      <c r="C140">
        <f>IF([1]SusAuthors!E141="x",0,COUNTIF([1]SusAuthorResults!A:A,VLOOKUP(A140,[1]SusAuthors!$A:$G,7,FALSE)))</f>
        <v>0</v>
      </c>
      <c r="D140">
        <f>IF($C140=0,0,SUMIF([1]SusAuthorResults!$A:$R,VLOOKUP($A140,[1]SusAuthors!$A:$G,7,FALSE),[1]SusAuthorResults!M:M))</f>
        <v>0</v>
      </c>
      <c r="E140">
        <f>IF($C140=0,0,SUMIF([1]SusAuthorResults!$A:$R,VLOOKUP($A140,[1]SusAuthors!$A:$G,7,FALSE),[1]SusAuthorResults!N:N))</f>
        <v>0</v>
      </c>
      <c r="F140">
        <f>IF($C140=0,0,SUMIF([1]SusAuthorResults!$A:$R,VLOOKUP($A140,[1]SusAuthors!$A:$G,7,FALSE),[1]SusAuthorResults!O:O))</f>
        <v>0</v>
      </c>
      <c r="G140">
        <f>IF($C140=0,0,SUMIF([1]SusAuthorResults!$A:$R,VLOOKUP($A140,[1]SusAuthors!$A:$G,7,FALSE),[1]SusAuthorResults!P:P))</f>
        <v>0</v>
      </c>
      <c r="H140">
        <f>IF($C140=0,0,SUMIF([1]SusAuthorResults!$A:$R,VLOOKUP($A140,[1]SusAuthors!$A:$G,7,FALSE),[1]SusAuthorResults!Q:Q))</f>
        <v>0</v>
      </c>
      <c r="I140">
        <f>IF($C140=0,0,_xlfn.AGGREGATE(14,6,[1]SusAuthorResults!$R$2:$R$278/([1]SusAuthorResults!A$2:A$278=VLOOKUP(A140,[1]SusAuthors!$A:$G,7,FALSE)),1))</f>
        <v>0</v>
      </c>
      <c r="J140">
        <f>IF($C140=0,0,AVERAGEIF([1]SusAuthorResults!$A:$R,VLOOKUP($A140,[1]SusAuthors!$A:$G,7,FALSE),[1]SusAuthorResults!R:R))</f>
        <v>0</v>
      </c>
      <c r="K140" t="str">
        <f>VLOOKUP(A140,AuthorInfo!B:F,3,FALSE)</f>
        <v>Female</v>
      </c>
      <c r="L140">
        <f>IFERROR(VLOOKUP(A140,AuthorInfo!B:F,4,FALSE)," ")</f>
        <v>1</v>
      </c>
      <c r="M140">
        <f>IFERROR(VLOOKUP(A140,AuthorInfo!B:F,5,FALSE)," ")</f>
        <v>0</v>
      </c>
      <c r="N140">
        <f>IF($B140=0,0,SUMIFS([1]SusAuthorResults!M:M,[1]SusAuthorResults!$A:$A,VLOOKUP($A140,[1]SusAuthors!$A:$G,7,FALSE),[1]SusAuthorResults!$S:$S,1))</f>
        <v>0</v>
      </c>
      <c r="O140">
        <f>IF($B140=0,0,SUMIFS([1]SusAuthorResults!N:N,[1]SusAuthorResults!$A:$A,VLOOKUP($A140,[1]SusAuthors!$A:$G,7,FALSE),[1]SusAuthorResults!$S:$S,1))</f>
        <v>0</v>
      </c>
      <c r="P140">
        <f>IF($B140=0,0,SUMIFS([1]SusAuthorResults!O:O,[1]SusAuthorResults!$A:$A,VLOOKUP($A140,[1]SusAuthors!$A:$G,7,FALSE),[1]SusAuthorResults!$S:$S,1))</f>
        <v>0</v>
      </c>
      <c r="Q140">
        <f>IF($B140=0,0,_xlfn.AGGREGATE(14,6,[1]SusAuthorResults!$R:$R/(([1]SusAuthorResults!$A:$A=VLOOKUP(A140,[1]SusAuthors!$A:$G,7,FALSE)) *([1]SusAuthorResults!$S:$S=1)),1))</f>
        <v>0</v>
      </c>
      <c r="R140">
        <f>IF($B140=0,0,AVERAGEIFS([1]SusAuthorResults!R:R,[1]SusAuthorResults!$A:$A,VLOOKUP($A140,[1]SusAuthors!$A:$G,7,FALSE),[1]SusAuthorResults!$S:$S,1))</f>
        <v>0</v>
      </c>
    </row>
    <row r="141" spans="1:18" x14ac:dyDescent="0.25">
      <c r="A141" t="s">
        <v>346</v>
      </c>
      <c r="B141">
        <f>IF([1]SusAuthors!E141="x",0,COUNTIFS([1]SusAuthorResults!A:A,VLOOKUP(A141,[1]SusAuthors!$A:$G,7,FALSE),[1]SusAuthorResults!$S:$S,1))</f>
        <v>0</v>
      </c>
      <c r="C141">
        <f>IF([1]SusAuthors!E142="x",0,COUNTIF([1]SusAuthorResults!A:A,VLOOKUP(A141,[1]SusAuthors!$A:$G,7,FALSE)))</f>
        <v>0</v>
      </c>
      <c r="D141">
        <f>IF($C141=0,0,SUMIF([1]SusAuthorResults!$A:$R,VLOOKUP($A141,[1]SusAuthors!$A:$G,7,FALSE),[1]SusAuthorResults!M:M))</f>
        <v>0</v>
      </c>
      <c r="E141">
        <f>IF($C141=0,0,SUMIF([1]SusAuthorResults!$A:$R,VLOOKUP($A141,[1]SusAuthors!$A:$G,7,FALSE),[1]SusAuthorResults!N:N))</f>
        <v>0</v>
      </c>
      <c r="F141">
        <f>IF($C141=0,0,SUMIF([1]SusAuthorResults!$A:$R,VLOOKUP($A141,[1]SusAuthors!$A:$G,7,FALSE),[1]SusAuthorResults!O:O))</f>
        <v>0</v>
      </c>
      <c r="G141">
        <f>IF($C141=0,0,SUMIF([1]SusAuthorResults!$A:$R,VLOOKUP($A141,[1]SusAuthors!$A:$G,7,FALSE),[1]SusAuthorResults!P:P))</f>
        <v>0</v>
      </c>
      <c r="H141">
        <f>IF($C141=0,0,SUMIF([1]SusAuthorResults!$A:$R,VLOOKUP($A141,[1]SusAuthors!$A:$G,7,FALSE),[1]SusAuthorResults!Q:Q))</f>
        <v>0</v>
      </c>
      <c r="I141">
        <f>IF($C141=0,0,_xlfn.AGGREGATE(14,6,[1]SusAuthorResults!$R$2:$R$278/([1]SusAuthorResults!A$2:A$278=VLOOKUP(A141,[1]SusAuthors!$A:$G,7,FALSE)),1))</f>
        <v>0</v>
      </c>
      <c r="J141">
        <f>IF($C141=0,0,AVERAGEIF([1]SusAuthorResults!$A:$R,VLOOKUP($A141,[1]SusAuthors!$A:$G,7,FALSE),[1]SusAuthorResults!R:R))</f>
        <v>0</v>
      </c>
      <c r="K141" t="str">
        <f>VLOOKUP(A141,AuthorInfo!B:F,3,FALSE)</f>
        <v>Male</v>
      </c>
      <c r="L141">
        <f>IFERROR(VLOOKUP(A141,AuthorInfo!B:F,4,FALSE)," ")</f>
        <v>0</v>
      </c>
      <c r="M141">
        <f>IFERROR(VLOOKUP(A141,AuthorInfo!B:F,5,FALSE)," ")</f>
        <v>0</v>
      </c>
      <c r="N141">
        <f>IF($B141=0,0,SUMIFS([1]SusAuthorResults!M:M,[1]SusAuthorResults!$A:$A,VLOOKUP($A141,[1]SusAuthors!$A:$G,7,FALSE),[1]SusAuthorResults!$S:$S,1))</f>
        <v>0</v>
      </c>
      <c r="O141">
        <f>IF($B141=0,0,SUMIFS([1]SusAuthorResults!N:N,[1]SusAuthorResults!$A:$A,VLOOKUP($A141,[1]SusAuthors!$A:$G,7,FALSE),[1]SusAuthorResults!$S:$S,1))</f>
        <v>0</v>
      </c>
      <c r="P141">
        <f>IF($B141=0,0,SUMIFS([1]SusAuthorResults!O:O,[1]SusAuthorResults!$A:$A,VLOOKUP($A141,[1]SusAuthors!$A:$G,7,FALSE),[1]SusAuthorResults!$S:$S,1))</f>
        <v>0</v>
      </c>
      <c r="Q141">
        <f>IF($B141=0,0,_xlfn.AGGREGATE(14,6,[1]SusAuthorResults!$R:$R/(([1]SusAuthorResults!$A:$A=VLOOKUP(A141,[1]SusAuthors!$A:$G,7,FALSE)) *([1]SusAuthorResults!$S:$S=1)),1))</f>
        <v>0</v>
      </c>
      <c r="R141">
        <f>IF($B141=0,0,AVERAGEIFS([1]SusAuthorResults!R:R,[1]SusAuthorResults!$A:$A,VLOOKUP($A141,[1]SusAuthors!$A:$G,7,FALSE),[1]SusAuthorResults!$S:$S,1))</f>
        <v>0</v>
      </c>
    </row>
    <row r="142" spans="1:18" x14ac:dyDescent="0.25">
      <c r="A142" t="s">
        <v>374</v>
      </c>
      <c r="B142">
        <f>IF([1]SusAuthors!E142="x",0,COUNTIFS([1]SusAuthorResults!A:A,VLOOKUP(A142,[1]SusAuthors!$A:$G,7,FALSE),[1]SusAuthorResults!$S:$S,1))</f>
        <v>0</v>
      </c>
      <c r="C142">
        <f>IF([1]SusAuthors!E143="x",0,COUNTIF([1]SusAuthorResults!A:A,VLOOKUP(A142,[1]SusAuthors!$A:$G,7,FALSE)))</f>
        <v>0</v>
      </c>
      <c r="D142">
        <f>IF($C142=0,0,SUMIF([1]SusAuthorResults!$A:$R,VLOOKUP($A142,[1]SusAuthors!$A:$G,7,FALSE),[1]SusAuthorResults!M:M))</f>
        <v>0</v>
      </c>
      <c r="E142">
        <f>IF($C142=0,0,SUMIF([1]SusAuthorResults!$A:$R,VLOOKUP($A142,[1]SusAuthors!$A:$G,7,FALSE),[1]SusAuthorResults!N:N))</f>
        <v>0</v>
      </c>
      <c r="F142">
        <f>IF($C142=0,0,SUMIF([1]SusAuthorResults!$A:$R,VLOOKUP($A142,[1]SusAuthors!$A:$G,7,FALSE),[1]SusAuthorResults!O:O))</f>
        <v>0</v>
      </c>
      <c r="G142">
        <f>IF($C142=0,0,SUMIF([1]SusAuthorResults!$A:$R,VLOOKUP($A142,[1]SusAuthors!$A:$G,7,FALSE),[1]SusAuthorResults!P:P))</f>
        <v>0</v>
      </c>
      <c r="H142">
        <f>IF($C142=0,0,SUMIF([1]SusAuthorResults!$A:$R,VLOOKUP($A142,[1]SusAuthors!$A:$G,7,FALSE),[1]SusAuthorResults!Q:Q))</f>
        <v>0</v>
      </c>
      <c r="I142">
        <f>IF($C142=0,0,_xlfn.AGGREGATE(14,6,[1]SusAuthorResults!$R$2:$R$278/([1]SusAuthorResults!A$2:A$278=VLOOKUP(A142,[1]SusAuthors!$A:$G,7,FALSE)),1))</f>
        <v>0</v>
      </c>
      <c r="J142">
        <f>IF($C142=0,0,AVERAGEIF([1]SusAuthorResults!$A:$R,VLOOKUP($A142,[1]SusAuthors!$A:$G,7,FALSE),[1]SusAuthorResults!R:R))</f>
        <v>0</v>
      </c>
      <c r="K142" t="str">
        <f>VLOOKUP(A142,AuthorInfo!B:F,3,FALSE)</f>
        <v>Male</v>
      </c>
      <c r="L142">
        <f>IFERROR(VLOOKUP(A142,AuthorInfo!B:F,4,FALSE)," ")</f>
        <v>0</v>
      </c>
      <c r="M142">
        <f>IFERROR(VLOOKUP(A142,AuthorInfo!B:F,5,FALSE)," ")</f>
        <v>1</v>
      </c>
      <c r="N142">
        <f>IF($B142=0,0,SUMIFS([1]SusAuthorResults!M:M,[1]SusAuthorResults!$A:$A,VLOOKUP($A142,[1]SusAuthors!$A:$G,7,FALSE),[1]SusAuthorResults!$S:$S,1))</f>
        <v>0</v>
      </c>
      <c r="O142">
        <f>IF($B142=0,0,SUMIFS([1]SusAuthorResults!N:N,[1]SusAuthorResults!$A:$A,VLOOKUP($A142,[1]SusAuthors!$A:$G,7,FALSE),[1]SusAuthorResults!$S:$S,1))</f>
        <v>0</v>
      </c>
      <c r="P142">
        <f>IF($B142=0,0,SUMIFS([1]SusAuthorResults!O:O,[1]SusAuthorResults!$A:$A,VLOOKUP($A142,[1]SusAuthors!$A:$G,7,FALSE),[1]SusAuthorResults!$S:$S,1))</f>
        <v>0</v>
      </c>
      <c r="Q142">
        <f>IF($B142=0,0,_xlfn.AGGREGATE(14,6,[1]SusAuthorResults!$R:$R/(([1]SusAuthorResults!$A:$A=VLOOKUP(A142,[1]SusAuthors!$A:$G,7,FALSE)) *([1]SusAuthorResults!$S:$S=1)),1))</f>
        <v>0</v>
      </c>
      <c r="R142">
        <f>IF($B142=0,0,AVERAGEIFS([1]SusAuthorResults!R:R,[1]SusAuthorResults!$A:$A,VLOOKUP($A142,[1]SusAuthors!$A:$G,7,FALSE),[1]SusAuthorResults!$S:$S,1))</f>
        <v>0</v>
      </c>
    </row>
    <row r="143" spans="1:18" x14ac:dyDescent="0.25">
      <c r="A143" t="s">
        <v>397</v>
      </c>
      <c r="B143">
        <f>IF([1]SusAuthors!E143="x",0,COUNTIFS([1]SusAuthorResults!A:A,VLOOKUP(A143,[1]SusAuthors!$A:$G,7,FALSE),[1]SusAuthorResults!$S:$S,1))</f>
        <v>0</v>
      </c>
      <c r="C143">
        <f>IF([1]SusAuthors!E144="x",0,COUNTIF([1]SusAuthorResults!A:A,VLOOKUP(A143,[1]SusAuthors!$A:$G,7,FALSE)))</f>
        <v>0</v>
      </c>
      <c r="D143">
        <f>IF($C143=0,0,SUMIF([1]SusAuthorResults!$A:$R,VLOOKUP($A143,[1]SusAuthors!$A:$G,7,FALSE),[1]SusAuthorResults!M:M))</f>
        <v>0</v>
      </c>
      <c r="E143">
        <f>IF($C143=0,0,SUMIF([1]SusAuthorResults!$A:$R,VLOOKUP($A143,[1]SusAuthors!$A:$G,7,FALSE),[1]SusAuthorResults!N:N))</f>
        <v>0</v>
      </c>
      <c r="F143">
        <f>IF($C143=0,0,SUMIF([1]SusAuthorResults!$A:$R,VLOOKUP($A143,[1]SusAuthors!$A:$G,7,FALSE),[1]SusAuthorResults!O:O))</f>
        <v>0</v>
      </c>
      <c r="G143">
        <f>IF($C143=0,0,SUMIF([1]SusAuthorResults!$A:$R,VLOOKUP($A143,[1]SusAuthors!$A:$G,7,FALSE),[1]SusAuthorResults!P:P))</f>
        <v>0</v>
      </c>
      <c r="H143">
        <f>IF($C143=0,0,SUMIF([1]SusAuthorResults!$A:$R,VLOOKUP($A143,[1]SusAuthors!$A:$G,7,FALSE),[1]SusAuthorResults!Q:Q))</f>
        <v>0</v>
      </c>
      <c r="I143">
        <f>IF($C143=0,0,_xlfn.AGGREGATE(14,6,[1]SusAuthorResults!$R$2:$R$278/([1]SusAuthorResults!A$2:A$278=VLOOKUP(A143,[1]SusAuthors!$A:$G,7,FALSE)),1))</f>
        <v>0</v>
      </c>
      <c r="J143">
        <f>IF($C143=0,0,AVERAGEIF([1]SusAuthorResults!$A:$R,VLOOKUP($A143,[1]SusAuthors!$A:$G,7,FALSE),[1]SusAuthorResults!R:R))</f>
        <v>0</v>
      </c>
      <c r="K143" t="str">
        <f>VLOOKUP(A143,AuthorInfo!B:F,3,FALSE)</f>
        <v>Male</v>
      </c>
      <c r="L143">
        <f>IFERROR(VLOOKUP(A143,AuthorInfo!B:F,4,FALSE)," ")</f>
        <v>0</v>
      </c>
      <c r="M143">
        <f>IFERROR(VLOOKUP(A143,AuthorInfo!B:F,5,FALSE)," ")</f>
        <v>0</v>
      </c>
      <c r="N143">
        <f>IF($B143=0,0,SUMIFS([1]SusAuthorResults!M:M,[1]SusAuthorResults!$A:$A,VLOOKUP($A143,[1]SusAuthors!$A:$G,7,FALSE),[1]SusAuthorResults!$S:$S,1))</f>
        <v>0</v>
      </c>
      <c r="O143">
        <f>IF($B143=0,0,SUMIFS([1]SusAuthorResults!N:N,[1]SusAuthorResults!$A:$A,VLOOKUP($A143,[1]SusAuthors!$A:$G,7,FALSE),[1]SusAuthorResults!$S:$S,1))</f>
        <v>0</v>
      </c>
      <c r="P143">
        <f>IF($B143=0,0,SUMIFS([1]SusAuthorResults!O:O,[1]SusAuthorResults!$A:$A,VLOOKUP($A143,[1]SusAuthors!$A:$G,7,FALSE),[1]SusAuthorResults!$S:$S,1))</f>
        <v>0</v>
      </c>
      <c r="Q143">
        <f>IF($B143=0,0,_xlfn.AGGREGATE(14,6,[1]SusAuthorResults!$R:$R/(([1]SusAuthorResults!$A:$A=VLOOKUP(A143,[1]SusAuthors!$A:$G,7,FALSE)) *([1]SusAuthorResults!$S:$S=1)),1))</f>
        <v>0</v>
      </c>
      <c r="R143">
        <f>IF($B143=0,0,AVERAGEIFS([1]SusAuthorResults!R:R,[1]SusAuthorResults!$A:$A,VLOOKUP($A143,[1]SusAuthors!$A:$G,7,FALSE),[1]SusAuthorResults!$S:$S,1))</f>
        <v>0</v>
      </c>
    </row>
    <row r="144" spans="1:18" x14ac:dyDescent="0.25">
      <c r="A144" t="s">
        <v>468</v>
      </c>
      <c r="B144">
        <f>IF([1]SusAuthors!E144="x",0,COUNTIFS([1]SusAuthorResults!A:A,VLOOKUP(A144,[1]SusAuthors!$A:$G,7,FALSE),[1]SusAuthorResults!$S:$S,1))</f>
        <v>0</v>
      </c>
      <c r="C144">
        <f>IF([1]SusAuthors!E145="x",0,COUNTIF([1]SusAuthorResults!A:A,VLOOKUP(A144,[1]SusAuthors!$A:$G,7,FALSE)))</f>
        <v>0</v>
      </c>
      <c r="D144">
        <f>IF($C144=0,0,SUMIF([1]SusAuthorResults!$A:$R,VLOOKUP($A144,[1]SusAuthors!$A:$G,7,FALSE),[1]SusAuthorResults!M:M))</f>
        <v>0</v>
      </c>
      <c r="E144">
        <f>IF($C144=0,0,SUMIF([1]SusAuthorResults!$A:$R,VLOOKUP($A144,[1]SusAuthors!$A:$G,7,FALSE),[1]SusAuthorResults!N:N))</f>
        <v>0</v>
      </c>
      <c r="F144">
        <f>IF($C144=0,0,SUMIF([1]SusAuthorResults!$A:$R,VLOOKUP($A144,[1]SusAuthors!$A:$G,7,FALSE),[1]SusAuthorResults!O:O))</f>
        <v>0</v>
      </c>
      <c r="G144">
        <f>IF($C144=0,0,SUMIF([1]SusAuthorResults!$A:$R,VLOOKUP($A144,[1]SusAuthors!$A:$G,7,FALSE),[1]SusAuthorResults!P:P))</f>
        <v>0</v>
      </c>
      <c r="H144">
        <f>IF($C144=0,0,SUMIF([1]SusAuthorResults!$A:$R,VLOOKUP($A144,[1]SusAuthors!$A:$G,7,FALSE),[1]SusAuthorResults!Q:Q))</f>
        <v>0</v>
      </c>
      <c r="I144">
        <f>IF($C144=0,0,_xlfn.AGGREGATE(14,6,[1]SusAuthorResults!$R$2:$R$278/([1]SusAuthorResults!A$2:A$278=VLOOKUP(A144,[1]SusAuthors!$A:$G,7,FALSE)),1))</f>
        <v>0</v>
      </c>
      <c r="J144">
        <f>IF($C144=0,0,AVERAGEIF([1]SusAuthorResults!$A:$R,VLOOKUP($A144,[1]SusAuthors!$A:$G,7,FALSE),[1]SusAuthorResults!R:R))</f>
        <v>0</v>
      </c>
      <c r="K144" t="str">
        <f>VLOOKUP(A144,AuthorInfo!B:F,3,FALSE)</f>
        <v>Male</v>
      </c>
      <c r="L144">
        <f>IFERROR(VLOOKUP(A144,AuthorInfo!B:F,4,FALSE)," ")</f>
        <v>0</v>
      </c>
      <c r="M144">
        <f>IFERROR(VLOOKUP(A144,AuthorInfo!B:F,5,FALSE)," ")</f>
        <v>0</v>
      </c>
      <c r="N144">
        <f>IF($B144=0,0,SUMIFS([1]SusAuthorResults!M:M,[1]SusAuthorResults!$A:$A,VLOOKUP($A144,[1]SusAuthors!$A:$G,7,FALSE),[1]SusAuthorResults!$S:$S,1))</f>
        <v>0</v>
      </c>
      <c r="O144">
        <f>IF($B144=0,0,SUMIFS([1]SusAuthorResults!N:N,[1]SusAuthorResults!$A:$A,VLOOKUP($A144,[1]SusAuthors!$A:$G,7,FALSE),[1]SusAuthorResults!$S:$S,1))</f>
        <v>0</v>
      </c>
      <c r="P144">
        <f>IF($B144=0,0,SUMIFS([1]SusAuthorResults!O:O,[1]SusAuthorResults!$A:$A,VLOOKUP($A144,[1]SusAuthors!$A:$G,7,FALSE),[1]SusAuthorResults!$S:$S,1))</f>
        <v>0</v>
      </c>
      <c r="Q144">
        <f>IF($B144=0,0,_xlfn.AGGREGATE(14,6,[1]SusAuthorResults!$R:$R/(([1]SusAuthorResults!$A:$A=VLOOKUP(A144,[1]SusAuthors!$A:$G,7,FALSE)) *([1]SusAuthorResults!$S:$S=1)),1))</f>
        <v>0</v>
      </c>
      <c r="R144">
        <f>IF($B144=0,0,AVERAGEIFS([1]SusAuthorResults!R:R,[1]SusAuthorResults!$A:$A,VLOOKUP($A144,[1]SusAuthors!$A:$G,7,FALSE),[1]SusAuthorResults!$S:$S,1))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opLeftCell="A224" workbookViewId="0">
      <selection activeCell="A251" sqref="A251"/>
    </sheetView>
  </sheetViews>
  <sheetFormatPr defaultRowHeight="15" x14ac:dyDescent="0.25"/>
  <cols>
    <col min="1" max="1" width="16.85546875" style="2" customWidth="1"/>
  </cols>
  <sheetData>
    <row r="1" spans="1:18" x14ac:dyDescent="0.25">
      <c r="A1" s="2" t="s">
        <v>0</v>
      </c>
      <c r="B1" t="s">
        <v>1</v>
      </c>
      <c r="C1" t="s">
        <v>141</v>
      </c>
      <c r="D1" t="s">
        <v>142</v>
      </c>
      <c r="E1" t="s">
        <v>146</v>
      </c>
      <c r="F1" t="s">
        <v>149</v>
      </c>
      <c r="G1" t="s">
        <v>147</v>
      </c>
      <c r="H1" t="s">
        <v>148</v>
      </c>
      <c r="I1" t="s">
        <v>143</v>
      </c>
      <c r="J1" t="s">
        <v>144</v>
      </c>
      <c r="K1" t="s">
        <v>2</v>
      </c>
      <c r="L1" t="s">
        <v>150</v>
      </c>
      <c r="M1" t="s">
        <v>145</v>
      </c>
      <c r="N1" t="s">
        <v>712</v>
      </c>
      <c r="O1" t="s">
        <v>711</v>
      </c>
      <c r="P1" t="s">
        <v>713</v>
      </c>
      <c r="Q1" t="s">
        <v>714</v>
      </c>
      <c r="R1" t="s">
        <v>715</v>
      </c>
    </row>
    <row r="2" spans="1:18" x14ac:dyDescent="0.25">
      <c r="A2" s="2" t="s">
        <v>152</v>
      </c>
      <c r="B2">
        <f>COUNTIFS([2]Sheet1!$A:$A,A2,[2]Sheet1!$S:$S,1)</f>
        <v>0</v>
      </c>
      <c r="C2">
        <f>COUNTIF([2]Sheet1!$A:$A,A2)</f>
        <v>2</v>
      </c>
      <c r="D2">
        <f>IF($C2=0,0,SUMIF([2]Sheet1!$A:$A,$A2,[2]Sheet1!M:M))</f>
        <v>2</v>
      </c>
      <c r="E2">
        <f>IF($C2=0,0,SUMIF([2]Sheet1!$A:$A,$A2,[2]Sheet1!N:N))</f>
        <v>1</v>
      </c>
      <c r="F2">
        <f>IF($C2=0,0,SUMIF([2]Sheet1!$A:$A,$A2,[2]Sheet1!O:O))</f>
        <v>1</v>
      </c>
      <c r="G2">
        <f>IF($C2=0,0,SUMIF([2]Sheet1!$A:$A,$A2,[2]Sheet1!P:P))</f>
        <v>0</v>
      </c>
      <c r="H2">
        <f>IF($C2=0,0,SUMIF([2]Sheet1!$A:$A,$A2,[2]Sheet1!Q:Q))</f>
        <v>0</v>
      </c>
      <c r="I2">
        <f>IF($C2=0,0,_xlfn.AGGREGATE(14,6,[2]Sheet1!$R:$R/([2]Sheet1!$A:$A=A2),1))</f>
        <v>1.369</v>
      </c>
      <c r="J2">
        <f>IF($C2=0,0,AVERAGEIF([2]Sheet1!$A:$A,$A2,[2]Sheet1!R:R))</f>
        <v>1.1259999999999999</v>
      </c>
      <c r="K2" t="str">
        <f>VLOOKUP(A2,[3]AuthorsAnalyzed!$B:$F,3,FALSE)</f>
        <v>Female</v>
      </c>
      <c r="L2">
        <f>IFERROR(VLOOKUP(A3,AuthorInfo!B:F,4,FALSE)," ")</f>
        <v>1</v>
      </c>
      <c r="M2">
        <f>VLOOKUP(A3,AuthorInfo!B:F,5,FALSE)</f>
        <v>0</v>
      </c>
      <c r="N2">
        <f>IF($B2=0,0,SUMIFS([2]Sheet1!M:M,[2]Sheet1!$A:$A,$A2,[2]Sheet1!$S:$S,1))</f>
        <v>0</v>
      </c>
      <c r="O2">
        <f>IF($B2=0,0,SUMIFS([2]Sheet1!N:N,[2]Sheet1!$A:$A,$A2,[2]Sheet1!$S:$S,1))</f>
        <v>0</v>
      </c>
      <c r="P2">
        <f>IF($B2=0,0,SUMIFS([2]Sheet1!O:O,[2]Sheet1!$A:$A,$A2,[2]Sheet1!$S:$S,1))</f>
        <v>0</v>
      </c>
      <c r="Q2">
        <f>IF($B2=0,0,_xlfn.AGGREGATE(14,6,[2]Sheet1!$R:$R/([2]Sheet1!$A:$A=A2) *([2]Sheet1!$S:$S=1),1))</f>
        <v>0</v>
      </c>
      <c r="R2">
        <f>IF($B2=0,0,AVERAGEIFS([2]Sheet1!R:R,[2]Sheet1!$A:$A,$A2,[2]Sheet1!$S:$S,1))</f>
        <v>0</v>
      </c>
    </row>
    <row r="3" spans="1:18" x14ac:dyDescent="0.25">
      <c r="A3" s="2" t="s">
        <v>153</v>
      </c>
      <c r="B3">
        <f>COUNTIFS([2]Sheet1!$A:$A,A3,[2]Sheet1!$S:$S,1)</f>
        <v>4</v>
      </c>
      <c r="C3">
        <f>COUNTIF([2]Sheet1!$A:$A,A3)</f>
        <v>7</v>
      </c>
      <c r="D3">
        <f>IF($C3=0,0,SUMIF([2]Sheet1!$A:$A,$A3,[2]Sheet1!M:M))</f>
        <v>7</v>
      </c>
      <c r="E3">
        <f>IF($C3=0,0,SUMIF([2]Sheet1!$A:$A,$A3,[2]Sheet1!N:N))</f>
        <v>3</v>
      </c>
      <c r="F3">
        <f>IF($C3=0,0,SUMIF([2]Sheet1!$A:$A,$A3,[2]Sheet1!O:O))</f>
        <v>3</v>
      </c>
      <c r="G3">
        <f>IF($C3=0,0,SUMIF([2]Sheet1!$A:$A,$A3,[2]Sheet1!P:P))</f>
        <v>0</v>
      </c>
      <c r="H3">
        <f>IF($C3=0,0,SUMIF([2]Sheet1!$A:$A,$A3,[2]Sheet1!Q:Q))</f>
        <v>0</v>
      </c>
      <c r="I3">
        <f>IF($C3=0,0,_xlfn.AGGREGATE(14,6,[2]Sheet1!$R:$R/([2]Sheet1!$A:$A=A3),1))</f>
        <v>4.0129999999999999</v>
      </c>
      <c r="J3">
        <f>IF($C3=0,0,AVERAGEIF([2]Sheet1!$A:$A,$A3,[2]Sheet1!R:R))</f>
        <v>2.4804285714285714</v>
      </c>
      <c r="K3" t="str">
        <f>VLOOKUP(A3,[3]AuthorsAnalyzed!$B:$F,3,FALSE)</f>
        <v>Male</v>
      </c>
      <c r="L3">
        <f>IFERROR(VLOOKUP(A4,AuthorInfo!B:F,4,FALSE)," ")</f>
        <v>0</v>
      </c>
      <c r="M3">
        <f>VLOOKUP(A4,AuthorInfo!B:F,5,FALSE)</f>
        <v>0</v>
      </c>
      <c r="N3">
        <f>IF($B3=0,0,SUMIFS([2]Sheet1!M:M,[2]Sheet1!$A:$A,$A3,[2]Sheet1!$S:$S,1))</f>
        <v>4</v>
      </c>
      <c r="O3">
        <f>IF($B3=0,0,SUMIFS([2]Sheet1!N:N,[2]Sheet1!$A:$A,$A3,[2]Sheet1!$S:$S,1))</f>
        <v>2</v>
      </c>
      <c r="P3">
        <f>IF($B3=0,0,SUMIFS([2]Sheet1!O:O,[2]Sheet1!$A:$A,$A3,[2]Sheet1!$S:$S,1))</f>
        <v>2</v>
      </c>
      <c r="Q3">
        <f>IF($B3=0,0,_xlfn.AGGREGATE(14,6,[2]Sheet1!$R:$R/([2]Sheet1!$A:$A=A3) *([2]Sheet1!$S:$S=1),1))</f>
        <v>4.0129999999999999</v>
      </c>
      <c r="R3">
        <f>IF($B3=0,0,AVERAGEIFS([2]Sheet1!R:R,[2]Sheet1!$A:$A,$A3,[2]Sheet1!$S:$S,1))</f>
        <v>3.3424999999999998</v>
      </c>
    </row>
    <row r="4" spans="1:18" x14ac:dyDescent="0.25">
      <c r="A4" s="2" t="s">
        <v>154</v>
      </c>
      <c r="B4">
        <f>COUNTIFS([2]Sheet1!$A:$A,A4,[2]Sheet1!$S:$S,1)</f>
        <v>1</v>
      </c>
      <c r="C4">
        <f>COUNTIF([2]Sheet1!$A:$A,A4)</f>
        <v>1</v>
      </c>
      <c r="D4">
        <f>IF($C4=0,0,SUMIF([2]Sheet1!$A:$A,$A4,[2]Sheet1!M:M))</f>
        <v>0</v>
      </c>
      <c r="E4">
        <f>IF($C4=0,0,SUMIF([2]Sheet1!$A:$A,$A4,[2]Sheet1!N:N))</f>
        <v>0</v>
      </c>
      <c r="F4">
        <f>IF($C4=0,0,SUMIF([2]Sheet1!$A:$A,$A4,[2]Sheet1!O:O))</f>
        <v>0</v>
      </c>
      <c r="G4">
        <f>IF($C4=0,0,SUMIF([2]Sheet1!$A:$A,$A4,[2]Sheet1!P:P))</f>
        <v>0</v>
      </c>
      <c r="H4">
        <f>IF($C4=0,0,SUMIF([2]Sheet1!$A:$A,$A4,[2]Sheet1!Q:Q))</f>
        <v>0</v>
      </c>
      <c r="I4">
        <f>IF($C4=0,0,_xlfn.AGGREGATE(14,6,[2]Sheet1!$R:$R/([2]Sheet1!$A:$A=A4),1))</f>
        <v>0</v>
      </c>
      <c r="J4">
        <f>IF($C4=0,0,AVERAGEIF([2]Sheet1!$A:$A,$A4,[2]Sheet1!R:R))</f>
        <v>0</v>
      </c>
      <c r="K4" t="str">
        <f>VLOOKUP(A4,[3]AuthorsAnalyzed!$B:$F,3,FALSE)</f>
        <v>Male</v>
      </c>
      <c r="L4">
        <f>IFERROR(VLOOKUP(A5,AuthorInfo!B:F,4,FALSE)," ")</f>
        <v>1</v>
      </c>
      <c r="M4">
        <f>VLOOKUP(A5,AuthorInfo!B:F,5,FALSE)</f>
        <v>0</v>
      </c>
      <c r="N4">
        <f>IF($B4=0,0,SUMIFS([2]Sheet1!M:M,[2]Sheet1!$A:$A,$A4,[2]Sheet1!$S:$S,1))</f>
        <v>0</v>
      </c>
      <c r="O4">
        <f>IF($B4=0,0,SUMIFS([2]Sheet1!N:N,[2]Sheet1!$A:$A,$A4,[2]Sheet1!$S:$S,1))</f>
        <v>0</v>
      </c>
      <c r="P4">
        <f>IF($B4=0,0,SUMIFS([2]Sheet1!O:O,[2]Sheet1!$A:$A,$A4,[2]Sheet1!$S:$S,1))</f>
        <v>0</v>
      </c>
      <c r="Q4">
        <f>IF($B4=0,0,_xlfn.AGGREGATE(14,6,[2]Sheet1!$R:$R/([2]Sheet1!$A:$A=A4) *([2]Sheet1!$S:$S=1),1))</f>
        <v>0</v>
      </c>
      <c r="R4">
        <f>IF($B4=0,0,AVERAGEIFS([2]Sheet1!R:R,[2]Sheet1!$A:$A,$A4,[2]Sheet1!$S:$S,1))</f>
        <v>0</v>
      </c>
    </row>
    <row r="5" spans="1:18" x14ac:dyDescent="0.25">
      <c r="A5" s="2" t="s">
        <v>155</v>
      </c>
      <c r="B5">
        <f>COUNTIFS([2]Sheet1!$A:$A,A5,[2]Sheet1!$S:$S,1)</f>
        <v>2</v>
      </c>
      <c r="C5">
        <f>COUNTIF([2]Sheet1!$A:$A,A5)</f>
        <v>2</v>
      </c>
      <c r="D5">
        <f>IF($C5=0,0,SUMIF([2]Sheet1!$A:$A,$A5,[2]Sheet1!M:M))</f>
        <v>1</v>
      </c>
      <c r="E5">
        <f>IF($C5=0,0,SUMIF([2]Sheet1!$A:$A,$A5,[2]Sheet1!N:N))</f>
        <v>0</v>
      </c>
      <c r="F5">
        <f>IF($C5=0,0,SUMIF([2]Sheet1!$A:$A,$A5,[2]Sheet1!O:O))</f>
        <v>0</v>
      </c>
      <c r="G5">
        <f>IF($C5=0,0,SUMIF([2]Sheet1!$A:$A,$A5,[2]Sheet1!P:P))</f>
        <v>0</v>
      </c>
      <c r="H5">
        <f>IF($C5=0,0,SUMIF([2]Sheet1!$A:$A,$A5,[2]Sheet1!Q:Q))</f>
        <v>0</v>
      </c>
      <c r="I5">
        <f>IF($C5=0,0,_xlfn.AGGREGATE(14,6,[2]Sheet1!$R:$R/([2]Sheet1!$A:$A=A5),1))</f>
        <v>1.331</v>
      </c>
      <c r="J5">
        <f>IF($C5=0,0,AVERAGEIF([2]Sheet1!$A:$A,$A5,[2]Sheet1!R:R))</f>
        <v>0.66549999999999998</v>
      </c>
      <c r="K5" t="str">
        <f>VLOOKUP(A5,[3]AuthorsAnalyzed!$B:$F,3,FALSE)</f>
        <v>Female</v>
      </c>
      <c r="L5">
        <f>IFERROR(VLOOKUP(A6,AuthorInfo!B:F,4,FALSE)," ")</f>
        <v>0</v>
      </c>
      <c r="M5">
        <f>VLOOKUP(A6,AuthorInfo!B:F,5,FALSE)</f>
        <v>0</v>
      </c>
      <c r="N5">
        <f>IF($B5=0,0,SUMIFS([2]Sheet1!M:M,[2]Sheet1!$A:$A,$A5,[2]Sheet1!$S:$S,1))</f>
        <v>1</v>
      </c>
      <c r="O5">
        <f>IF($B5=0,0,SUMIFS([2]Sheet1!N:N,[2]Sheet1!$A:$A,$A5,[2]Sheet1!$S:$S,1))</f>
        <v>0</v>
      </c>
      <c r="P5">
        <f>IF($B5=0,0,SUMIFS([2]Sheet1!O:O,[2]Sheet1!$A:$A,$A5,[2]Sheet1!$S:$S,1))</f>
        <v>0</v>
      </c>
      <c r="Q5">
        <f>IF($B5=0,0,_xlfn.AGGREGATE(14,6,[2]Sheet1!$R:$R/([2]Sheet1!$A:$A=A5) *([2]Sheet1!$S:$S=1),1))</f>
        <v>1.331</v>
      </c>
      <c r="R5">
        <f>IF($B5=0,0,AVERAGEIFS([2]Sheet1!R:R,[2]Sheet1!$A:$A,$A5,[2]Sheet1!$S:$S,1))</f>
        <v>0.66549999999999998</v>
      </c>
    </row>
    <row r="6" spans="1:18" x14ac:dyDescent="0.25">
      <c r="A6" s="2" t="s">
        <v>156</v>
      </c>
      <c r="B6">
        <f>COUNTIFS([2]Sheet1!$A:$A,A6,[2]Sheet1!$S:$S,1)</f>
        <v>1</v>
      </c>
      <c r="C6">
        <f>COUNTIF([2]Sheet1!$A:$A,A6)</f>
        <v>1</v>
      </c>
      <c r="D6">
        <f>IF($C6=0,0,SUMIF([2]Sheet1!$A:$A,$A6,[2]Sheet1!M:M))</f>
        <v>1</v>
      </c>
      <c r="E6">
        <f>IF($C6=0,0,SUMIF([2]Sheet1!$A:$A,$A6,[2]Sheet1!N:N))</f>
        <v>0</v>
      </c>
      <c r="F6">
        <f>IF($C6=0,0,SUMIF([2]Sheet1!$A:$A,$A6,[2]Sheet1!O:O))</f>
        <v>0</v>
      </c>
      <c r="G6">
        <f>IF($C6=0,0,SUMIF([2]Sheet1!$A:$A,$A6,[2]Sheet1!P:P))</f>
        <v>0</v>
      </c>
      <c r="H6">
        <f>IF($C6=0,0,SUMIF([2]Sheet1!$A:$A,$A6,[2]Sheet1!Q:Q))</f>
        <v>0</v>
      </c>
      <c r="I6">
        <f>IF($C6=0,0,_xlfn.AGGREGATE(14,6,[2]Sheet1!$R:$R/([2]Sheet1!$A:$A=A6),1))</f>
        <v>1.992</v>
      </c>
      <c r="J6">
        <f>IF($C6=0,0,AVERAGEIF([2]Sheet1!$A:$A,$A6,[2]Sheet1!R:R))</f>
        <v>1.992</v>
      </c>
      <c r="K6" t="str">
        <f>VLOOKUP(A6,[3]AuthorsAnalyzed!$B:$F,3,FALSE)</f>
        <v>Female</v>
      </c>
      <c r="L6">
        <f>IFERROR(VLOOKUP(A7,AuthorInfo!B:F,4,FALSE)," ")</f>
        <v>0</v>
      </c>
      <c r="M6">
        <f>VLOOKUP(A7,AuthorInfo!B:F,5,FALSE)</f>
        <v>0</v>
      </c>
      <c r="N6">
        <f>IF($B6=0,0,SUMIFS([2]Sheet1!M:M,[2]Sheet1!$A:$A,$A6,[2]Sheet1!$S:$S,1))</f>
        <v>1</v>
      </c>
      <c r="O6">
        <f>IF($B6=0,0,SUMIFS([2]Sheet1!N:N,[2]Sheet1!$A:$A,$A6,[2]Sheet1!$S:$S,1))</f>
        <v>0</v>
      </c>
      <c r="P6">
        <f>IF($B6=0,0,SUMIFS([2]Sheet1!O:O,[2]Sheet1!$A:$A,$A6,[2]Sheet1!$S:$S,1))</f>
        <v>0</v>
      </c>
      <c r="Q6">
        <f>IF($B6=0,0,_xlfn.AGGREGATE(14,6,[2]Sheet1!$R:$R/([2]Sheet1!$A:$A=A6) *([2]Sheet1!$S:$S=1),1))</f>
        <v>1.992</v>
      </c>
      <c r="R6">
        <f>IF($B6=0,0,AVERAGEIFS([2]Sheet1!R:R,[2]Sheet1!$A:$A,$A6,[2]Sheet1!$S:$S,1))</f>
        <v>1.992</v>
      </c>
    </row>
    <row r="7" spans="1:18" x14ac:dyDescent="0.25">
      <c r="A7" s="2" t="s">
        <v>157</v>
      </c>
      <c r="B7">
        <f>COUNTIFS([2]Sheet1!$A:$A,A7,[2]Sheet1!$S:$S,1)</f>
        <v>4</v>
      </c>
      <c r="C7">
        <f>COUNTIF([2]Sheet1!$A:$A,A7)</f>
        <v>4</v>
      </c>
      <c r="D7">
        <f>IF($C7=0,0,SUMIF([2]Sheet1!$A:$A,$A7,[2]Sheet1!M:M))</f>
        <v>0</v>
      </c>
      <c r="E7">
        <f>IF($C7=0,0,SUMIF([2]Sheet1!$A:$A,$A7,[2]Sheet1!N:N))</f>
        <v>3</v>
      </c>
      <c r="F7">
        <f>IF($C7=0,0,SUMIF([2]Sheet1!$A:$A,$A7,[2]Sheet1!O:O))</f>
        <v>0</v>
      </c>
      <c r="G7">
        <f>IF($C7=0,0,SUMIF([2]Sheet1!$A:$A,$A7,[2]Sheet1!P:P))</f>
        <v>1</v>
      </c>
      <c r="H7">
        <f>IF($C7=0,0,SUMIF([2]Sheet1!$A:$A,$A7,[2]Sheet1!Q:Q))</f>
        <v>0</v>
      </c>
      <c r="I7">
        <f>IF($C7=0,0,_xlfn.AGGREGATE(14,6,[2]Sheet1!$R:$R/([2]Sheet1!$A:$A=A7),1))</f>
        <v>1.9670000000000001</v>
      </c>
      <c r="J7">
        <f>IF($C7=0,0,AVERAGEIF([2]Sheet1!$A:$A,$A7,[2]Sheet1!R:R))</f>
        <v>0.49175000000000002</v>
      </c>
      <c r="K7" t="str">
        <f>VLOOKUP(A7,[3]AuthorsAnalyzed!$B:$F,3,FALSE)</f>
        <v>Male</v>
      </c>
      <c r="L7">
        <f>IFERROR(VLOOKUP(A8,AuthorInfo!B:F,4,FALSE)," ")</f>
        <v>1</v>
      </c>
      <c r="M7">
        <f>VLOOKUP(A8,AuthorInfo!B:F,5,FALSE)</f>
        <v>1</v>
      </c>
      <c r="N7">
        <f>IF($B7=0,0,SUMIFS([2]Sheet1!M:M,[2]Sheet1!$A:$A,$A7,[2]Sheet1!$S:$S,1))</f>
        <v>0</v>
      </c>
      <c r="O7">
        <f>IF($B7=0,0,SUMIFS([2]Sheet1!N:N,[2]Sheet1!$A:$A,$A7,[2]Sheet1!$S:$S,1))</f>
        <v>3</v>
      </c>
      <c r="P7">
        <f>IF($B7=0,0,SUMIFS([2]Sheet1!O:O,[2]Sheet1!$A:$A,$A7,[2]Sheet1!$S:$S,1))</f>
        <v>0</v>
      </c>
      <c r="Q7">
        <f>IF($B7=0,0,_xlfn.AGGREGATE(14,6,[2]Sheet1!$R:$R/([2]Sheet1!$A:$A=A7) *([2]Sheet1!$S:$S=1),1))</f>
        <v>1.9670000000000001</v>
      </c>
      <c r="R7">
        <f>IF($B7=0,0,AVERAGEIFS([2]Sheet1!R:R,[2]Sheet1!$A:$A,$A7,[2]Sheet1!$S:$S,1))</f>
        <v>0.49175000000000002</v>
      </c>
    </row>
    <row r="8" spans="1:18" x14ac:dyDescent="0.25">
      <c r="A8" s="2" t="s">
        <v>158</v>
      </c>
      <c r="B8">
        <f>COUNTIFS([2]Sheet1!$A:$A,A8,[2]Sheet1!$S:$S,1)</f>
        <v>4</v>
      </c>
      <c r="C8">
        <f>COUNTIF([2]Sheet1!$A:$A,A8)</f>
        <v>10</v>
      </c>
      <c r="D8">
        <f>IF($C8=0,0,SUMIF([2]Sheet1!$A:$A,$A8,[2]Sheet1!M:M))</f>
        <v>5</v>
      </c>
      <c r="E8">
        <f>IF($C8=0,0,SUMIF([2]Sheet1!$A:$A,$A8,[2]Sheet1!N:N))</f>
        <v>4</v>
      </c>
      <c r="F8">
        <f>IF($C8=0,0,SUMIF([2]Sheet1!$A:$A,$A8,[2]Sheet1!O:O))</f>
        <v>4</v>
      </c>
      <c r="G8">
        <f>IF($C8=0,0,SUMIF([2]Sheet1!$A:$A,$A8,[2]Sheet1!P:P))</f>
        <v>0</v>
      </c>
      <c r="H8">
        <f>IF($C8=0,0,SUMIF([2]Sheet1!$A:$A,$A8,[2]Sheet1!Q:Q))</f>
        <v>0</v>
      </c>
      <c r="I8">
        <f>IF($C8=0,0,_xlfn.AGGREGATE(14,6,[2]Sheet1!$R:$R/([2]Sheet1!$A:$A=A8),1))</f>
        <v>14.414999999999999</v>
      </c>
      <c r="J8">
        <f>IF($C8=0,0,AVERAGEIF([2]Sheet1!$A:$A,$A8,[2]Sheet1!R:R))</f>
        <v>5.2297000000000002</v>
      </c>
      <c r="K8" t="str">
        <f>VLOOKUP(A8,[3]AuthorsAnalyzed!$B:$F,3,FALSE)</f>
        <v>Male</v>
      </c>
      <c r="L8">
        <f>IFERROR(VLOOKUP(A9,AuthorInfo!B:F,4,FALSE)," ")</f>
        <v>0</v>
      </c>
      <c r="M8">
        <f>VLOOKUP(A9,AuthorInfo!B:F,5,FALSE)</f>
        <v>1</v>
      </c>
      <c r="N8">
        <f>IF($B8=0,0,SUMIFS([2]Sheet1!M:M,[2]Sheet1!$A:$A,$A8,[2]Sheet1!$S:$S,1))</f>
        <v>0</v>
      </c>
      <c r="O8">
        <f>IF($B8=0,0,SUMIFS([2]Sheet1!N:N,[2]Sheet1!$A:$A,$A8,[2]Sheet1!$S:$S,1))</f>
        <v>0</v>
      </c>
      <c r="P8">
        <f>IF($B8=0,0,SUMIFS([2]Sheet1!O:O,[2]Sheet1!$A:$A,$A8,[2]Sheet1!$S:$S,1))</f>
        <v>0</v>
      </c>
      <c r="Q8">
        <f>IF($B8=0,0,_xlfn.AGGREGATE(14,6,[2]Sheet1!$R:$R/([2]Sheet1!$A:$A=A8) *([2]Sheet1!$S:$S=1),1))</f>
        <v>14.414999999999999</v>
      </c>
      <c r="R8">
        <f>IF($B8=0,0,AVERAGEIFS([2]Sheet1!R:R,[2]Sheet1!$A:$A,$A8,[2]Sheet1!$S:$S,1))</f>
        <v>5.6820000000000004</v>
      </c>
    </row>
    <row r="9" spans="1:18" x14ac:dyDescent="0.25">
      <c r="A9" s="2" t="s">
        <v>159</v>
      </c>
      <c r="B9">
        <f>COUNTIFS([2]Sheet1!$A:$A,A9,[2]Sheet1!$S:$S,1)</f>
        <v>3</v>
      </c>
      <c r="C9">
        <f>COUNTIF([2]Sheet1!$A:$A,A9)</f>
        <v>3</v>
      </c>
      <c r="D9">
        <f>IF($C9=0,0,SUMIF([2]Sheet1!$A:$A,$A9,[2]Sheet1!M:M))</f>
        <v>1</v>
      </c>
      <c r="E9">
        <f>IF($C9=0,0,SUMIF([2]Sheet1!$A:$A,$A9,[2]Sheet1!N:N))</f>
        <v>2</v>
      </c>
      <c r="F9">
        <f>IF($C9=0,0,SUMIF([2]Sheet1!$A:$A,$A9,[2]Sheet1!O:O))</f>
        <v>1</v>
      </c>
      <c r="G9">
        <f>IF($C9=0,0,SUMIF([2]Sheet1!$A:$A,$A9,[2]Sheet1!P:P))</f>
        <v>0</v>
      </c>
      <c r="H9">
        <f>IF($C9=0,0,SUMIF([2]Sheet1!$A:$A,$A9,[2]Sheet1!Q:Q))</f>
        <v>0</v>
      </c>
      <c r="I9">
        <f>IF($C9=0,0,_xlfn.AGGREGATE(14,6,[2]Sheet1!$R:$R/([2]Sheet1!$A:$A=A9),1))</f>
        <v>2.0670000000000002</v>
      </c>
      <c r="J9">
        <f>IF($C9=0,0,AVERAGEIF([2]Sheet1!$A:$A,$A9,[2]Sheet1!R:R))</f>
        <v>1.3413333333333333</v>
      </c>
      <c r="K9" t="str">
        <f>VLOOKUP(A9,[3]AuthorsAnalyzed!$B:$F,3,FALSE)</f>
        <v>Male</v>
      </c>
      <c r="L9">
        <f>IFERROR(VLOOKUP(A10,AuthorInfo!B:F,4,FALSE)," ")</f>
        <v>1</v>
      </c>
      <c r="M9">
        <f>VLOOKUP(A10,AuthorInfo!B:F,5,FALSE)</f>
        <v>1</v>
      </c>
      <c r="N9">
        <f>IF($B9=0,0,SUMIFS([2]Sheet1!M:M,[2]Sheet1!$A:$A,$A9,[2]Sheet1!$S:$S,1))</f>
        <v>1</v>
      </c>
      <c r="O9">
        <f>IF($B9=0,0,SUMIFS([2]Sheet1!N:N,[2]Sheet1!$A:$A,$A9,[2]Sheet1!$S:$S,1))</f>
        <v>2</v>
      </c>
      <c r="P9">
        <f>IF($B9=0,0,SUMIFS([2]Sheet1!O:O,[2]Sheet1!$A:$A,$A9,[2]Sheet1!$S:$S,1))</f>
        <v>1</v>
      </c>
      <c r="Q9">
        <f>IF($B9=0,0,_xlfn.AGGREGATE(14,6,[2]Sheet1!$R:$R/([2]Sheet1!$A:$A=A9) *([2]Sheet1!$S:$S=1),1))</f>
        <v>2.0670000000000002</v>
      </c>
      <c r="R9">
        <f>IF($B9=0,0,AVERAGEIFS([2]Sheet1!R:R,[2]Sheet1!$A:$A,$A9,[2]Sheet1!$S:$S,1))</f>
        <v>1.3413333333333333</v>
      </c>
    </row>
    <row r="10" spans="1:18" x14ac:dyDescent="0.25">
      <c r="A10" s="2" t="s">
        <v>160</v>
      </c>
      <c r="B10">
        <f>COUNTIFS([2]Sheet1!$A:$A,A10,[2]Sheet1!$S:$S,1)</f>
        <v>2</v>
      </c>
      <c r="C10">
        <f>COUNTIF([2]Sheet1!$A:$A,A10)</f>
        <v>4</v>
      </c>
      <c r="D10">
        <f>IF($C10=0,0,SUMIF([2]Sheet1!$A:$A,$A10,[2]Sheet1!M:M))</f>
        <v>3</v>
      </c>
      <c r="E10">
        <f>IF($C10=0,0,SUMIF([2]Sheet1!$A:$A,$A10,[2]Sheet1!N:N))</f>
        <v>2</v>
      </c>
      <c r="F10">
        <f>IF($C10=0,0,SUMIF([2]Sheet1!$A:$A,$A10,[2]Sheet1!O:O))</f>
        <v>2</v>
      </c>
      <c r="G10">
        <f>IF($C10=0,0,SUMIF([2]Sheet1!$A:$A,$A10,[2]Sheet1!P:P))</f>
        <v>0</v>
      </c>
      <c r="H10">
        <f>IF($C10=0,0,SUMIF([2]Sheet1!$A:$A,$A10,[2]Sheet1!Q:Q))</f>
        <v>0</v>
      </c>
      <c r="I10">
        <f>IF($C10=0,0,_xlfn.AGGREGATE(14,6,[2]Sheet1!$R:$R/([2]Sheet1!$A:$A=A10),1))</f>
        <v>3.6560000000000001</v>
      </c>
      <c r="J10">
        <f>IF($C10=0,0,AVERAGEIF([2]Sheet1!$A:$A,$A10,[2]Sheet1!R:R))</f>
        <v>2.468</v>
      </c>
      <c r="K10" t="str">
        <f>VLOOKUP(A10,[3]AuthorsAnalyzed!$B:$F,3,FALSE)</f>
        <v>Female</v>
      </c>
      <c r="L10">
        <f>IFERROR(VLOOKUP(A11,AuthorInfo!B:F,4,FALSE)," ")</f>
        <v>1</v>
      </c>
      <c r="M10">
        <f>VLOOKUP(A11,AuthorInfo!B:F,5,FALSE)</f>
        <v>1</v>
      </c>
      <c r="N10">
        <f>IF($B10=0,0,SUMIFS([2]Sheet1!M:M,[2]Sheet1!$A:$A,$A10,[2]Sheet1!$S:$S,1))</f>
        <v>1</v>
      </c>
      <c r="O10">
        <f>IF($B10=0,0,SUMIFS([2]Sheet1!N:N,[2]Sheet1!$A:$A,$A10,[2]Sheet1!$S:$S,1))</f>
        <v>1</v>
      </c>
      <c r="P10">
        <f>IF($B10=0,0,SUMIFS([2]Sheet1!O:O,[2]Sheet1!$A:$A,$A10,[2]Sheet1!$S:$S,1))</f>
        <v>1</v>
      </c>
      <c r="Q10">
        <f>IF($B10=0,0,_xlfn.AGGREGATE(14,6,[2]Sheet1!$R:$R/([2]Sheet1!$A:$A=A10) *([2]Sheet1!$S:$S=1),1))</f>
        <v>3.6560000000000001</v>
      </c>
      <c r="R10">
        <f>IF($B10=0,0,AVERAGEIFS([2]Sheet1!R:R,[2]Sheet1!$A:$A,$A10,[2]Sheet1!$S:$S,1))</f>
        <v>2.8840000000000003</v>
      </c>
    </row>
    <row r="11" spans="1:18" x14ac:dyDescent="0.25">
      <c r="A11" s="2" t="s">
        <v>161</v>
      </c>
      <c r="B11">
        <f>COUNTIFS([2]Sheet1!$A:$A,A11,[2]Sheet1!$S:$S,1)</f>
        <v>7</v>
      </c>
      <c r="C11">
        <f>COUNTIF([2]Sheet1!$A:$A,A11)</f>
        <v>12</v>
      </c>
      <c r="D11">
        <f>IF($C11=0,0,SUMIF([2]Sheet1!$A:$A,$A11,[2]Sheet1!M:M))</f>
        <v>12</v>
      </c>
      <c r="E11">
        <f>IF($C11=0,0,SUMIF([2]Sheet1!$A:$A,$A11,[2]Sheet1!N:N))</f>
        <v>3</v>
      </c>
      <c r="F11">
        <f>IF($C11=0,0,SUMIF([2]Sheet1!$A:$A,$A11,[2]Sheet1!O:O))</f>
        <v>3</v>
      </c>
      <c r="G11">
        <f>IF($C11=0,0,SUMIF([2]Sheet1!$A:$A,$A11,[2]Sheet1!P:P))</f>
        <v>1</v>
      </c>
      <c r="H11">
        <f>IF($C11=0,0,SUMIF([2]Sheet1!$A:$A,$A11,[2]Sheet1!Q:Q))</f>
        <v>1</v>
      </c>
      <c r="I11">
        <f>IF($C11=0,0,_xlfn.AGGREGATE(14,6,[2]Sheet1!$R:$R/([2]Sheet1!$A:$A=A11),1))</f>
        <v>3.649</v>
      </c>
      <c r="J11">
        <f>IF($C11=0,0,AVERAGEIF([2]Sheet1!$A:$A,$A11,[2]Sheet1!R:R))</f>
        <v>1.2522499999999999</v>
      </c>
      <c r="K11" t="str">
        <f>VLOOKUP(A11,[3]AuthorsAnalyzed!$B:$F,3,FALSE)</f>
        <v>Male</v>
      </c>
      <c r="L11">
        <f>IFERROR(VLOOKUP(A12,AuthorInfo!B:F,4,FALSE)," ")</f>
        <v>0</v>
      </c>
      <c r="M11">
        <f>VLOOKUP(A12,AuthorInfo!B:F,5,FALSE)</f>
        <v>1</v>
      </c>
      <c r="N11">
        <f>IF($B11=0,0,SUMIFS([2]Sheet1!M:M,[2]Sheet1!$A:$A,$A11,[2]Sheet1!$S:$S,1))</f>
        <v>7</v>
      </c>
      <c r="O11">
        <f>IF($B11=0,0,SUMIFS([2]Sheet1!N:N,[2]Sheet1!$A:$A,$A11,[2]Sheet1!$S:$S,1))</f>
        <v>3</v>
      </c>
      <c r="P11">
        <f>IF($B11=0,0,SUMIFS([2]Sheet1!O:O,[2]Sheet1!$A:$A,$A11,[2]Sheet1!$S:$S,1))</f>
        <v>3</v>
      </c>
      <c r="Q11">
        <f>IF($B11=0,0,_xlfn.AGGREGATE(14,6,[2]Sheet1!$R:$R/([2]Sheet1!$A:$A=A11) *([2]Sheet1!$S:$S=1),1))</f>
        <v>3.649</v>
      </c>
      <c r="R11">
        <f>IF($B11=0,0,AVERAGEIFS([2]Sheet1!R:R,[2]Sheet1!$A:$A,$A11,[2]Sheet1!$S:$S,1))</f>
        <v>1.4588571428571426</v>
      </c>
    </row>
    <row r="12" spans="1:18" x14ac:dyDescent="0.25">
      <c r="A12" s="2" t="s">
        <v>162</v>
      </c>
      <c r="B12">
        <f>COUNTIFS([2]Sheet1!$A:$A,A12,[2]Sheet1!$S:$S,1)</f>
        <v>2</v>
      </c>
      <c r="C12">
        <f>COUNTIF([2]Sheet1!$A:$A,A12)</f>
        <v>2</v>
      </c>
      <c r="D12">
        <f>IF($C12=0,0,SUMIF([2]Sheet1!$A:$A,$A12,[2]Sheet1!M:M))</f>
        <v>1</v>
      </c>
      <c r="E12">
        <f>IF($C12=0,0,SUMIF([2]Sheet1!$A:$A,$A12,[2]Sheet1!N:N))</f>
        <v>0</v>
      </c>
      <c r="F12">
        <f>IF($C12=0,0,SUMIF([2]Sheet1!$A:$A,$A12,[2]Sheet1!O:O))</f>
        <v>0</v>
      </c>
      <c r="G12">
        <f>IF($C12=0,0,SUMIF([2]Sheet1!$A:$A,$A12,[2]Sheet1!P:P))</f>
        <v>0</v>
      </c>
      <c r="H12">
        <f>IF($C12=0,0,SUMIF([2]Sheet1!$A:$A,$A12,[2]Sheet1!Q:Q))</f>
        <v>0</v>
      </c>
      <c r="I12">
        <f>IF($C12=0,0,_xlfn.AGGREGATE(14,6,[2]Sheet1!$R:$R/([2]Sheet1!$A:$A=A12),1))</f>
        <v>2.6160000000000001</v>
      </c>
      <c r="J12">
        <f>IF($C12=0,0,AVERAGEIF([2]Sheet1!$A:$A,$A12,[2]Sheet1!R:R))</f>
        <v>2.1850000000000001</v>
      </c>
      <c r="K12" t="str">
        <f>VLOOKUP(A12,[3]AuthorsAnalyzed!$B:$F,3,FALSE)</f>
        <v>Male</v>
      </c>
      <c r="L12">
        <f>IFERROR(VLOOKUP(A13,AuthorInfo!B:F,4,FALSE)," ")</f>
        <v>1</v>
      </c>
      <c r="M12">
        <f>VLOOKUP(A13,AuthorInfo!B:F,5,FALSE)</f>
        <v>1</v>
      </c>
      <c r="N12">
        <f>IF($B12=0,0,SUMIFS([2]Sheet1!M:M,[2]Sheet1!$A:$A,$A12,[2]Sheet1!$S:$S,1))</f>
        <v>1</v>
      </c>
      <c r="O12">
        <f>IF($B12=0,0,SUMIFS([2]Sheet1!N:N,[2]Sheet1!$A:$A,$A12,[2]Sheet1!$S:$S,1))</f>
        <v>0</v>
      </c>
      <c r="P12">
        <f>IF($B12=0,0,SUMIFS([2]Sheet1!O:O,[2]Sheet1!$A:$A,$A12,[2]Sheet1!$S:$S,1))</f>
        <v>0</v>
      </c>
      <c r="Q12">
        <f>IF($B12=0,0,_xlfn.AGGREGATE(14,6,[2]Sheet1!$R:$R/([2]Sheet1!$A:$A=A12) *([2]Sheet1!$S:$S=1),1))</f>
        <v>2.6160000000000001</v>
      </c>
      <c r="R12">
        <f>IF($B12=0,0,AVERAGEIFS([2]Sheet1!R:R,[2]Sheet1!$A:$A,$A12,[2]Sheet1!$S:$S,1))</f>
        <v>2.1850000000000001</v>
      </c>
    </row>
    <row r="13" spans="1:18" x14ac:dyDescent="0.25">
      <c r="A13" s="2" t="s">
        <v>163</v>
      </c>
      <c r="B13">
        <f>COUNTIFS([2]Sheet1!$A:$A,A13,[2]Sheet1!$S:$S,1)</f>
        <v>1</v>
      </c>
      <c r="C13">
        <f>COUNTIF([2]Sheet1!$A:$A,A13)</f>
        <v>2</v>
      </c>
      <c r="D13">
        <f>IF($C13=0,0,SUMIF([2]Sheet1!$A:$A,$A13,[2]Sheet1!M:M))</f>
        <v>0</v>
      </c>
      <c r="E13">
        <f>IF($C13=0,0,SUMIF([2]Sheet1!$A:$A,$A13,[2]Sheet1!N:N))</f>
        <v>1</v>
      </c>
      <c r="F13">
        <f>IF($C13=0,0,SUMIF([2]Sheet1!$A:$A,$A13,[2]Sheet1!O:O))</f>
        <v>0</v>
      </c>
      <c r="G13">
        <f>IF($C13=0,0,SUMIF([2]Sheet1!$A:$A,$A13,[2]Sheet1!P:P))</f>
        <v>0</v>
      </c>
      <c r="H13">
        <f>IF($C13=0,0,SUMIF([2]Sheet1!$A:$A,$A13,[2]Sheet1!Q:Q))</f>
        <v>0</v>
      </c>
      <c r="I13">
        <f>IF($C13=0,0,_xlfn.AGGREGATE(14,6,[2]Sheet1!$R:$R/([2]Sheet1!$A:$A=A13),1))</f>
        <v>3.226</v>
      </c>
      <c r="J13">
        <f>IF($C13=0,0,AVERAGEIF([2]Sheet1!$A:$A,$A13,[2]Sheet1!R:R))</f>
        <v>2.7789999999999999</v>
      </c>
      <c r="K13" t="str">
        <f>VLOOKUP(A13,[3]AuthorsAnalyzed!$B:$F,3,FALSE)</f>
        <v>Female</v>
      </c>
      <c r="L13">
        <f>IFERROR(VLOOKUP(A14,AuthorInfo!B:F,4,FALSE)," ")</f>
        <v>1</v>
      </c>
      <c r="M13">
        <f>VLOOKUP(A14,AuthorInfo!B:F,5,FALSE)</f>
        <v>1</v>
      </c>
      <c r="N13">
        <f>IF($B13=0,0,SUMIFS([2]Sheet1!M:M,[2]Sheet1!$A:$A,$A13,[2]Sheet1!$S:$S,1))</f>
        <v>0</v>
      </c>
      <c r="O13">
        <f>IF($B13=0,0,SUMIFS([2]Sheet1!N:N,[2]Sheet1!$A:$A,$A13,[2]Sheet1!$S:$S,1))</f>
        <v>1</v>
      </c>
      <c r="P13">
        <f>IF($B13=0,0,SUMIFS([2]Sheet1!O:O,[2]Sheet1!$A:$A,$A13,[2]Sheet1!$S:$S,1))</f>
        <v>0</v>
      </c>
      <c r="Q13">
        <f>IF($B13=0,0,_xlfn.AGGREGATE(14,6,[2]Sheet1!$R:$R/([2]Sheet1!$A:$A=A13) *([2]Sheet1!$S:$S=1),1))</f>
        <v>3.226</v>
      </c>
      <c r="R13">
        <f>IF($B13=0,0,AVERAGEIFS([2]Sheet1!R:R,[2]Sheet1!$A:$A,$A13,[2]Sheet1!$S:$S,1))</f>
        <v>3.226</v>
      </c>
    </row>
    <row r="14" spans="1:18" x14ac:dyDescent="0.25">
      <c r="A14" s="2" t="s">
        <v>164</v>
      </c>
      <c r="B14">
        <f>COUNTIFS([2]Sheet1!$A:$A,A14,[2]Sheet1!$S:$S,1)</f>
        <v>4</v>
      </c>
      <c r="C14">
        <f>COUNTIF([2]Sheet1!$A:$A,A14)</f>
        <v>6</v>
      </c>
      <c r="D14">
        <f>IF($C14=0,0,SUMIF([2]Sheet1!$A:$A,$A14,[2]Sheet1!M:M))</f>
        <v>2</v>
      </c>
      <c r="E14">
        <f>IF($C14=0,0,SUMIF([2]Sheet1!$A:$A,$A14,[2]Sheet1!N:N))</f>
        <v>1</v>
      </c>
      <c r="F14">
        <f>IF($C14=0,0,SUMIF([2]Sheet1!$A:$A,$A14,[2]Sheet1!O:O))</f>
        <v>0</v>
      </c>
      <c r="G14">
        <f>IF($C14=0,0,SUMIF([2]Sheet1!$A:$A,$A14,[2]Sheet1!P:P))</f>
        <v>0</v>
      </c>
      <c r="H14">
        <f>IF($C14=0,0,SUMIF([2]Sheet1!$A:$A,$A14,[2]Sheet1!Q:Q))</f>
        <v>0</v>
      </c>
      <c r="I14">
        <f>IF($C14=0,0,_xlfn.AGGREGATE(14,6,[2]Sheet1!$R:$R/([2]Sheet1!$A:$A=A14),1))</f>
        <v>8.4700000000000006</v>
      </c>
      <c r="J14">
        <f>IF($C14=0,0,AVERAGEIF([2]Sheet1!$A:$A,$A14,[2]Sheet1!R:R))</f>
        <v>4.0853333333333337</v>
      </c>
      <c r="K14" t="str">
        <f>VLOOKUP(A14,[3]AuthorsAnalyzed!$B:$F,3,FALSE)</f>
        <v>Male</v>
      </c>
      <c r="L14">
        <f>IFERROR(VLOOKUP(A15,AuthorInfo!B:F,4,FALSE)," ")</f>
        <v>1</v>
      </c>
      <c r="M14">
        <f>VLOOKUP(A15,AuthorInfo!B:F,5,FALSE)</f>
        <v>1</v>
      </c>
      <c r="N14">
        <f>IF($B14=0,0,SUMIFS([2]Sheet1!M:M,[2]Sheet1!$A:$A,$A14,[2]Sheet1!$S:$S,1))</f>
        <v>1</v>
      </c>
      <c r="O14">
        <f>IF($B14=0,0,SUMIFS([2]Sheet1!N:N,[2]Sheet1!$A:$A,$A14,[2]Sheet1!$S:$S,1))</f>
        <v>0</v>
      </c>
      <c r="P14">
        <f>IF($B14=0,0,SUMIFS([2]Sheet1!O:O,[2]Sheet1!$A:$A,$A14,[2]Sheet1!$S:$S,1))</f>
        <v>0</v>
      </c>
      <c r="Q14">
        <f>IF($B14=0,0,_xlfn.AGGREGATE(14,6,[2]Sheet1!$R:$R/([2]Sheet1!$A:$A=A14) *([2]Sheet1!$S:$S=1),1))</f>
        <v>8.4700000000000006</v>
      </c>
      <c r="R14">
        <f>IF($B14=0,0,AVERAGEIFS([2]Sheet1!R:R,[2]Sheet1!$A:$A,$A14,[2]Sheet1!$S:$S,1))</f>
        <v>3.9002500000000007</v>
      </c>
    </row>
    <row r="15" spans="1:18" x14ac:dyDescent="0.25">
      <c r="A15" s="2" t="s">
        <v>165</v>
      </c>
      <c r="B15">
        <f>COUNTIFS([2]Sheet1!$A:$A,A15,[2]Sheet1!$S:$S,1)</f>
        <v>3</v>
      </c>
      <c r="C15">
        <f>COUNTIF([2]Sheet1!$A:$A,A15)</f>
        <v>4</v>
      </c>
      <c r="D15">
        <f>IF($C15=0,0,SUMIF([2]Sheet1!$A:$A,$A15,[2]Sheet1!M:M))</f>
        <v>1</v>
      </c>
      <c r="E15">
        <f>IF($C15=0,0,SUMIF([2]Sheet1!$A:$A,$A15,[2]Sheet1!N:N))</f>
        <v>1</v>
      </c>
      <c r="F15">
        <f>IF($C15=0,0,SUMIF([2]Sheet1!$A:$A,$A15,[2]Sheet1!O:O))</f>
        <v>1</v>
      </c>
      <c r="G15">
        <f>IF($C15=0,0,SUMIF([2]Sheet1!$A:$A,$A15,[2]Sheet1!P:P))</f>
        <v>0</v>
      </c>
      <c r="H15">
        <f>IF($C15=0,0,SUMIF([2]Sheet1!$A:$A,$A15,[2]Sheet1!Q:Q))</f>
        <v>0</v>
      </c>
      <c r="I15">
        <f>IF($C15=0,0,_xlfn.AGGREGATE(14,6,[2]Sheet1!$R:$R/([2]Sheet1!$A:$A=A15),1))</f>
        <v>36.130000000000003</v>
      </c>
      <c r="J15">
        <f>IF($C15=0,0,AVERAGEIF([2]Sheet1!$A:$A,$A15,[2]Sheet1!R:R))</f>
        <v>19.07</v>
      </c>
      <c r="K15" t="str">
        <f>VLOOKUP(A15,[3]AuthorsAnalyzed!$B:$F,3,FALSE)</f>
        <v>Male</v>
      </c>
      <c r="L15">
        <f>IFERROR(VLOOKUP(A16,AuthorInfo!B:F,4,FALSE)," ")</f>
        <v>1</v>
      </c>
      <c r="M15">
        <f>VLOOKUP(A16,AuthorInfo!B:F,5,FALSE)</f>
        <v>1</v>
      </c>
      <c r="N15">
        <f>IF($B15=0,0,SUMIFS([2]Sheet1!M:M,[2]Sheet1!$A:$A,$A15,[2]Sheet1!$S:$S,1))</f>
        <v>0</v>
      </c>
      <c r="O15">
        <f>IF($B15=0,0,SUMIFS([2]Sheet1!N:N,[2]Sheet1!$A:$A,$A15,[2]Sheet1!$S:$S,1))</f>
        <v>0</v>
      </c>
      <c r="P15">
        <f>IF($B15=0,0,SUMIFS([2]Sheet1!O:O,[2]Sheet1!$A:$A,$A15,[2]Sheet1!$S:$S,1))</f>
        <v>0</v>
      </c>
      <c r="Q15">
        <f>IF($B15=0,0,_xlfn.AGGREGATE(14,6,[2]Sheet1!$R:$R/([2]Sheet1!$A:$A=A15) *([2]Sheet1!$S:$S=1),1))</f>
        <v>36.130000000000003</v>
      </c>
      <c r="R15">
        <f>IF($B15=0,0,AVERAGEIFS([2]Sheet1!R:R,[2]Sheet1!$A:$A,$A15,[2]Sheet1!$S:$S,1))</f>
        <v>25.132333333333335</v>
      </c>
    </row>
    <row r="16" spans="1:18" x14ac:dyDescent="0.25">
      <c r="A16" s="2" t="s">
        <v>166</v>
      </c>
      <c r="B16">
        <f>COUNTIFS([2]Sheet1!$A:$A,A16,[2]Sheet1!$S:$S,1)</f>
        <v>12</v>
      </c>
      <c r="C16">
        <f>COUNTIF([2]Sheet1!$A:$A,A16)</f>
        <v>15</v>
      </c>
      <c r="D16">
        <f>IF($C16=0,0,SUMIF([2]Sheet1!$A:$A,$A16,[2]Sheet1!M:M))</f>
        <v>3</v>
      </c>
      <c r="E16">
        <f>IF($C16=0,0,SUMIF([2]Sheet1!$A:$A,$A16,[2]Sheet1!N:N))</f>
        <v>4</v>
      </c>
      <c r="F16">
        <f>IF($C16=0,0,SUMIF([2]Sheet1!$A:$A,$A16,[2]Sheet1!O:O))</f>
        <v>2</v>
      </c>
      <c r="G16">
        <f>IF($C16=0,0,SUMIF([2]Sheet1!$A:$A,$A16,[2]Sheet1!P:P))</f>
        <v>3</v>
      </c>
      <c r="H16">
        <f>IF($C16=0,0,SUMIF([2]Sheet1!$A:$A,$A16,[2]Sheet1!Q:Q))</f>
        <v>1</v>
      </c>
      <c r="I16">
        <f>IF($C16=0,0,_xlfn.AGGREGATE(14,6,[2]Sheet1!$R:$R/([2]Sheet1!$A:$A=A16),1))</f>
        <v>4.3390000000000004</v>
      </c>
      <c r="J16">
        <f>IF($C16=0,0,AVERAGEIF([2]Sheet1!$A:$A,$A16,[2]Sheet1!R:R))</f>
        <v>2.2456666666666667</v>
      </c>
      <c r="K16" t="str">
        <f>VLOOKUP(A16,[3]AuthorsAnalyzed!$B:$F,3,FALSE)</f>
        <v>Male</v>
      </c>
      <c r="L16">
        <f>IFERROR(VLOOKUP(A17,AuthorInfo!B:F,4,FALSE)," ")</f>
        <v>1</v>
      </c>
      <c r="M16">
        <f>VLOOKUP(A17,AuthorInfo!B:F,5,FALSE)</f>
        <v>1</v>
      </c>
      <c r="N16">
        <f>IF($B16=0,0,SUMIFS([2]Sheet1!M:M,[2]Sheet1!$A:$A,$A16,[2]Sheet1!$S:$S,1))</f>
        <v>2</v>
      </c>
      <c r="O16">
        <f>IF($B16=0,0,SUMIFS([2]Sheet1!N:N,[2]Sheet1!$A:$A,$A16,[2]Sheet1!$S:$S,1))</f>
        <v>3</v>
      </c>
      <c r="P16">
        <f>IF($B16=0,0,SUMIFS([2]Sheet1!O:O,[2]Sheet1!$A:$A,$A16,[2]Sheet1!$S:$S,1))</f>
        <v>1</v>
      </c>
      <c r="Q16">
        <f>IF($B16=0,0,_xlfn.AGGREGATE(14,6,[2]Sheet1!$R:$R/([2]Sheet1!$A:$A=A16) *([2]Sheet1!$S:$S=1),1))</f>
        <v>4.3390000000000004</v>
      </c>
      <c r="R16">
        <f>IF($B16=0,0,AVERAGEIFS([2]Sheet1!R:R,[2]Sheet1!$A:$A,$A16,[2]Sheet1!$S:$S,1))</f>
        <v>2.2879166666666668</v>
      </c>
    </row>
    <row r="17" spans="1:18" x14ac:dyDescent="0.25">
      <c r="A17" s="2" t="s">
        <v>167</v>
      </c>
      <c r="B17">
        <f>COUNTIFS([2]Sheet1!$A:$A,A17,[2]Sheet1!$S:$S,1)</f>
        <v>3</v>
      </c>
      <c r="C17">
        <f>COUNTIF([2]Sheet1!$A:$A,A17)</f>
        <v>5</v>
      </c>
      <c r="D17">
        <f>IF($C17=0,0,SUMIF([2]Sheet1!$A:$A,$A17,[2]Sheet1!M:M))</f>
        <v>4</v>
      </c>
      <c r="E17">
        <f>IF($C17=0,0,SUMIF([2]Sheet1!$A:$A,$A17,[2]Sheet1!N:N))</f>
        <v>2</v>
      </c>
      <c r="F17">
        <f>IF($C17=0,0,SUMIF([2]Sheet1!$A:$A,$A17,[2]Sheet1!O:O))</f>
        <v>2</v>
      </c>
      <c r="G17">
        <f>IF($C17=0,0,SUMIF([2]Sheet1!$A:$A,$A17,[2]Sheet1!P:P))</f>
        <v>0</v>
      </c>
      <c r="H17">
        <f>IF($C17=0,0,SUMIF([2]Sheet1!$A:$A,$A17,[2]Sheet1!Q:Q))</f>
        <v>0</v>
      </c>
      <c r="I17">
        <f>IF($C17=0,0,_xlfn.AGGREGATE(14,6,[2]Sheet1!$R:$R/([2]Sheet1!$A:$A=A17),1))</f>
        <v>5.5720000000000001</v>
      </c>
      <c r="J17">
        <f>IF($C17=0,0,AVERAGEIF([2]Sheet1!$A:$A,$A17,[2]Sheet1!R:R))</f>
        <v>2.6208</v>
      </c>
      <c r="K17" t="str">
        <f>VLOOKUP(A17,[3]AuthorsAnalyzed!$B:$F,3,FALSE)</f>
        <v>Male</v>
      </c>
      <c r="L17">
        <f>IFERROR(VLOOKUP(A18,AuthorInfo!B:F,4,FALSE)," ")</f>
        <v>1</v>
      </c>
      <c r="M17">
        <f>VLOOKUP(A18,AuthorInfo!B:F,5,FALSE)</f>
        <v>0</v>
      </c>
      <c r="N17">
        <f>IF($B17=0,0,SUMIFS([2]Sheet1!M:M,[2]Sheet1!$A:$A,$A17,[2]Sheet1!$S:$S,1))</f>
        <v>2</v>
      </c>
      <c r="O17">
        <f>IF($B17=0,0,SUMIFS([2]Sheet1!N:N,[2]Sheet1!$A:$A,$A17,[2]Sheet1!$S:$S,1))</f>
        <v>2</v>
      </c>
      <c r="P17">
        <f>IF($B17=0,0,SUMIFS([2]Sheet1!O:O,[2]Sheet1!$A:$A,$A17,[2]Sheet1!$S:$S,1))</f>
        <v>2</v>
      </c>
      <c r="Q17">
        <f>IF($B17=0,0,_xlfn.AGGREGATE(14,6,[2]Sheet1!$R:$R/([2]Sheet1!$A:$A=A17) *([2]Sheet1!$S:$S=1),1))</f>
        <v>5.5720000000000001</v>
      </c>
      <c r="R17">
        <f>IF($B17=0,0,AVERAGEIFS([2]Sheet1!R:R,[2]Sheet1!$A:$A,$A17,[2]Sheet1!$S:$S,1))</f>
        <v>3.1193333333333335</v>
      </c>
    </row>
    <row r="18" spans="1:18" x14ac:dyDescent="0.25">
      <c r="A18" s="2" t="s">
        <v>168</v>
      </c>
      <c r="B18">
        <f>COUNTIFS([2]Sheet1!$A:$A,A18,[2]Sheet1!$S:$S,1)</f>
        <v>0</v>
      </c>
      <c r="C18">
        <f>COUNTIF([2]Sheet1!$A:$A,A18)</f>
        <v>2</v>
      </c>
      <c r="D18">
        <f>IF($C18=0,0,SUMIF([2]Sheet1!$A:$A,$A18,[2]Sheet1!M:M))</f>
        <v>2</v>
      </c>
      <c r="E18">
        <f>IF($C18=0,0,SUMIF([2]Sheet1!$A:$A,$A18,[2]Sheet1!N:N))</f>
        <v>1</v>
      </c>
      <c r="F18">
        <f>IF($C18=0,0,SUMIF([2]Sheet1!$A:$A,$A18,[2]Sheet1!O:O))</f>
        <v>1</v>
      </c>
      <c r="G18">
        <f>IF($C18=0,0,SUMIF([2]Sheet1!$A:$A,$A18,[2]Sheet1!P:P))</f>
        <v>0</v>
      </c>
      <c r="H18">
        <f>IF($C18=0,0,SUMIF([2]Sheet1!$A:$A,$A18,[2]Sheet1!Q:Q))</f>
        <v>0</v>
      </c>
      <c r="I18">
        <f>IF($C18=0,0,_xlfn.AGGREGATE(14,6,[2]Sheet1!$R:$R/([2]Sheet1!$A:$A=A18),1))</f>
        <v>6.1980000000000004</v>
      </c>
      <c r="J18">
        <f>IF($C18=0,0,AVERAGEIF([2]Sheet1!$A:$A,$A18,[2]Sheet1!R:R))</f>
        <v>4.0040000000000004</v>
      </c>
      <c r="K18" t="str">
        <f>VLOOKUP(A18,[3]AuthorsAnalyzed!$B:$F,3,FALSE)</f>
        <v>Female</v>
      </c>
      <c r="L18">
        <f>IFERROR(VLOOKUP(A19,AuthorInfo!B:F,4,FALSE)," ")</f>
        <v>1</v>
      </c>
      <c r="M18">
        <f>VLOOKUP(A19,AuthorInfo!B:F,5,FALSE)</f>
        <v>0</v>
      </c>
      <c r="N18">
        <f>IF($B18=0,0,SUMIFS([2]Sheet1!M:M,[2]Sheet1!$A:$A,$A18,[2]Sheet1!$S:$S,1))</f>
        <v>0</v>
      </c>
      <c r="O18">
        <f>IF($B18=0,0,SUMIFS([2]Sheet1!N:N,[2]Sheet1!$A:$A,$A18,[2]Sheet1!$S:$S,1))</f>
        <v>0</v>
      </c>
      <c r="P18">
        <f>IF($B18=0,0,SUMIFS([2]Sheet1!O:O,[2]Sheet1!$A:$A,$A18,[2]Sheet1!$S:$S,1))</f>
        <v>0</v>
      </c>
      <c r="Q18">
        <f>IF($B18=0,0,_xlfn.AGGREGATE(14,6,[2]Sheet1!$R:$R/([2]Sheet1!$A:$A=A18) *([2]Sheet1!$S:$S=1),1))</f>
        <v>0</v>
      </c>
      <c r="R18">
        <f>IF($B18=0,0,AVERAGEIFS([2]Sheet1!R:R,[2]Sheet1!$A:$A,$A18,[2]Sheet1!$S:$S,1))</f>
        <v>0</v>
      </c>
    </row>
    <row r="19" spans="1:18" x14ac:dyDescent="0.25">
      <c r="A19" s="2" t="s">
        <v>169</v>
      </c>
      <c r="B19">
        <f>COUNTIFS([2]Sheet1!$A:$A,A19,[2]Sheet1!$S:$S,1)</f>
        <v>0</v>
      </c>
      <c r="C19">
        <f>COUNTIF([2]Sheet1!$A:$A,A19)</f>
        <v>1</v>
      </c>
      <c r="D19">
        <f>IF($C19=0,0,SUMIF([2]Sheet1!$A:$A,$A19,[2]Sheet1!M:M))</f>
        <v>1</v>
      </c>
      <c r="E19">
        <f>IF($C19=0,0,SUMIF([2]Sheet1!$A:$A,$A19,[2]Sheet1!N:N))</f>
        <v>0</v>
      </c>
      <c r="F19">
        <f>IF($C19=0,0,SUMIF([2]Sheet1!$A:$A,$A19,[2]Sheet1!O:O))</f>
        <v>0</v>
      </c>
      <c r="G19">
        <f>IF($C19=0,0,SUMIF([2]Sheet1!$A:$A,$A19,[2]Sheet1!P:P))</f>
        <v>0</v>
      </c>
      <c r="H19">
        <f>IF($C19=0,0,SUMIF([2]Sheet1!$A:$A,$A19,[2]Sheet1!Q:Q))</f>
        <v>0</v>
      </c>
      <c r="I19">
        <f>IF($C19=0,0,_xlfn.AGGREGATE(14,6,[2]Sheet1!$R:$R/([2]Sheet1!$A:$A=A19),1))</f>
        <v>4.0129999999999999</v>
      </c>
      <c r="J19">
        <f>IF($C19=0,0,AVERAGEIF([2]Sheet1!$A:$A,$A19,[2]Sheet1!R:R))</f>
        <v>4.0129999999999999</v>
      </c>
      <c r="K19" t="str">
        <f>VLOOKUP(A19,[3]AuthorsAnalyzed!$B:$F,3,FALSE)</f>
        <v>Male</v>
      </c>
      <c r="L19">
        <f>IFERROR(VLOOKUP(A20,AuthorInfo!B:F,4,FALSE)," ")</f>
        <v>0</v>
      </c>
      <c r="M19">
        <f>VLOOKUP(A20,AuthorInfo!B:F,5,FALSE)</f>
        <v>0</v>
      </c>
      <c r="N19">
        <f>IF($B19=0,0,SUMIFS([2]Sheet1!M:M,[2]Sheet1!$A:$A,$A19,[2]Sheet1!$S:$S,1))</f>
        <v>0</v>
      </c>
      <c r="O19">
        <f>IF($B19=0,0,SUMIFS([2]Sheet1!N:N,[2]Sheet1!$A:$A,$A19,[2]Sheet1!$S:$S,1))</f>
        <v>0</v>
      </c>
      <c r="P19">
        <f>IF($B19=0,0,SUMIFS([2]Sheet1!O:O,[2]Sheet1!$A:$A,$A19,[2]Sheet1!$S:$S,1))</f>
        <v>0</v>
      </c>
      <c r="Q19">
        <f>IF($B19=0,0,_xlfn.AGGREGATE(14,6,[2]Sheet1!$R:$R/([2]Sheet1!$A:$A=A19) *([2]Sheet1!$S:$S=1),1))</f>
        <v>0</v>
      </c>
      <c r="R19">
        <f>IF($B19=0,0,AVERAGEIFS([2]Sheet1!R:R,[2]Sheet1!$A:$A,$A19,[2]Sheet1!$S:$S,1))</f>
        <v>0</v>
      </c>
    </row>
    <row r="20" spans="1:18" x14ac:dyDescent="0.25">
      <c r="A20" s="2" t="s">
        <v>170</v>
      </c>
      <c r="B20">
        <f>COUNTIFS([2]Sheet1!$A:$A,A20,[2]Sheet1!$S:$S,1)</f>
        <v>1</v>
      </c>
      <c r="C20">
        <f>COUNTIF([2]Sheet1!$A:$A,A20)</f>
        <v>2</v>
      </c>
      <c r="D20">
        <f>IF($C20=0,0,SUMIF([2]Sheet1!$A:$A,$A20,[2]Sheet1!M:M))</f>
        <v>0</v>
      </c>
      <c r="E20">
        <f>IF($C20=0,0,SUMIF([2]Sheet1!$A:$A,$A20,[2]Sheet1!N:N))</f>
        <v>0</v>
      </c>
      <c r="F20">
        <f>IF($C20=0,0,SUMIF([2]Sheet1!$A:$A,$A20,[2]Sheet1!O:O))</f>
        <v>0</v>
      </c>
      <c r="G20">
        <f>IF($C20=0,0,SUMIF([2]Sheet1!$A:$A,$A20,[2]Sheet1!P:P))</f>
        <v>0</v>
      </c>
      <c r="H20">
        <f>IF($C20=0,0,SUMIF([2]Sheet1!$A:$A,$A20,[2]Sheet1!Q:Q))</f>
        <v>0</v>
      </c>
      <c r="I20">
        <f>IF($C20=0,0,_xlfn.AGGREGATE(14,6,[2]Sheet1!$R:$R/([2]Sheet1!$A:$A=A20),1))</f>
        <v>1.8680000000000001</v>
      </c>
      <c r="J20">
        <f>IF($C20=0,0,AVERAGEIF([2]Sheet1!$A:$A,$A20,[2]Sheet1!R:R))</f>
        <v>1.5525000000000002</v>
      </c>
      <c r="K20" t="str">
        <f>VLOOKUP(A20,[3]AuthorsAnalyzed!$B:$F,3,FALSE)</f>
        <v>Male</v>
      </c>
      <c r="L20">
        <f>IFERROR(VLOOKUP(A21,AuthorInfo!B:F,4,FALSE)," ")</f>
        <v>1</v>
      </c>
      <c r="M20">
        <f>VLOOKUP(A21,AuthorInfo!B:F,5,FALSE)</f>
        <v>0</v>
      </c>
      <c r="N20">
        <f>IF($B20=0,0,SUMIFS([2]Sheet1!M:M,[2]Sheet1!$A:$A,$A20,[2]Sheet1!$S:$S,1))</f>
        <v>0</v>
      </c>
      <c r="O20">
        <f>IF($B20=0,0,SUMIFS([2]Sheet1!N:N,[2]Sheet1!$A:$A,$A20,[2]Sheet1!$S:$S,1))</f>
        <v>0</v>
      </c>
      <c r="P20">
        <f>IF($B20=0,0,SUMIFS([2]Sheet1!O:O,[2]Sheet1!$A:$A,$A20,[2]Sheet1!$S:$S,1))</f>
        <v>0</v>
      </c>
      <c r="Q20">
        <f>IF($B20=0,0,_xlfn.AGGREGATE(14,6,[2]Sheet1!$R:$R/([2]Sheet1!$A:$A=A20) *([2]Sheet1!$S:$S=1),1))</f>
        <v>1.2370000000000001</v>
      </c>
      <c r="R20">
        <f>IF($B20=0,0,AVERAGEIFS([2]Sheet1!R:R,[2]Sheet1!$A:$A,$A20,[2]Sheet1!$S:$S,1))</f>
        <v>1.2370000000000001</v>
      </c>
    </row>
    <row r="21" spans="1:18" x14ac:dyDescent="0.25">
      <c r="A21" s="2" t="s">
        <v>171</v>
      </c>
      <c r="B21">
        <f>COUNTIFS([2]Sheet1!$A:$A,A21,[2]Sheet1!$S:$S,1)</f>
        <v>7</v>
      </c>
      <c r="C21">
        <f>COUNTIF([2]Sheet1!$A:$A,A21)</f>
        <v>8</v>
      </c>
      <c r="D21">
        <f>IF($C21=0,0,SUMIF([2]Sheet1!$A:$A,$A21,[2]Sheet1!M:M))</f>
        <v>0</v>
      </c>
      <c r="E21">
        <f>IF($C21=0,0,SUMIF([2]Sheet1!$A:$A,$A21,[2]Sheet1!N:N))</f>
        <v>0</v>
      </c>
      <c r="F21">
        <f>IF($C21=0,0,SUMIF([2]Sheet1!$A:$A,$A21,[2]Sheet1!O:O))</f>
        <v>0</v>
      </c>
      <c r="G21">
        <f>IF($C21=0,0,SUMIF([2]Sheet1!$A:$A,$A21,[2]Sheet1!P:P))</f>
        <v>0</v>
      </c>
      <c r="H21">
        <f>IF($C21=0,0,SUMIF([2]Sheet1!$A:$A,$A21,[2]Sheet1!Q:Q))</f>
        <v>0</v>
      </c>
      <c r="I21">
        <f>IF($C21=0,0,_xlfn.AGGREGATE(14,6,[2]Sheet1!$R:$R/([2]Sheet1!$A:$A=A21),1))</f>
        <v>36.130000000000003</v>
      </c>
      <c r="J21">
        <f>IF($C21=0,0,AVERAGEIF([2]Sheet1!$A:$A,$A21,[2]Sheet1!R:R))</f>
        <v>19.929500000000001</v>
      </c>
      <c r="K21" t="str">
        <f>VLOOKUP(A21,[3]AuthorsAnalyzed!$B:$F,3,FALSE)</f>
        <v>Male</v>
      </c>
      <c r="L21">
        <f>IFERROR(VLOOKUP(A22,AuthorInfo!B:F,4,FALSE)," ")</f>
        <v>1</v>
      </c>
      <c r="M21">
        <f>VLOOKUP(A22,AuthorInfo!B:F,5,FALSE)</f>
        <v>0</v>
      </c>
      <c r="N21">
        <f>IF($B21=0,0,SUMIFS([2]Sheet1!M:M,[2]Sheet1!$A:$A,$A21,[2]Sheet1!$S:$S,1))</f>
        <v>0</v>
      </c>
      <c r="O21">
        <f>IF($B21=0,0,SUMIFS([2]Sheet1!N:N,[2]Sheet1!$A:$A,$A21,[2]Sheet1!$S:$S,1))</f>
        <v>0</v>
      </c>
      <c r="P21">
        <f>IF($B21=0,0,SUMIFS([2]Sheet1!O:O,[2]Sheet1!$A:$A,$A21,[2]Sheet1!$S:$S,1))</f>
        <v>0</v>
      </c>
      <c r="Q21">
        <f>IF($B21=0,0,_xlfn.AGGREGATE(14,6,[2]Sheet1!$R:$R/([2]Sheet1!$A:$A=A21) *([2]Sheet1!$S:$S=1),1))</f>
        <v>36.130000000000003</v>
      </c>
      <c r="R21">
        <f>IF($B21=0,0,AVERAGEIFS([2]Sheet1!R:R,[2]Sheet1!$A:$A,$A21,[2]Sheet1!$S:$S,1))</f>
        <v>22.141285714285715</v>
      </c>
    </row>
    <row r="22" spans="1:18" x14ac:dyDescent="0.25">
      <c r="A22" s="2" t="s">
        <v>172</v>
      </c>
      <c r="B22">
        <f>COUNTIFS([2]Sheet1!$A:$A,A22,[2]Sheet1!$S:$S,1)</f>
        <v>2</v>
      </c>
      <c r="C22">
        <f>COUNTIF([2]Sheet1!$A:$A,A22)</f>
        <v>3</v>
      </c>
      <c r="D22">
        <f>IF($C22=0,0,SUMIF([2]Sheet1!$A:$A,$A22,[2]Sheet1!M:M))</f>
        <v>1</v>
      </c>
      <c r="E22">
        <f>IF($C22=0,0,SUMIF([2]Sheet1!$A:$A,$A22,[2]Sheet1!N:N))</f>
        <v>0</v>
      </c>
      <c r="F22">
        <f>IF($C22=0,0,SUMIF([2]Sheet1!$A:$A,$A22,[2]Sheet1!O:O))</f>
        <v>0</v>
      </c>
      <c r="G22">
        <f>IF($C22=0,0,SUMIF([2]Sheet1!$A:$A,$A22,[2]Sheet1!P:P))</f>
        <v>0</v>
      </c>
      <c r="H22">
        <f>IF($C22=0,0,SUMIF([2]Sheet1!$A:$A,$A22,[2]Sheet1!Q:Q))</f>
        <v>0</v>
      </c>
      <c r="I22">
        <f>IF($C22=0,0,_xlfn.AGGREGATE(14,6,[2]Sheet1!$R:$R/([2]Sheet1!$A:$A=A22),1))</f>
        <v>9.4120000000000008</v>
      </c>
      <c r="J22">
        <f>IF($C22=0,0,AVERAGEIF([2]Sheet1!$A:$A,$A22,[2]Sheet1!R:R))</f>
        <v>5.0979999999999999</v>
      </c>
      <c r="K22" t="str">
        <f>VLOOKUP(A22,[3]AuthorsAnalyzed!$B:$F,3,FALSE)</f>
        <v>Female</v>
      </c>
      <c r="L22">
        <f>IFERROR(VLOOKUP(A23,AuthorInfo!B:F,4,FALSE)," ")</f>
        <v>1</v>
      </c>
      <c r="M22">
        <f>VLOOKUP(A23,AuthorInfo!B:F,5,FALSE)</f>
        <v>0</v>
      </c>
      <c r="N22">
        <f>IF($B22=0,0,SUMIFS([2]Sheet1!M:M,[2]Sheet1!$A:$A,$A22,[2]Sheet1!$S:$S,1))</f>
        <v>0</v>
      </c>
      <c r="O22">
        <f>IF($B22=0,0,SUMIFS([2]Sheet1!N:N,[2]Sheet1!$A:$A,$A22,[2]Sheet1!$S:$S,1))</f>
        <v>0</v>
      </c>
      <c r="P22">
        <f>IF($B22=0,0,SUMIFS([2]Sheet1!O:O,[2]Sheet1!$A:$A,$A22,[2]Sheet1!$S:$S,1))</f>
        <v>0</v>
      </c>
      <c r="Q22">
        <f>IF($B22=0,0,_xlfn.AGGREGATE(14,6,[2]Sheet1!$R:$R/([2]Sheet1!$A:$A=A22) *([2]Sheet1!$S:$S=1),1))</f>
        <v>9.4120000000000008</v>
      </c>
      <c r="R22">
        <f>IF($B22=0,0,AVERAGEIFS([2]Sheet1!R:R,[2]Sheet1!$A:$A,$A22,[2]Sheet1!$S:$S,1))</f>
        <v>6.0760000000000005</v>
      </c>
    </row>
    <row r="23" spans="1:18" x14ac:dyDescent="0.25">
      <c r="A23" s="2" t="s">
        <v>173</v>
      </c>
      <c r="B23">
        <f>COUNTIFS([2]Sheet1!$A:$A,A23,[2]Sheet1!$S:$S,1)</f>
        <v>1</v>
      </c>
      <c r="C23">
        <f>COUNTIF([2]Sheet1!$A:$A,A23)</f>
        <v>3</v>
      </c>
      <c r="D23">
        <f>IF($C23=0,0,SUMIF([2]Sheet1!$A:$A,$A23,[2]Sheet1!M:M))</f>
        <v>2</v>
      </c>
      <c r="E23">
        <f>IF($C23=0,0,SUMIF([2]Sheet1!$A:$A,$A23,[2]Sheet1!N:N))</f>
        <v>3</v>
      </c>
      <c r="F23">
        <f>IF($C23=0,0,SUMIF([2]Sheet1!$A:$A,$A23,[2]Sheet1!O:O))</f>
        <v>2</v>
      </c>
      <c r="G23">
        <f>IF($C23=0,0,SUMIF([2]Sheet1!$A:$A,$A23,[2]Sheet1!P:P))</f>
        <v>0</v>
      </c>
      <c r="H23">
        <f>IF($C23=0,0,SUMIF([2]Sheet1!$A:$A,$A23,[2]Sheet1!Q:Q))</f>
        <v>0</v>
      </c>
      <c r="I23">
        <f>IF($C23=0,0,_xlfn.AGGREGATE(14,6,[2]Sheet1!$R:$R/([2]Sheet1!$A:$A=A23),1))</f>
        <v>3.2389999999999999</v>
      </c>
      <c r="J23">
        <f>IF($C23=0,0,AVERAGEIF([2]Sheet1!$A:$A,$A23,[2]Sheet1!R:R))</f>
        <v>1.6956666666666667</v>
      </c>
      <c r="K23" t="str">
        <f>VLOOKUP(A23,[3]AuthorsAnalyzed!$B:$F,3,FALSE)</f>
        <v>Female</v>
      </c>
      <c r="L23">
        <f>IFERROR(VLOOKUP(A24,AuthorInfo!B:F,4,FALSE)," ")</f>
        <v>0</v>
      </c>
      <c r="M23">
        <f>VLOOKUP(A24,AuthorInfo!B:F,5,FALSE)</f>
        <v>0</v>
      </c>
      <c r="N23">
        <f>IF($B23=0,0,SUMIFS([2]Sheet1!M:M,[2]Sheet1!$A:$A,$A23,[2]Sheet1!$S:$S,1))</f>
        <v>0</v>
      </c>
      <c r="O23">
        <f>IF($B23=0,0,SUMIFS([2]Sheet1!N:N,[2]Sheet1!$A:$A,$A23,[2]Sheet1!$S:$S,1))</f>
        <v>1</v>
      </c>
      <c r="P23">
        <f>IF($B23=0,0,SUMIFS([2]Sheet1!O:O,[2]Sheet1!$A:$A,$A23,[2]Sheet1!$S:$S,1))</f>
        <v>0</v>
      </c>
      <c r="Q23">
        <f>IF($B23=0,0,_xlfn.AGGREGATE(14,6,[2]Sheet1!$R:$R/([2]Sheet1!$A:$A=A23) *([2]Sheet1!$S:$S=1),1))</f>
        <v>3.2389999999999999</v>
      </c>
      <c r="R23">
        <f>IF($B23=0,0,AVERAGEIFS([2]Sheet1!R:R,[2]Sheet1!$A:$A,$A23,[2]Sheet1!$S:$S,1))</f>
        <v>3.2389999999999999</v>
      </c>
    </row>
    <row r="24" spans="1:18" x14ac:dyDescent="0.25">
      <c r="A24" s="2" t="s">
        <v>174</v>
      </c>
      <c r="B24">
        <f>COUNTIFS([2]Sheet1!$A:$A,A24,[2]Sheet1!$S:$S,1)</f>
        <v>2</v>
      </c>
      <c r="C24">
        <f>COUNTIF([2]Sheet1!$A:$A,A24)</f>
        <v>2</v>
      </c>
      <c r="D24">
        <f>IF($C24=0,0,SUMIF([2]Sheet1!$A:$A,$A24,[2]Sheet1!M:M))</f>
        <v>0</v>
      </c>
      <c r="E24">
        <f>IF($C24=0,0,SUMIF([2]Sheet1!$A:$A,$A24,[2]Sheet1!N:N))</f>
        <v>0</v>
      </c>
      <c r="F24">
        <f>IF($C24=0,0,SUMIF([2]Sheet1!$A:$A,$A24,[2]Sheet1!O:O))</f>
        <v>0</v>
      </c>
      <c r="G24">
        <f>IF($C24=0,0,SUMIF([2]Sheet1!$A:$A,$A24,[2]Sheet1!P:P))</f>
        <v>0</v>
      </c>
      <c r="H24">
        <f>IF($C24=0,0,SUMIF([2]Sheet1!$A:$A,$A24,[2]Sheet1!Q:Q))</f>
        <v>0</v>
      </c>
      <c r="I24">
        <f>IF($C24=0,0,_xlfn.AGGREGATE(14,6,[2]Sheet1!$R:$R/([2]Sheet1!$A:$A=A24),1))</f>
        <v>6.4790000000000001</v>
      </c>
      <c r="J24">
        <f>IF($C24=0,0,AVERAGEIF([2]Sheet1!$A:$A,$A24,[2]Sheet1!R:R))</f>
        <v>4.9595000000000002</v>
      </c>
      <c r="K24" t="str">
        <f>VLOOKUP(A24,[3]AuthorsAnalyzed!$B:$F,3,FALSE)</f>
        <v>Female</v>
      </c>
      <c r="L24">
        <f>IFERROR(VLOOKUP(A25,AuthorInfo!B:F,4,FALSE)," ")</f>
        <v>1</v>
      </c>
      <c r="M24">
        <f>VLOOKUP(A25,AuthorInfo!B:F,5,FALSE)</f>
        <v>0</v>
      </c>
      <c r="N24">
        <f>IF($B24=0,0,SUMIFS([2]Sheet1!M:M,[2]Sheet1!$A:$A,$A24,[2]Sheet1!$S:$S,1))</f>
        <v>0</v>
      </c>
      <c r="O24">
        <f>IF($B24=0,0,SUMIFS([2]Sheet1!N:N,[2]Sheet1!$A:$A,$A24,[2]Sheet1!$S:$S,1))</f>
        <v>0</v>
      </c>
      <c r="P24">
        <f>IF($B24=0,0,SUMIFS([2]Sheet1!O:O,[2]Sheet1!$A:$A,$A24,[2]Sheet1!$S:$S,1))</f>
        <v>0</v>
      </c>
      <c r="Q24">
        <f>IF($B24=0,0,_xlfn.AGGREGATE(14,6,[2]Sheet1!$R:$R/([2]Sheet1!$A:$A=A24) *([2]Sheet1!$S:$S=1),1))</f>
        <v>6.4790000000000001</v>
      </c>
      <c r="R24">
        <f>IF($B24=0,0,AVERAGEIFS([2]Sheet1!R:R,[2]Sheet1!$A:$A,$A24,[2]Sheet1!$S:$S,1))</f>
        <v>4.9595000000000002</v>
      </c>
    </row>
    <row r="25" spans="1:18" x14ac:dyDescent="0.25">
      <c r="A25" s="2" t="s">
        <v>175</v>
      </c>
      <c r="B25">
        <f>COUNTIFS([2]Sheet1!$A:$A,A25,[2]Sheet1!$S:$S,1)</f>
        <v>2</v>
      </c>
      <c r="C25">
        <f>COUNTIF([2]Sheet1!$A:$A,A25)</f>
        <v>2</v>
      </c>
      <c r="D25">
        <f>IF($C25=0,0,SUMIF([2]Sheet1!$A:$A,$A25,[2]Sheet1!M:M))</f>
        <v>2</v>
      </c>
      <c r="E25">
        <f>IF($C25=0,0,SUMIF([2]Sheet1!$A:$A,$A25,[2]Sheet1!N:N))</f>
        <v>2</v>
      </c>
      <c r="F25">
        <f>IF($C25=0,0,SUMIF([2]Sheet1!$A:$A,$A25,[2]Sheet1!O:O))</f>
        <v>2</v>
      </c>
      <c r="G25">
        <f>IF($C25=0,0,SUMIF([2]Sheet1!$A:$A,$A25,[2]Sheet1!P:P))</f>
        <v>0</v>
      </c>
      <c r="H25">
        <f>IF($C25=0,0,SUMIF([2]Sheet1!$A:$A,$A25,[2]Sheet1!Q:Q))</f>
        <v>0</v>
      </c>
      <c r="I25">
        <f>IF($C25=0,0,_xlfn.AGGREGATE(14,6,[2]Sheet1!$R:$R/([2]Sheet1!$A:$A=A25),1))</f>
        <v>3.6110000000000002</v>
      </c>
      <c r="J25">
        <f>IF($C25=0,0,AVERAGEIF([2]Sheet1!$A:$A,$A25,[2]Sheet1!R:R))</f>
        <v>2.5659999999999998</v>
      </c>
      <c r="K25" t="str">
        <f>VLOOKUP(A25,[3]AuthorsAnalyzed!$B:$F,3,FALSE)</f>
        <v>Male</v>
      </c>
      <c r="L25">
        <f>IFERROR(VLOOKUP(A26,AuthorInfo!B:F,4,FALSE)," ")</f>
        <v>1</v>
      </c>
      <c r="M25">
        <f>VLOOKUP(A26,AuthorInfo!B:F,5,FALSE)</f>
        <v>1</v>
      </c>
      <c r="N25">
        <f>IF($B25=0,0,SUMIFS([2]Sheet1!M:M,[2]Sheet1!$A:$A,$A25,[2]Sheet1!$S:$S,1))</f>
        <v>2</v>
      </c>
      <c r="O25">
        <f>IF($B25=0,0,SUMIFS([2]Sheet1!N:N,[2]Sheet1!$A:$A,$A25,[2]Sheet1!$S:$S,1))</f>
        <v>2</v>
      </c>
      <c r="P25">
        <f>IF($B25=0,0,SUMIFS([2]Sheet1!O:O,[2]Sheet1!$A:$A,$A25,[2]Sheet1!$S:$S,1))</f>
        <v>2</v>
      </c>
      <c r="Q25">
        <f>IF($B25=0,0,_xlfn.AGGREGATE(14,6,[2]Sheet1!$R:$R/([2]Sheet1!$A:$A=A25) *([2]Sheet1!$S:$S=1),1))</f>
        <v>3.6110000000000002</v>
      </c>
      <c r="R25">
        <f>IF($B25=0,0,AVERAGEIFS([2]Sheet1!R:R,[2]Sheet1!$A:$A,$A25,[2]Sheet1!$S:$S,1))</f>
        <v>2.5659999999999998</v>
      </c>
    </row>
    <row r="26" spans="1:18" x14ac:dyDescent="0.25">
      <c r="A26" s="2" t="s">
        <v>176</v>
      </c>
      <c r="B26">
        <f>COUNTIFS([2]Sheet1!$A:$A,A26,[2]Sheet1!$S:$S,1)</f>
        <v>3</v>
      </c>
      <c r="C26">
        <f>COUNTIF([2]Sheet1!$A:$A,A26)</f>
        <v>4</v>
      </c>
      <c r="D26">
        <f>IF($C26=0,0,SUMIF([2]Sheet1!$A:$A,$A26,[2]Sheet1!M:M))</f>
        <v>0</v>
      </c>
      <c r="E26">
        <f>IF($C26=0,0,SUMIF([2]Sheet1!$A:$A,$A26,[2]Sheet1!N:N))</f>
        <v>1</v>
      </c>
      <c r="F26">
        <f>IF($C26=0,0,SUMIF([2]Sheet1!$A:$A,$A26,[2]Sheet1!O:O))</f>
        <v>0</v>
      </c>
      <c r="G26">
        <f>IF($C26=0,0,SUMIF([2]Sheet1!$A:$A,$A26,[2]Sheet1!P:P))</f>
        <v>0</v>
      </c>
      <c r="H26">
        <f>IF($C26=0,0,SUMIF([2]Sheet1!$A:$A,$A26,[2]Sheet1!Q:Q))</f>
        <v>0</v>
      </c>
      <c r="I26">
        <f>IF($C26=0,0,_xlfn.AGGREGATE(14,6,[2]Sheet1!$R:$R/([2]Sheet1!$A:$A=A26),1))</f>
        <v>13.356999999999999</v>
      </c>
      <c r="J26">
        <f>IF($C26=0,0,AVERAGEIF([2]Sheet1!$A:$A,$A26,[2]Sheet1!R:R))</f>
        <v>5.9872499999999995</v>
      </c>
      <c r="K26" t="str">
        <f>VLOOKUP(A26,[3]AuthorsAnalyzed!$B:$F,3,FALSE)</f>
        <v>Female</v>
      </c>
      <c r="L26">
        <f>IFERROR(VLOOKUP(A27,AuthorInfo!B:F,4,FALSE)," ")</f>
        <v>0</v>
      </c>
      <c r="M26">
        <f>VLOOKUP(A27,AuthorInfo!B:F,5,FALSE)</f>
        <v>1</v>
      </c>
      <c r="N26">
        <f>IF($B26=0,0,SUMIFS([2]Sheet1!M:M,[2]Sheet1!$A:$A,$A26,[2]Sheet1!$S:$S,1))</f>
        <v>0</v>
      </c>
      <c r="O26">
        <f>IF($B26=0,0,SUMIFS([2]Sheet1!N:N,[2]Sheet1!$A:$A,$A26,[2]Sheet1!$S:$S,1))</f>
        <v>1</v>
      </c>
      <c r="P26">
        <f>IF($B26=0,0,SUMIFS([2]Sheet1!O:O,[2]Sheet1!$A:$A,$A26,[2]Sheet1!$S:$S,1))</f>
        <v>0</v>
      </c>
      <c r="Q26">
        <f>IF($B26=0,0,_xlfn.AGGREGATE(14,6,[2]Sheet1!$R:$R/([2]Sheet1!$A:$A=A26) *([2]Sheet1!$S:$S=1),1))</f>
        <v>13.356999999999999</v>
      </c>
      <c r="R26">
        <f>IF($B26=0,0,AVERAGEIFS([2]Sheet1!R:R,[2]Sheet1!$A:$A,$A26,[2]Sheet1!$S:$S,1))</f>
        <v>6.9446666666666665</v>
      </c>
    </row>
    <row r="27" spans="1:18" x14ac:dyDescent="0.25">
      <c r="A27" s="2" t="s">
        <v>177</v>
      </c>
      <c r="B27">
        <f>COUNTIFS([2]Sheet1!$A:$A,A27,[2]Sheet1!$S:$S,1)</f>
        <v>1</v>
      </c>
      <c r="C27">
        <f>COUNTIF([2]Sheet1!$A:$A,A27)</f>
        <v>7</v>
      </c>
      <c r="D27">
        <f>IF($C27=0,0,SUMIF([2]Sheet1!$A:$A,$A27,[2]Sheet1!M:M))</f>
        <v>2</v>
      </c>
      <c r="E27">
        <f>IF($C27=0,0,SUMIF([2]Sheet1!$A:$A,$A27,[2]Sheet1!N:N))</f>
        <v>2</v>
      </c>
      <c r="F27">
        <f>IF($C27=0,0,SUMIF([2]Sheet1!$A:$A,$A27,[2]Sheet1!O:O))</f>
        <v>1</v>
      </c>
      <c r="G27">
        <f>IF($C27=0,0,SUMIF([2]Sheet1!$A:$A,$A27,[2]Sheet1!P:P))</f>
        <v>0</v>
      </c>
      <c r="H27">
        <f>IF($C27=0,0,SUMIF([2]Sheet1!$A:$A,$A27,[2]Sheet1!Q:Q))</f>
        <v>0</v>
      </c>
      <c r="I27">
        <f>IF($C27=0,0,_xlfn.AGGREGATE(14,6,[2]Sheet1!$R:$R/([2]Sheet1!$A:$A=A27),1))</f>
        <v>2.488</v>
      </c>
      <c r="J27">
        <f>IF($C27=0,0,AVERAGEIF([2]Sheet1!$A:$A,$A27,[2]Sheet1!R:R))</f>
        <v>1.8934285714285717</v>
      </c>
      <c r="K27" t="str">
        <f>VLOOKUP(A27,[3]AuthorsAnalyzed!$B:$F,3,FALSE)</f>
        <v>Male</v>
      </c>
      <c r="L27">
        <f>IFERROR(VLOOKUP(A28,AuthorInfo!B:F,4,FALSE)," ")</f>
        <v>1</v>
      </c>
      <c r="M27">
        <f>VLOOKUP(A28,AuthorInfo!B:F,5,FALSE)</f>
        <v>1</v>
      </c>
      <c r="N27">
        <f>IF($B27=0,0,SUMIFS([2]Sheet1!M:M,[2]Sheet1!$A:$A,$A27,[2]Sheet1!$S:$S,1))</f>
        <v>0</v>
      </c>
      <c r="O27">
        <f>IF($B27=0,0,SUMIFS([2]Sheet1!N:N,[2]Sheet1!$A:$A,$A27,[2]Sheet1!$S:$S,1))</f>
        <v>1</v>
      </c>
      <c r="P27">
        <f>IF($B27=0,0,SUMIFS([2]Sheet1!O:O,[2]Sheet1!$A:$A,$A27,[2]Sheet1!$S:$S,1))</f>
        <v>0</v>
      </c>
      <c r="Q27">
        <f>IF($B27=0,0,_xlfn.AGGREGATE(14,6,[2]Sheet1!$R:$R/([2]Sheet1!$A:$A=A27) *([2]Sheet1!$S:$S=1),1))</f>
        <v>1.931</v>
      </c>
      <c r="R27">
        <f>IF($B27=0,0,AVERAGEIFS([2]Sheet1!R:R,[2]Sheet1!$A:$A,$A27,[2]Sheet1!$S:$S,1))</f>
        <v>1.931</v>
      </c>
    </row>
    <row r="28" spans="1:18" x14ac:dyDescent="0.25">
      <c r="A28" s="2" t="s">
        <v>178</v>
      </c>
      <c r="B28">
        <f>COUNTIFS([2]Sheet1!$A:$A,A28,[2]Sheet1!$S:$S,1)</f>
        <v>7</v>
      </c>
      <c r="C28">
        <f>COUNTIF([2]Sheet1!$A:$A,A28)</f>
        <v>9</v>
      </c>
      <c r="D28">
        <f>IF($C28=0,0,SUMIF([2]Sheet1!$A:$A,$A28,[2]Sheet1!M:M))</f>
        <v>0</v>
      </c>
      <c r="E28">
        <f>IF($C28=0,0,SUMIF([2]Sheet1!$A:$A,$A28,[2]Sheet1!N:N))</f>
        <v>2</v>
      </c>
      <c r="F28">
        <f>IF($C28=0,0,SUMIF([2]Sheet1!$A:$A,$A28,[2]Sheet1!O:O))</f>
        <v>0</v>
      </c>
      <c r="G28">
        <f>IF($C28=0,0,SUMIF([2]Sheet1!$A:$A,$A28,[2]Sheet1!P:P))</f>
        <v>0</v>
      </c>
      <c r="H28">
        <f>IF($C28=0,0,SUMIF([2]Sheet1!$A:$A,$A28,[2]Sheet1!Q:Q))</f>
        <v>0</v>
      </c>
      <c r="I28">
        <f>IF($C28=0,0,_xlfn.AGGREGATE(14,6,[2]Sheet1!$R:$R/([2]Sheet1!$A:$A=A28),1))</f>
        <v>13.608000000000001</v>
      </c>
      <c r="J28">
        <f>IF($C28=0,0,AVERAGEIF([2]Sheet1!$A:$A,$A28,[2]Sheet1!R:R))</f>
        <v>5.1323333333333334</v>
      </c>
      <c r="K28" t="str">
        <f>VLOOKUP(A28,[3]AuthorsAnalyzed!$B:$F,3,FALSE)</f>
        <v>Female</v>
      </c>
      <c r="L28">
        <f>IFERROR(VLOOKUP(A29,AuthorInfo!B:F,4,FALSE)," ")</f>
        <v>1</v>
      </c>
      <c r="M28">
        <f>VLOOKUP(A29,AuthorInfo!B:F,5,FALSE)</f>
        <v>0</v>
      </c>
      <c r="N28">
        <f>IF($B28=0,0,SUMIFS([2]Sheet1!M:M,[2]Sheet1!$A:$A,$A28,[2]Sheet1!$S:$S,1))</f>
        <v>0</v>
      </c>
      <c r="O28">
        <f>IF($B28=0,0,SUMIFS([2]Sheet1!N:N,[2]Sheet1!$A:$A,$A28,[2]Sheet1!$S:$S,1))</f>
        <v>2</v>
      </c>
      <c r="P28">
        <f>IF($B28=0,0,SUMIFS([2]Sheet1!O:O,[2]Sheet1!$A:$A,$A28,[2]Sheet1!$S:$S,1))</f>
        <v>0</v>
      </c>
      <c r="Q28">
        <f>IF($B28=0,0,_xlfn.AGGREGATE(14,6,[2]Sheet1!$R:$R/([2]Sheet1!$A:$A=A28) *([2]Sheet1!$S:$S=1),1))</f>
        <v>13.608000000000001</v>
      </c>
      <c r="R28">
        <f>IF($B28=0,0,AVERAGEIFS([2]Sheet1!R:R,[2]Sheet1!$A:$A,$A28,[2]Sheet1!$S:$S,1))</f>
        <v>5.6364285714285716</v>
      </c>
    </row>
    <row r="29" spans="1:18" x14ac:dyDescent="0.25">
      <c r="A29" s="2" t="s">
        <v>179</v>
      </c>
      <c r="B29">
        <f>COUNTIFS([2]Sheet1!$A:$A,A29,[2]Sheet1!$S:$S,1)</f>
        <v>4</v>
      </c>
      <c r="C29">
        <f>COUNTIF([2]Sheet1!$A:$A,A29)</f>
        <v>5</v>
      </c>
      <c r="D29">
        <f>IF($C29=0,0,SUMIF([2]Sheet1!$A:$A,$A29,[2]Sheet1!M:M))</f>
        <v>3</v>
      </c>
      <c r="E29">
        <f>IF($C29=0,0,SUMIF([2]Sheet1!$A:$A,$A29,[2]Sheet1!N:N))</f>
        <v>1</v>
      </c>
      <c r="F29">
        <f>IF($C29=0,0,SUMIF([2]Sheet1!$A:$A,$A29,[2]Sheet1!O:O))</f>
        <v>1</v>
      </c>
      <c r="G29">
        <f>IF($C29=0,0,SUMIF([2]Sheet1!$A:$A,$A29,[2]Sheet1!P:P))</f>
        <v>0</v>
      </c>
      <c r="H29">
        <f>IF($C29=0,0,SUMIF([2]Sheet1!$A:$A,$A29,[2]Sheet1!Q:Q))</f>
        <v>0</v>
      </c>
      <c r="I29">
        <f>IF($C29=0,0,_xlfn.AGGREGATE(14,6,[2]Sheet1!$R:$R/([2]Sheet1!$A:$A=A29),1))</f>
        <v>4.9770000000000003</v>
      </c>
      <c r="J29">
        <f>IF($C29=0,0,AVERAGEIF([2]Sheet1!$A:$A,$A29,[2]Sheet1!R:R))</f>
        <v>3.2884000000000002</v>
      </c>
      <c r="K29" t="str">
        <f>VLOOKUP(A29,[3]AuthorsAnalyzed!$B:$F,3,FALSE)</f>
        <v>Female</v>
      </c>
      <c r="L29">
        <f>IFERROR(VLOOKUP(A30,AuthorInfo!B:F,4,FALSE)," ")</f>
        <v>1</v>
      </c>
      <c r="M29">
        <f>VLOOKUP(A30,AuthorInfo!B:F,5,FALSE)</f>
        <v>0</v>
      </c>
      <c r="N29">
        <f>IF($B29=0,0,SUMIFS([2]Sheet1!M:M,[2]Sheet1!$A:$A,$A29,[2]Sheet1!$S:$S,1))</f>
        <v>2</v>
      </c>
      <c r="O29">
        <f>IF($B29=0,0,SUMIFS([2]Sheet1!N:N,[2]Sheet1!$A:$A,$A29,[2]Sheet1!$S:$S,1))</f>
        <v>1</v>
      </c>
      <c r="P29">
        <f>IF($B29=0,0,SUMIFS([2]Sheet1!O:O,[2]Sheet1!$A:$A,$A29,[2]Sheet1!$S:$S,1))</f>
        <v>1</v>
      </c>
      <c r="Q29">
        <f>IF($B29=0,0,_xlfn.AGGREGATE(14,6,[2]Sheet1!$R:$R/([2]Sheet1!$A:$A=A29) *([2]Sheet1!$S:$S=1),1))</f>
        <v>4.9770000000000003</v>
      </c>
      <c r="R29">
        <f>IF($B29=0,0,AVERAGEIFS([2]Sheet1!R:R,[2]Sheet1!$A:$A,$A29,[2]Sheet1!$S:$S,1))</f>
        <v>3.2077500000000003</v>
      </c>
    </row>
    <row r="30" spans="1:18" x14ac:dyDescent="0.25">
      <c r="A30" s="2" t="s">
        <v>180</v>
      </c>
      <c r="B30">
        <f>COUNTIFS([2]Sheet1!$A:$A,A30,[2]Sheet1!$S:$S,1)</f>
        <v>1</v>
      </c>
      <c r="C30">
        <f>COUNTIF([2]Sheet1!$A:$A,A30)</f>
        <v>4</v>
      </c>
      <c r="D30">
        <f>IF($C30=0,0,SUMIF([2]Sheet1!$A:$A,$A30,[2]Sheet1!M:M))</f>
        <v>4</v>
      </c>
      <c r="E30">
        <f>IF($C30=0,0,SUMIF([2]Sheet1!$A:$A,$A30,[2]Sheet1!N:N))</f>
        <v>1</v>
      </c>
      <c r="F30">
        <f>IF($C30=0,0,SUMIF([2]Sheet1!$A:$A,$A30,[2]Sheet1!O:O))</f>
        <v>1</v>
      </c>
      <c r="G30">
        <f>IF($C30=0,0,SUMIF([2]Sheet1!$A:$A,$A30,[2]Sheet1!P:P))</f>
        <v>0</v>
      </c>
      <c r="H30">
        <f>IF($C30=0,0,SUMIF([2]Sheet1!$A:$A,$A30,[2]Sheet1!Q:Q))</f>
        <v>0</v>
      </c>
      <c r="I30">
        <f>IF($C30=0,0,_xlfn.AGGREGATE(14,6,[2]Sheet1!$R:$R/([2]Sheet1!$A:$A=A30),1))</f>
        <v>5.3540000000000001</v>
      </c>
      <c r="J30">
        <f>IF($C30=0,0,AVERAGEIF([2]Sheet1!$A:$A,$A30,[2]Sheet1!R:R))</f>
        <v>2.5665</v>
      </c>
      <c r="K30" t="str">
        <f>VLOOKUP(A30,[3]AuthorsAnalyzed!$B:$F,3,FALSE)</f>
        <v>Female</v>
      </c>
      <c r="L30">
        <f>IFERROR(VLOOKUP(A31,AuthorInfo!B:F,4,FALSE)," ")</f>
        <v>1</v>
      </c>
      <c r="M30">
        <f>VLOOKUP(A31,AuthorInfo!B:F,5,FALSE)</f>
        <v>0</v>
      </c>
      <c r="N30">
        <f>IF($B30=0,0,SUMIFS([2]Sheet1!M:M,[2]Sheet1!$A:$A,$A30,[2]Sheet1!$S:$S,1))</f>
        <v>1</v>
      </c>
      <c r="O30">
        <f>IF($B30=0,0,SUMIFS([2]Sheet1!N:N,[2]Sheet1!$A:$A,$A30,[2]Sheet1!$S:$S,1))</f>
        <v>0</v>
      </c>
      <c r="P30">
        <f>IF($B30=0,0,SUMIFS([2]Sheet1!O:O,[2]Sheet1!$A:$A,$A30,[2]Sheet1!$S:$S,1))</f>
        <v>0</v>
      </c>
      <c r="Q30">
        <f>IF($B30=0,0,_xlfn.AGGREGATE(14,6,[2]Sheet1!$R:$R/([2]Sheet1!$A:$A=A30) *([2]Sheet1!$S:$S=1),1))</f>
        <v>2.25</v>
      </c>
      <c r="R30">
        <f>IF($B30=0,0,AVERAGEIFS([2]Sheet1!R:R,[2]Sheet1!$A:$A,$A30,[2]Sheet1!$S:$S,1))</f>
        <v>2.25</v>
      </c>
    </row>
    <row r="31" spans="1:18" x14ac:dyDescent="0.25">
      <c r="A31" s="2" t="s">
        <v>181</v>
      </c>
      <c r="B31">
        <f>COUNTIFS([2]Sheet1!$A:$A,A31,[2]Sheet1!$S:$S,1)</f>
        <v>2</v>
      </c>
      <c r="C31">
        <f>COUNTIF([2]Sheet1!$A:$A,A31)</f>
        <v>4</v>
      </c>
      <c r="D31">
        <f>IF($C31=0,0,SUMIF([2]Sheet1!$A:$A,$A31,[2]Sheet1!M:M))</f>
        <v>0</v>
      </c>
      <c r="E31">
        <f>IF($C31=0,0,SUMIF([2]Sheet1!$A:$A,$A31,[2]Sheet1!N:N))</f>
        <v>1</v>
      </c>
      <c r="F31">
        <f>IF($C31=0,0,SUMIF([2]Sheet1!$A:$A,$A31,[2]Sheet1!O:O))</f>
        <v>0</v>
      </c>
      <c r="G31">
        <f>IF($C31=0,0,SUMIF([2]Sheet1!$A:$A,$A31,[2]Sheet1!P:P))</f>
        <v>1</v>
      </c>
      <c r="H31">
        <f>IF($C31=0,0,SUMIF([2]Sheet1!$A:$A,$A31,[2]Sheet1!Q:Q))</f>
        <v>0</v>
      </c>
      <c r="I31">
        <f>IF($C31=0,0,_xlfn.AGGREGATE(14,6,[2]Sheet1!$R:$R/([2]Sheet1!$A:$A=A31),1))</f>
        <v>21.317</v>
      </c>
      <c r="J31">
        <f>IF($C31=0,0,AVERAGEIF([2]Sheet1!$A:$A,$A31,[2]Sheet1!R:R))</f>
        <v>8.4882500000000007</v>
      </c>
      <c r="K31" t="str">
        <f>VLOOKUP(A31,[3]AuthorsAnalyzed!$B:$F,3,FALSE)</f>
        <v>Female</v>
      </c>
      <c r="L31">
        <f>IFERROR(VLOOKUP(A32,AuthorInfo!B:F,4,FALSE)," ")</f>
        <v>0</v>
      </c>
      <c r="M31">
        <f>VLOOKUP(A32,AuthorInfo!B:F,5,FALSE)</f>
        <v>0</v>
      </c>
      <c r="N31">
        <f>IF($B31=0,0,SUMIFS([2]Sheet1!M:M,[2]Sheet1!$A:$A,$A31,[2]Sheet1!$S:$S,1))</f>
        <v>0</v>
      </c>
      <c r="O31">
        <f>IF($B31=0,0,SUMIFS([2]Sheet1!N:N,[2]Sheet1!$A:$A,$A31,[2]Sheet1!$S:$S,1))</f>
        <v>1</v>
      </c>
      <c r="P31">
        <f>IF($B31=0,0,SUMIFS([2]Sheet1!O:O,[2]Sheet1!$A:$A,$A31,[2]Sheet1!$S:$S,1))</f>
        <v>0</v>
      </c>
      <c r="Q31">
        <f>IF($B31=0,0,_xlfn.AGGREGATE(14,6,[2]Sheet1!$R:$R/([2]Sheet1!$A:$A=A31) *([2]Sheet1!$S:$S=1),1))</f>
        <v>21.317</v>
      </c>
      <c r="R31">
        <f>IF($B31=0,0,AVERAGEIFS([2]Sheet1!R:R,[2]Sheet1!$A:$A,$A31,[2]Sheet1!$S:$S,1))</f>
        <v>13.0245</v>
      </c>
    </row>
    <row r="32" spans="1:18" x14ac:dyDescent="0.25">
      <c r="A32" s="2" t="s">
        <v>182</v>
      </c>
      <c r="B32">
        <f>COUNTIFS([2]Sheet1!$A:$A,A32,[2]Sheet1!$S:$S,1)</f>
        <v>0</v>
      </c>
      <c r="C32">
        <f>COUNTIF([2]Sheet1!$A:$A,A32)</f>
        <v>2</v>
      </c>
      <c r="D32">
        <f>IF($C32=0,0,SUMIF([2]Sheet1!$A:$A,$A32,[2]Sheet1!M:M))</f>
        <v>2</v>
      </c>
      <c r="E32">
        <f>IF($C32=0,0,SUMIF([2]Sheet1!$A:$A,$A32,[2]Sheet1!N:N))</f>
        <v>2</v>
      </c>
      <c r="F32">
        <f>IF($C32=0,0,SUMIF([2]Sheet1!$A:$A,$A32,[2]Sheet1!O:O))</f>
        <v>2</v>
      </c>
      <c r="G32">
        <f>IF($C32=0,0,SUMIF([2]Sheet1!$A:$A,$A32,[2]Sheet1!P:P))</f>
        <v>0</v>
      </c>
      <c r="H32">
        <f>IF($C32=0,0,SUMIF([2]Sheet1!$A:$A,$A32,[2]Sheet1!Q:Q))</f>
        <v>0</v>
      </c>
      <c r="I32">
        <f>IF($C32=0,0,_xlfn.AGGREGATE(14,6,[2]Sheet1!$R:$R/([2]Sheet1!$A:$A=A32),1))</f>
        <v>2.8109999999999999</v>
      </c>
      <c r="J32">
        <f>IF($C32=0,0,AVERAGEIF([2]Sheet1!$A:$A,$A32,[2]Sheet1!R:R))</f>
        <v>2.6619999999999999</v>
      </c>
      <c r="K32" t="str">
        <f>VLOOKUP(A32,[3]AuthorsAnalyzed!$B:$F,3,FALSE)</f>
        <v>Male</v>
      </c>
      <c r="L32">
        <f>IFERROR(VLOOKUP(A33,AuthorInfo!B:F,4,FALSE)," ")</f>
        <v>0</v>
      </c>
      <c r="M32">
        <f>VLOOKUP(A33,AuthorInfo!B:F,5,FALSE)</f>
        <v>0</v>
      </c>
      <c r="N32">
        <f>IF($B32=0,0,SUMIFS([2]Sheet1!M:M,[2]Sheet1!$A:$A,$A32,[2]Sheet1!$S:$S,1))</f>
        <v>0</v>
      </c>
      <c r="O32">
        <f>IF($B32=0,0,SUMIFS([2]Sheet1!N:N,[2]Sheet1!$A:$A,$A32,[2]Sheet1!$S:$S,1))</f>
        <v>0</v>
      </c>
      <c r="P32">
        <f>IF($B32=0,0,SUMIFS([2]Sheet1!O:O,[2]Sheet1!$A:$A,$A32,[2]Sheet1!$S:$S,1))</f>
        <v>0</v>
      </c>
      <c r="Q32">
        <f>IF($B32=0,0,_xlfn.AGGREGATE(14,6,[2]Sheet1!$R:$R/([2]Sheet1!$A:$A=A32) *([2]Sheet1!$S:$S=1),1))</f>
        <v>0</v>
      </c>
      <c r="R32">
        <f>IF($B32=0,0,AVERAGEIFS([2]Sheet1!R:R,[2]Sheet1!$A:$A,$A32,[2]Sheet1!$S:$S,1))</f>
        <v>0</v>
      </c>
    </row>
    <row r="33" spans="1:18" x14ac:dyDescent="0.25">
      <c r="A33" s="2" t="s">
        <v>183</v>
      </c>
      <c r="B33">
        <f>COUNTIFS([2]Sheet1!$A:$A,A33,[2]Sheet1!$S:$S,1)</f>
        <v>2</v>
      </c>
      <c r="C33">
        <f>COUNTIF([2]Sheet1!$A:$A,A33)</f>
        <v>2</v>
      </c>
      <c r="D33">
        <f>IF($C33=0,0,SUMIF([2]Sheet1!$A:$A,$A33,[2]Sheet1!M:M))</f>
        <v>0</v>
      </c>
      <c r="E33">
        <f>IF($C33=0,0,SUMIF([2]Sheet1!$A:$A,$A33,[2]Sheet1!N:N))</f>
        <v>0</v>
      </c>
      <c r="F33">
        <f>IF($C33=0,0,SUMIF([2]Sheet1!$A:$A,$A33,[2]Sheet1!O:O))</f>
        <v>0</v>
      </c>
      <c r="G33">
        <f>IF($C33=0,0,SUMIF([2]Sheet1!$A:$A,$A33,[2]Sheet1!P:P))</f>
        <v>0</v>
      </c>
      <c r="H33">
        <f>IF($C33=0,0,SUMIF([2]Sheet1!$A:$A,$A33,[2]Sheet1!Q:Q))</f>
        <v>0</v>
      </c>
      <c r="I33">
        <f>IF($C33=0,0,_xlfn.AGGREGATE(14,6,[2]Sheet1!$R:$R/([2]Sheet1!$A:$A=A33),1))</f>
        <v>1.97</v>
      </c>
      <c r="J33">
        <f>IF($C33=0,0,AVERAGEIF([2]Sheet1!$A:$A,$A33,[2]Sheet1!R:R))</f>
        <v>1.97</v>
      </c>
      <c r="K33" t="str">
        <f>VLOOKUP(A33,[3]AuthorsAnalyzed!$B:$F,3,FALSE)</f>
        <v>Female</v>
      </c>
      <c r="L33">
        <f>IFERROR(VLOOKUP(A34,AuthorInfo!B:F,4,FALSE)," ")</f>
        <v>1</v>
      </c>
      <c r="M33">
        <f>VLOOKUP(A34,AuthorInfo!B:F,5,FALSE)</f>
        <v>0</v>
      </c>
      <c r="N33">
        <f>IF($B33=0,0,SUMIFS([2]Sheet1!M:M,[2]Sheet1!$A:$A,$A33,[2]Sheet1!$S:$S,1))</f>
        <v>0</v>
      </c>
      <c r="O33">
        <f>IF($B33=0,0,SUMIFS([2]Sheet1!N:N,[2]Sheet1!$A:$A,$A33,[2]Sheet1!$S:$S,1))</f>
        <v>0</v>
      </c>
      <c r="P33">
        <f>IF($B33=0,0,SUMIFS([2]Sheet1!O:O,[2]Sheet1!$A:$A,$A33,[2]Sheet1!$S:$S,1))</f>
        <v>0</v>
      </c>
      <c r="Q33">
        <f>IF($B33=0,0,_xlfn.AGGREGATE(14,6,[2]Sheet1!$R:$R/([2]Sheet1!$A:$A=A33) *([2]Sheet1!$S:$S=1),1))</f>
        <v>1.97</v>
      </c>
      <c r="R33">
        <f>IF($B33=0,0,AVERAGEIFS([2]Sheet1!R:R,[2]Sheet1!$A:$A,$A33,[2]Sheet1!$S:$S,1))</f>
        <v>1.97</v>
      </c>
    </row>
    <row r="34" spans="1:18" x14ac:dyDescent="0.25">
      <c r="A34" s="2" t="s">
        <v>184</v>
      </c>
      <c r="B34">
        <f>COUNTIFS([2]Sheet1!$A:$A,A34,[2]Sheet1!$S:$S,1)</f>
        <v>0</v>
      </c>
      <c r="C34">
        <f>COUNTIF([2]Sheet1!$A:$A,A34)</f>
        <v>1</v>
      </c>
      <c r="D34">
        <f>IF($C34=0,0,SUMIF([2]Sheet1!$A:$A,$A34,[2]Sheet1!M:M))</f>
        <v>1</v>
      </c>
      <c r="E34">
        <f>IF($C34=0,0,SUMIF([2]Sheet1!$A:$A,$A34,[2]Sheet1!N:N))</f>
        <v>1</v>
      </c>
      <c r="F34">
        <f>IF($C34=0,0,SUMIF([2]Sheet1!$A:$A,$A34,[2]Sheet1!O:O))</f>
        <v>1</v>
      </c>
      <c r="G34">
        <f>IF($C34=0,0,SUMIF([2]Sheet1!$A:$A,$A34,[2]Sheet1!P:P))</f>
        <v>0</v>
      </c>
      <c r="H34">
        <f>IF($C34=0,0,SUMIF([2]Sheet1!$A:$A,$A34,[2]Sheet1!Q:Q))</f>
        <v>0</v>
      </c>
      <c r="I34">
        <f>IF($C34=0,0,_xlfn.AGGREGATE(14,6,[2]Sheet1!$R:$R/([2]Sheet1!$A:$A=A34),1))</f>
        <v>2.04</v>
      </c>
      <c r="J34">
        <f>IF($C34=0,0,AVERAGEIF([2]Sheet1!$A:$A,$A34,[2]Sheet1!R:R))</f>
        <v>2.04</v>
      </c>
      <c r="K34" t="str">
        <f>VLOOKUP(A34,[3]AuthorsAnalyzed!$B:$F,3,FALSE)</f>
        <v>Female</v>
      </c>
      <c r="L34">
        <f>IFERROR(VLOOKUP(A35,AuthorInfo!B:F,4,FALSE)," ")</f>
        <v>1</v>
      </c>
      <c r="M34">
        <f>VLOOKUP(A35,AuthorInfo!B:F,5,FALSE)</f>
        <v>0</v>
      </c>
      <c r="N34">
        <f>IF($B34=0,0,SUMIFS([2]Sheet1!M:M,[2]Sheet1!$A:$A,$A34,[2]Sheet1!$S:$S,1))</f>
        <v>0</v>
      </c>
      <c r="O34">
        <f>IF($B34=0,0,SUMIFS([2]Sheet1!N:N,[2]Sheet1!$A:$A,$A34,[2]Sheet1!$S:$S,1))</f>
        <v>0</v>
      </c>
      <c r="P34">
        <f>IF($B34=0,0,SUMIFS([2]Sheet1!O:O,[2]Sheet1!$A:$A,$A34,[2]Sheet1!$S:$S,1))</f>
        <v>0</v>
      </c>
      <c r="Q34">
        <f>IF($B34=0,0,_xlfn.AGGREGATE(14,6,[2]Sheet1!$R:$R/([2]Sheet1!$A:$A=A34) *([2]Sheet1!$S:$S=1),1))</f>
        <v>0</v>
      </c>
      <c r="R34">
        <f>IF($B34=0,0,AVERAGEIFS([2]Sheet1!R:R,[2]Sheet1!$A:$A,$A34,[2]Sheet1!$S:$S,1))</f>
        <v>0</v>
      </c>
    </row>
    <row r="35" spans="1:18" x14ac:dyDescent="0.25">
      <c r="A35" s="2" t="s">
        <v>185</v>
      </c>
      <c r="B35">
        <f>COUNTIFS([2]Sheet1!$A:$A,A35,[2]Sheet1!$S:$S,1)</f>
        <v>3</v>
      </c>
      <c r="C35">
        <f>COUNTIF([2]Sheet1!$A:$A,A35)</f>
        <v>5</v>
      </c>
      <c r="D35">
        <f>IF($C35=0,0,SUMIF([2]Sheet1!$A:$A,$A35,[2]Sheet1!M:M))</f>
        <v>5</v>
      </c>
      <c r="E35">
        <f>IF($C35=0,0,SUMIF([2]Sheet1!$A:$A,$A35,[2]Sheet1!N:N))</f>
        <v>3</v>
      </c>
      <c r="F35">
        <f>IF($C35=0,0,SUMIF([2]Sheet1!$A:$A,$A35,[2]Sheet1!O:O))</f>
        <v>3</v>
      </c>
      <c r="G35">
        <f>IF($C35=0,0,SUMIF([2]Sheet1!$A:$A,$A35,[2]Sheet1!P:P))</f>
        <v>0</v>
      </c>
      <c r="H35">
        <f>IF($C35=0,0,SUMIF([2]Sheet1!$A:$A,$A35,[2]Sheet1!Q:Q))</f>
        <v>0</v>
      </c>
      <c r="I35">
        <f>IF($C35=0,0,_xlfn.AGGREGATE(14,6,[2]Sheet1!$R:$R/([2]Sheet1!$A:$A=A35),1))</f>
        <v>3.649</v>
      </c>
      <c r="J35">
        <f>IF($C35=0,0,AVERAGEIF([2]Sheet1!$A:$A,$A35,[2]Sheet1!R:R))</f>
        <v>2.4840000000000004</v>
      </c>
      <c r="K35" t="str">
        <f>VLOOKUP(A35,[3]AuthorsAnalyzed!$B:$F,3,FALSE)</f>
        <v>Male</v>
      </c>
      <c r="L35">
        <f>IFERROR(VLOOKUP(A36,AuthorInfo!B:F,4,FALSE)," ")</f>
        <v>0</v>
      </c>
      <c r="M35">
        <f>VLOOKUP(A36,AuthorInfo!B:F,5,FALSE)</f>
        <v>0</v>
      </c>
      <c r="N35">
        <f>IF($B35=0,0,SUMIFS([2]Sheet1!M:M,[2]Sheet1!$A:$A,$A35,[2]Sheet1!$S:$S,1))</f>
        <v>3</v>
      </c>
      <c r="O35">
        <f>IF($B35=0,0,SUMIFS([2]Sheet1!N:N,[2]Sheet1!$A:$A,$A35,[2]Sheet1!$S:$S,1))</f>
        <v>1</v>
      </c>
      <c r="P35">
        <f>IF($B35=0,0,SUMIFS([2]Sheet1!O:O,[2]Sheet1!$A:$A,$A35,[2]Sheet1!$S:$S,1))</f>
        <v>1</v>
      </c>
      <c r="Q35">
        <f>IF($B35=0,0,_xlfn.AGGREGATE(14,6,[2]Sheet1!$R:$R/([2]Sheet1!$A:$A=A35) *([2]Sheet1!$S:$S=1),1))</f>
        <v>3.4580000000000002</v>
      </c>
      <c r="R35">
        <f>IF($B35=0,0,AVERAGEIFS([2]Sheet1!R:R,[2]Sheet1!$A:$A,$A35,[2]Sheet1!$S:$S,1))</f>
        <v>2.5950000000000002</v>
      </c>
    </row>
    <row r="36" spans="1:18" x14ac:dyDescent="0.25">
      <c r="A36" s="2" t="s">
        <v>186</v>
      </c>
      <c r="B36">
        <f>COUNTIFS([2]Sheet1!$A:$A,A36,[2]Sheet1!$S:$S,1)</f>
        <v>3</v>
      </c>
      <c r="C36">
        <f>COUNTIF([2]Sheet1!$A:$A,A36)</f>
        <v>5</v>
      </c>
      <c r="D36">
        <f>IF($C36=0,0,SUMIF([2]Sheet1!$A:$A,$A36,[2]Sheet1!M:M))</f>
        <v>0</v>
      </c>
      <c r="E36">
        <f>IF($C36=0,0,SUMIF([2]Sheet1!$A:$A,$A36,[2]Sheet1!N:N))</f>
        <v>0</v>
      </c>
      <c r="F36">
        <f>IF($C36=0,0,SUMIF([2]Sheet1!$A:$A,$A36,[2]Sheet1!O:O))</f>
        <v>0</v>
      </c>
      <c r="G36">
        <f>IF($C36=0,0,SUMIF([2]Sheet1!$A:$A,$A36,[2]Sheet1!P:P))</f>
        <v>0</v>
      </c>
      <c r="H36">
        <f>IF($C36=0,0,SUMIF([2]Sheet1!$A:$A,$A36,[2]Sheet1!Q:Q))</f>
        <v>0</v>
      </c>
      <c r="I36">
        <f>IF($C36=0,0,_xlfn.AGGREGATE(14,6,[2]Sheet1!$R:$R/([2]Sheet1!$A:$A=A36),1))</f>
        <v>6.218</v>
      </c>
      <c r="J36">
        <f>IF($C36=0,0,AVERAGEIF([2]Sheet1!$A:$A,$A36,[2]Sheet1!R:R))</f>
        <v>4.0297999999999998</v>
      </c>
      <c r="K36" t="str">
        <f>VLOOKUP(A36,[3]AuthorsAnalyzed!$B:$F,3,FALSE)</f>
        <v>Male</v>
      </c>
      <c r="L36">
        <f>IFERROR(VLOOKUP(A37,AuthorInfo!B:F,4,FALSE)," ")</f>
        <v>0</v>
      </c>
      <c r="M36">
        <f>VLOOKUP(A37,AuthorInfo!B:F,5,FALSE)</f>
        <v>0</v>
      </c>
      <c r="N36">
        <f>IF($B36=0,0,SUMIFS([2]Sheet1!M:M,[2]Sheet1!$A:$A,$A36,[2]Sheet1!$S:$S,1))</f>
        <v>0</v>
      </c>
      <c r="O36">
        <f>IF($B36=0,0,SUMIFS([2]Sheet1!N:N,[2]Sheet1!$A:$A,$A36,[2]Sheet1!$S:$S,1))</f>
        <v>0</v>
      </c>
      <c r="P36">
        <f>IF($B36=0,0,SUMIFS([2]Sheet1!O:O,[2]Sheet1!$A:$A,$A36,[2]Sheet1!$S:$S,1))</f>
        <v>0</v>
      </c>
      <c r="Q36">
        <f>IF($B36=0,0,_xlfn.AGGREGATE(14,6,[2]Sheet1!$R:$R/([2]Sheet1!$A:$A=A36) *([2]Sheet1!$S:$S=1),1))</f>
        <v>5.9249999999999998</v>
      </c>
      <c r="R36">
        <f>IF($B36=0,0,AVERAGEIFS([2]Sheet1!R:R,[2]Sheet1!$A:$A,$A36,[2]Sheet1!$S:$S,1))</f>
        <v>4.2399999999999993</v>
      </c>
    </row>
    <row r="37" spans="1:18" x14ac:dyDescent="0.25">
      <c r="A37" s="2" t="s">
        <v>187</v>
      </c>
      <c r="B37">
        <f>COUNTIFS([2]Sheet1!$A:$A,A37,[2]Sheet1!$S:$S,1)</f>
        <v>10</v>
      </c>
      <c r="C37">
        <f>COUNTIF([2]Sheet1!$A:$A,A37)</f>
        <v>16</v>
      </c>
      <c r="D37">
        <f>IF($C37=0,0,SUMIF([2]Sheet1!$A:$A,$A37,[2]Sheet1!M:M))</f>
        <v>16</v>
      </c>
      <c r="E37">
        <f>IF($C37=0,0,SUMIF([2]Sheet1!$A:$A,$A37,[2]Sheet1!N:N))</f>
        <v>4</v>
      </c>
      <c r="F37">
        <f>IF($C37=0,0,SUMIF([2]Sheet1!$A:$A,$A37,[2]Sheet1!O:O))</f>
        <v>4</v>
      </c>
      <c r="G37">
        <f>IF($C37=0,0,SUMIF([2]Sheet1!$A:$A,$A37,[2]Sheet1!P:P))</f>
        <v>0</v>
      </c>
      <c r="H37">
        <f>IF($C37=0,0,SUMIF([2]Sheet1!$A:$A,$A37,[2]Sheet1!Q:Q))</f>
        <v>0</v>
      </c>
      <c r="I37">
        <f>IF($C37=0,0,_xlfn.AGGREGATE(14,6,[2]Sheet1!$R:$R/([2]Sheet1!$A:$A=A37),1))</f>
        <v>5.7930000000000001</v>
      </c>
      <c r="J37">
        <f>IF($C37=0,0,AVERAGEIF([2]Sheet1!$A:$A,$A37,[2]Sheet1!R:R))</f>
        <v>2.5915625000000002</v>
      </c>
      <c r="K37" t="str">
        <f>VLOOKUP(A37,[3]AuthorsAnalyzed!$B:$F,3,FALSE)</f>
        <v>Female</v>
      </c>
      <c r="L37">
        <f>IFERROR(VLOOKUP(A38,AuthorInfo!B:F,4,FALSE)," ")</f>
        <v>1</v>
      </c>
      <c r="M37">
        <f>VLOOKUP(A38,AuthorInfo!B:F,5,FALSE)</f>
        <v>1</v>
      </c>
      <c r="N37">
        <f>IF($B37=0,0,SUMIFS([2]Sheet1!M:M,[2]Sheet1!$A:$A,$A37,[2]Sheet1!$S:$S,1))</f>
        <v>10</v>
      </c>
      <c r="O37">
        <f>IF($B37=0,0,SUMIFS([2]Sheet1!N:N,[2]Sheet1!$A:$A,$A37,[2]Sheet1!$S:$S,1))</f>
        <v>3</v>
      </c>
      <c r="P37">
        <f>IF($B37=0,0,SUMIFS([2]Sheet1!O:O,[2]Sheet1!$A:$A,$A37,[2]Sheet1!$S:$S,1))</f>
        <v>3</v>
      </c>
      <c r="Q37">
        <f>IF($B37=0,0,_xlfn.AGGREGATE(14,6,[2]Sheet1!$R:$R/([2]Sheet1!$A:$A=A37) *([2]Sheet1!$S:$S=1),1))</f>
        <v>5.7930000000000001</v>
      </c>
      <c r="R37">
        <f>IF($B37=0,0,AVERAGEIFS([2]Sheet1!R:R,[2]Sheet1!$A:$A,$A37,[2]Sheet1!$S:$S,1))</f>
        <v>2.7918999999999996</v>
      </c>
    </row>
    <row r="38" spans="1:18" x14ac:dyDescent="0.25">
      <c r="A38" s="2" t="s">
        <v>188</v>
      </c>
      <c r="B38">
        <f>COUNTIFS([2]Sheet1!$A:$A,A38,[2]Sheet1!$S:$S,1)</f>
        <v>4</v>
      </c>
      <c r="C38">
        <f>COUNTIF([2]Sheet1!$A:$A,A38)</f>
        <v>16</v>
      </c>
      <c r="D38">
        <f>IF($C38=0,0,SUMIF([2]Sheet1!$A:$A,$A38,[2]Sheet1!M:M))</f>
        <v>15</v>
      </c>
      <c r="E38">
        <f>IF($C38=0,0,SUMIF([2]Sheet1!$A:$A,$A38,[2]Sheet1!N:N))</f>
        <v>9</v>
      </c>
      <c r="F38">
        <f>IF($C38=0,0,SUMIF([2]Sheet1!$A:$A,$A38,[2]Sheet1!O:O))</f>
        <v>9</v>
      </c>
      <c r="G38">
        <f>IF($C38=0,0,SUMIF([2]Sheet1!$A:$A,$A38,[2]Sheet1!P:P))</f>
        <v>0</v>
      </c>
      <c r="H38">
        <f>IF($C38=0,0,SUMIF([2]Sheet1!$A:$A,$A38,[2]Sheet1!Q:Q))</f>
        <v>0</v>
      </c>
      <c r="I38">
        <f>IF($C38=0,0,_xlfn.AGGREGATE(14,6,[2]Sheet1!$R:$R/([2]Sheet1!$A:$A=A38),1))</f>
        <v>17.126999999999999</v>
      </c>
      <c r="J38">
        <f>IF($C38=0,0,AVERAGEIF([2]Sheet1!$A:$A,$A38,[2]Sheet1!R:R))</f>
        <v>3.4634999999999989</v>
      </c>
      <c r="K38" t="str">
        <f>VLOOKUP(A38,[3]AuthorsAnalyzed!$B:$F,3,FALSE)</f>
        <v>Male</v>
      </c>
      <c r="L38">
        <f>IFERROR(VLOOKUP(A39,AuthorInfo!B:F,4,FALSE)," ")</f>
        <v>1</v>
      </c>
      <c r="M38">
        <f>VLOOKUP(A39,AuthorInfo!B:F,5,FALSE)</f>
        <v>1</v>
      </c>
      <c r="N38">
        <f>IF($B38=0,0,SUMIFS([2]Sheet1!M:M,[2]Sheet1!$A:$A,$A38,[2]Sheet1!$S:$S,1))</f>
        <v>4</v>
      </c>
      <c r="O38">
        <f>IF($B38=0,0,SUMIFS([2]Sheet1!N:N,[2]Sheet1!$A:$A,$A38,[2]Sheet1!$S:$S,1))</f>
        <v>1</v>
      </c>
      <c r="P38">
        <f>IF($B38=0,0,SUMIFS([2]Sheet1!O:O,[2]Sheet1!$A:$A,$A38,[2]Sheet1!$S:$S,1))</f>
        <v>1</v>
      </c>
      <c r="Q38">
        <f>IF($B38=0,0,_xlfn.AGGREGATE(14,6,[2]Sheet1!$R:$R/([2]Sheet1!$A:$A=A38) *([2]Sheet1!$S:$S=1),1))</f>
        <v>2.04</v>
      </c>
      <c r="R38">
        <f>IF($B38=0,0,AVERAGEIFS([2]Sheet1!R:R,[2]Sheet1!$A:$A,$A38,[2]Sheet1!$S:$S,1))</f>
        <v>1.7767500000000001</v>
      </c>
    </row>
    <row r="39" spans="1:18" x14ac:dyDescent="0.25">
      <c r="A39" s="2" t="s">
        <v>189</v>
      </c>
      <c r="B39">
        <f>COUNTIFS([2]Sheet1!$A:$A,A39,[2]Sheet1!$S:$S,1)</f>
        <v>1</v>
      </c>
      <c r="C39">
        <f>COUNTIF([2]Sheet1!$A:$A,A39)</f>
        <v>2</v>
      </c>
      <c r="D39">
        <f>IF($C39=0,0,SUMIF([2]Sheet1!$A:$A,$A39,[2]Sheet1!M:M))</f>
        <v>2</v>
      </c>
      <c r="E39">
        <f>IF($C39=0,0,SUMIF([2]Sheet1!$A:$A,$A39,[2]Sheet1!N:N))</f>
        <v>1</v>
      </c>
      <c r="F39">
        <f>IF($C39=0,0,SUMIF([2]Sheet1!$A:$A,$A39,[2]Sheet1!O:O))</f>
        <v>1</v>
      </c>
      <c r="G39">
        <f>IF($C39=0,0,SUMIF([2]Sheet1!$A:$A,$A39,[2]Sheet1!P:P))</f>
        <v>0</v>
      </c>
      <c r="H39">
        <f>IF($C39=0,0,SUMIF([2]Sheet1!$A:$A,$A39,[2]Sheet1!Q:Q))</f>
        <v>0</v>
      </c>
      <c r="I39">
        <f>IF($C39=0,0,_xlfn.AGGREGATE(14,6,[2]Sheet1!$R:$R/([2]Sheet1!$A:$A=A39),1))</f>
        <v>6.1980000000000004</v>
      </c>
      <c r="J39">
        <f>IF($C39=0,0,AVERAGEIF([2]Sheet1!$A:$A,$A39,[2]Sheet1!R:R))</f>
        <v>3.9435000000000002</v>
      </c>
      <c r="K39" t="str">
        <f>VLOOKUP(A39,[3]AuthorsAnalyzed!$B:$F,3,FALSE)</f>
        <v>Male</v>
      </c>
      <c r="L39">
        <f>IFERROR(VLOOKUP(A40,AuthorInfo!B:F,4,FALSE)," ")</f>
        <v>1</v>
      </c>
      <c r="M39">
        <f>VLOOKUP(A40,AuthorInfo!B:F,5,FALSE)</f>
        <v>1</v>
      </c>
      <c r="N39">
        <f>IF($B39=0,0,SUMIFS([2]Sheet1!M:M,[2]Sheet1!$A:$A,$A39,[2]Sheet1!$S:$S,1))</f>
        <v>1</v>
      </c>
      <c r="O39">
        <f>IF($B39=0,0,SUMIFS([2]Sheet1!N:N,[2]Sheet1!$A:$A,$A39,[2]Sheet1!$S:$S,1))</f>
        <v>0</v>
      </c>
      <c r="P39">
        <f>IF($B39=0,0,SUMIFS([2]Sheet1!O:O,[2]Sheet1!$A:$A,$A39,[2]Sheet1!$S:$S,1))</f>
        <v>0</v>
      </c>
      <c r="Q39">
        <f>IF($B39=0,0,_xlfn.AGGREGATE(14,6,[2]Sheet1!$R:$R/([2]Sheet1!$A:$A=A39) *([2]Sheet1!$S:$S=1),1))</f>
        <v>1.6890000000000001</v>
      </c>
      <c r="R39">
        <f>IF($B39=0,0,AVERAGEIFS([2]Sheet1!R:R,[2]Sheet1!$A:$A,$A39,[2]Sheet1!$S:$S,1))</f>
        <v>1.6890000000000001</v>
      </c>
    </row>
    <row r="40" spans="1:18" x14ac:dyDescent="0.25">
      <c r="A40" s="2" t="s">
        <v>190</v>
      </c>
      <c r="B40">
        <f>COUNTIFS([2]Sheet1!$A:$A,A40,[2]Sheet1!$S:$S,1)</f>
        <v>6</v>
      </c>
      <c r="C40">
        <f>COUNTIF([2]Sheet1!$A:$A,A40)</f>
        <v>9</v>
      </c>
      <c r="D40">
        <f>IF($C40=0,0,SUMIF([2]Sheet1!$A:$A,$A40,[2]Sheet1!M:M))</f>
        <v>7</v>
      </c>
      <c r="E40">
        <f>IF($C40=0,0,SUMIF([2]Sheet1!$A:$A,$A40,[2]Sheet1!N:N))</f>
        <v>4</v>
      </c>
      <c r="F40">
        <f>IF($C40=0,0,SUMIF([2]Sheet1!$A:$A,$A40,[2]Sheet1!O:O))</f>
        <v>4</v>
      </c>
      <c r="G40">
        <f>IF($C40=0,0,SUMIF([2]Sheet1!$A:$A,$A40,[2]Sheet1!P:P))</f>
        <v>0</v>
      </c>
      <c r="H40">
        <f>IF($C40=0,0,SUMIF([2]Sheet1!$A:$A,$A40,[2]Sheet1!Q:Q))</f>
        <v>0</v>
      </c>
      <c r="I40">
        <f>IF($C40=0,0,_xlfn.AGGREGATE(14,6,[2]Sheet1!$R:$R/([2]Sheet1!$A:$A=A40),1))</f>
        <v>7.7380000000000004</v>
      </c>
      <c r="J40">
        <f>IF($C40=0,0,AVERAGEIF([2]Sheet1!$A:$A,$A40,[2]Sheet1!R:R))</f>
        <v>4.2223333333333342</v>
      </c>
      <c r="K40" t="str">
        <f>VLOOKUP(A40,[3]AuthorsAnalyzed!$B:$F,3,FALSE)</f>
        <v>Female</v>
      </c>
      <c r="L40">
        <f>IFERROR(VLOOKUP(A41,AuthorInfo!B:F,4,FALSE)," ")</f>
        <v>1</v>
      </c>
      <c r="M40">
        <f>VLOOKUP(A41,AuthorInfo!B:F,5,FALSE)</f>
        <v>1</v>
      </c>
      <c r="N40">
        <f>IF($B40=0,0,SUMIFS([2]Sheet1!M:M,[2]Sheet1!$A:$A,$A40,[2]Sheet1!$S:$S,1))</f>
        <v>4</v>
      </c>
      <c r="O40">
        <f>IF($B40=0,0,SUMIFS([2]Sheet1!N:N,[2]Sheet1!$A:$A,$A40,[2]Sheet1!$S:$S,1))</f>
        <v>2</v>
      </c>
      <c r="P40">
        <f>IF($B40=0,0,SUMIFS([2]Sheet1!O:O,[2]Sheet1!$A:$A,$A40,[2]Sheet1!$S:$S,1))</f>
        <v>2</v>
      </c>
      <c r="Q40">
        <f>IF($B40=0,0,_xlfn.AGGREGATE(14,6,[2]Sheet1!$R:$R/([2]Sheet1!$A:$A=A40) *([2]Sheet1!$S:$S=1),1))</f>
        <v>7.7380000000000004</v>
      </c>
      <c r="R40">
        <f>IF($B40=0,0,AVERAGEIFS([2]Sheet1!R:R,[2]Sheet1!$A:$A,$A40,[2]Sheet1!$S:$S,1))</f>
        <v>4.0841666666666665</v>
      </c>
    </row>
    <row r="41" spans="1:18" x14ac:dyDescent="0.25">
      <c r="A41" s="2" t="s">
        <v>191</v>
      </c>
      <c r="B41">
        <f>COUNTIFS([2]Sheet1!$A:$A,A41,[2]Sheet1!$S:$S,1)</f>
        <v>4</v>
      </c>
      <c r="C41">
        <f>COUNTIF([2]Sheet1!$A:$A,A41)</f>
        <v>4</v>
      </c>
      <c r="D41">
        <f>IF($C41=0,0,SUMIF([2]Sheet1!$A:$A,$A41,[2]Sheet1!M:M))</f>
        <v>0</v>
      </c>
      <c r="E41">
        <f>IF($C41=0,0,SUMIF([2]Sheet1!$A:$A,$A41,[2]Sheet1!N:N))</f>
        <v>3</v>
      </c>
      <c r="F41">
        <f>IF($C41=0,0,SUMIF([2]Sheet1!$A:$A,$A41,[2]Sheet1!O:O))</f>
        <v>0</v>
      </c>
      <c r="G41">
        <f>IF($C41=0,0,SUMIF([2]Sheet1!$A:$A,$A41,[2]Sheet1!P:P))</f>
        <v>1</v>
      </c>
      <c r="H41">
        <f>IF($C41=0,0,SUMIF([2]Sheet1!$A:$A,$A41,[2]Sheet1!Q:Q))</f>
        <v>0</v>
      </c>
      <c r="I41">
        <f>IF($C41=0,0,_xlfn.AGGREGATE(14,6,[2]Sheet1!$R:$R/([2]Sheet1!$A:$A=A41),1))</f>
        <v>20.86</v>
      </c>
      <c r="J41">
        <f>IF($C41=0,0,AVERAGEIF([2]Sheet1!$A:$A,$A41,[2]Sheet1!R:R))</f>
        <v>9.0009999999999994</v>
      </c>
      <c r="K41" t="str">
        <f>VLOOKUP(A41,[3]AuthorsAnalyzed!$B:$F,3,FALSE)</f>
        <v>Male</v>
      </c>
      <c r="L41">
        <f>IFERROR(VLOOKUP(A42,AuthorInfo!B:F,4,FALSE)," ")</f>
        <v>0</v>
      </c>
      <c r="M41">
        <f>VLOOKUP(A42,AuthorInfo!B:F,5,FALSE)</f>
        <v>1</v>
      </c>
      <c r="N41">
        <f>IF($B41=0,0,SUMIFS([2]Sheet1!M:M,[2]Sheet1!$A:$A,$A41,[2]Sheet1!$S:$S,1))</f>
        <v>0</v>
      </c>
      <c r="O41">
        <f>IF($B41=0,0,SUMIFS([2]Sheet1!N:N,[2]Sheet1!$A:$A,$A41,[2]Sheet1!$S:$S,1))</f>
        <v>3</v>
      </c>
      <c r="P41">
        <f>IF($B41=0,0,SUMIFS([2]Sheet1!O:O,[2]Sheet1!$A:$A,$A41,[2]Sheet1!$S:$S,1))</f>
        <v>0</v>
      </c>
      <c r="Q41">
        <f>IF($B41=0,0,_xlfn.AGGREGATE(14,6,[2]Sheet1!$R:$R/([2]Sheet1!$A:$A=A41) *([2]Sheet1!$S:$S=1),1))</f>
        <v>20.86</v>
      </c>
      <c r="R41">
        <f>IF($B41=0,0,AVERAGEIFS([2]Sheet1!R:R,[2]Sheet1!$A:$A,$A41,[2]Sheet1!$S:$S,1))</f>
        <v>9.0009999999999994</v>
      </c>
    </row>
    <row r="42" spans="1:18" x14ac:dyDescent="0.25">
      <c r="A42" s="2" t="s">
        <v>192</v>
      </c>
      <c r="B42">
        <f>COUNTIFS([2]Sheet1!$A:$A,A42,[2]Sheet1!$S:$S,1)</f>
        <v>5</v>
      </c>
      <c r="C42">
        <f>COUNTIF([2]Sheet1!$A:$A,A42)</f>
        <v>5</v>
      </c>
      <c r="D42">
        <f>IF($C42=0,0,SUMIF([2]Sheet1!$A:$A,$A42,[2]Sheet1!M:M))</f>
        <v>4</v>
      </c>
      <c r="E42">
        <f>IF($C42=0,0,SUMIF([2]Sheet1!$A:$A,$A42,[2]Sheet1!N:N))</f>
        <v>1</v>
      </c>
      <c r="F42">
        <f>IF($C42=0,0,SUMIF([2]Sheet1!$A:$A,$A42,[2]Sheet1!O:O))</f>
        <v>1</v>
      </c>
      <c r="G42">
        <f>IF($C42=0,0,SUMIF([2]Sheet1!$A:$A,$A42,[2]Sheet1!P:P))</f>
        <v>0</v>
      </c>
      <c r="H42">
        <f>IF($C42=0,0,SUMIF([2]Sheet1!$A:$A,$A42,[2]Sheet1!Q:Q))</f>
        <v>0</v>
      </c>
      <c r="I42">
        <f>IF($C42=0,0,_xlfn.AGGREGATE(14,6,[2]Sheet1!$R:$R/([2]Sheet1!$A:$A=A42),1))</f>
        <v>4.5540000000000003</v>
      </c>
      <c r="J42">
        <f>IF($C42=0,0,AVERAGEIF([2]Sheet1!$A:$A,$A42,[2]Sheet1!R:R))</f>
        <v>3.1086</v>
      </c>
      <c r="K42" t="str">
        <f>VLOOKUP(A42,[3]AuthorsAnalyzed!$B:$F,3,FALSE)</f>
        <v>Female</v>
      </c>
      <c r="L42">
        <f>IFERROR(VLOOKUP(A43,AuthorInfo!B:F,4,FALSE)," ")</f>
        <v>1</v>
      </c>
      <c r="M42">
        <f>VLOOKUP(A43,AuthorInfo!B:F,5,FALSE)</f>
        <v>1</v>
      </c>
      <c r="N42">
        <f>IF($B42=0,0,SUMIFS([2]Sheet1!M:M,[2]Sheet1!$A:$A,$A42,[2]Sheet1!$S:$S,1))</f>
        <v>4</v>
      </c>
      <c r="O42">
        <f>IF($B42=0,0,SUMIFS([2]Sheet1!N:N,[2]Sheet1!$A:$A,$A42,[2]Sheet1!$S:$S,1))</f>
        <v>1</v>
      </c>
      <c r="P42">
        <f>IF($B42=0,0,SUMIFS([2]Sheet1!O:O,[2]Sheet1!$A:$A,$A42,[2]Sheet1!$S:$S,1))</f>
        <v>1</v>
      </c>
      <c r="Q42">
        <f>IF($B42=0,0,_xlfn.AGGREGATE(14,6,[2]Sheet1!$R:$R/([2]Sheet1!$A:$A=A42) *([2]Sheet1!$S:$S=1),1))</f>
        <v>4.5540000000000003</v>
      </c>
      <c r="R42">
        <f>IF($B42=0,0,AVERAGEIFS([2]Sheet1!R:R,[2]Sheet1!$A:$A,$A42,[2]Sheet1!$S:$S,1))</f>
        <v>3.1086</v>
      </c>
    </row>
    <row r="43" spans="1:18" x14ac:dyDescent="0.25">
      <c r="A43" s="2" t="s">
        <v>193</v>
      </c>
      <c r="B43">
        <f>COUNTIFS([2]Sheet1!$A:$A,A43,[2]Sheet1!$S:$S,1)</f>
        <v>2</v>
      </c>
      <c r="C43">
        <f>COUNTIF([2]Sheet1!$A:$A,A43)</f>
        <v>3</v>
      </c>
      <c r="D43">
        <f>IF($C43=0,0,SUMIF([2]Sheet1!$A:$A,$A43,[2]Sheet1!M:M))</f>
        <v>3</v>
      </c>
      <c r="E43">
        <f>IF($C43=0,0,SUMIF([2]Sheet1!$A:$A,$A43,[2]Sheet1!N:N))</f>
        <v>1</v>
      </c>
      <c r="F43">
        <f>IF($C43=0,0,SUMIF([2]Sheet1!$A:$A,$A43,[2]Sheet1!O:O))</f>
        <v>1</v>
      </c>
      <c r="G43">
        <f>IF($C43=0,0,SUMIF([2]Sheet1!$A:$A,$A43,[2]Sheet1!P:P))</f>
        <v>0</v>
      </c>
      <c r="H43">
        <f>IF($C43=0,0,SUMIF([2]Sheet1!$A:$A,$A43,[2]Sheet1!Q:Q))</f>
        <v>0</v>
      </c>
      <c r="I43">
        <f>IF($C43=0,0,_xlfn.AGGREGATE(14,6,[2]Sheet1!$R:$R/([2]Sheet1!$A:$A=A43),1))</f>
        <v>8.109</v>
      </c>
      <c r="J43">
        <f>IF($C43=0,0,AVERAGEIF([2]Sheet1!$A:$A,$A43,[2]Sheet1!R:R))</f>
        <v>4.1500000000000004</v>
      </c>
      <c r="K43" t="str">
        <f>VLOOKUP(A43,[3]AuthorsAnalyzed!$B:$F,3,FALSE)</f>
        <v>Female</v>
      </c>
      <c r="L43">
        <f>IFERROR(VLOOKUP(A44,AuthorInfo!B:F,4,FALSE)," ")</f>
        <v>0</v>
      </c>
      <c r="M43">
        <f>VLOOKUP(A44,AuthorInfo!B:F,5,FALSE)</f>
        <v>1</v>
      </c>
      <c r="N43">
        <f>IF($B43=0,0,SUMIFS([2]Sheet1!M:M,[2]Sheet1!$A:$A,$A43,[2]Sheet1!$S:$S,1))</f>
        <v>2</v>
      </c>
      <c r="O43">
        <f>IF($B43=0,0,SUMIFS([2]Sheet1!N:N,[2]Sheet1!$A:$A,$A43,[2]Sheet1!$S:$S,1))</f>
        <v>1</v>
      </c>
      <c r="P43">
        <f>IF($B43=0,0,SUMIFS([2]Sheet1!O:O,[2]Sheet1!$A:$A,$A43,[2]Sheet1!$S:$S,1))</f>
        <v>1</v>
      </c>
      <c r="Q43">
        <f>IF($B43=0,0,_xlfn.AGGREGATE(14,6,[2]Sheet1!$R:$R/([2]Sheet1!$A:$A=A43) *([2]Sheet1!$S:$S=1),1))</f>
        <v>3.4580000000000002</v>
      </c>
      <c r="R43">
        <f>IF($B43=0,0,AVERAGEIFS([2]Sheet1!R:R,[2]Sheet1!$A:$A,$A43,[2]Sheet1!$S:$S,1))</f>
        <v>2.1705000000000001</v>
      </c>
    </row>
    <row r="44" spans="1:18" x14ac:dyDescent="0.25">
      <c r="A44" s="2" t="s">
        <v>194</v>
      </c>
      <c r="B44">
        <f>COUNTIFS([2]Sheet1!$A:$A,A44,[2]Sheet1!$S:$S,1)</f>
        <v>0</v>
      </c>
      <c r="C44">
        <f>COUNTIF([2]Sheet1!$A:$A,A44)</f>
        <v>3</v>
      </c>
      <c r="D44">
        <f>IF($C44=0,0,SUMIF([2]Sheet1!$A:$A,$A44,[2]Sheet1!M:M))</f>
        <v>3</v>
      </c>
      <c r="E44">
        <f>IF($C44=0,0,SUMIF([2]Sheet1!$A:$A,$A44,[2]Sheet1!N:N))</f>
        <v>1</v>
      </c>
      <c r="F44">
        <f>IF($C44=0,0,SUMIF([2]Sheet1!$A:$A,$A44,[2]Sheet1!O:O))</f>
        <v>1</v>
      </c>
      <c r="G44">
        <f>IF($C44=0,0,SUMIF([2]Sheet1!$A:$A,$A44,[2]Sheet1!P:P))</f>
        <v>1</v>
      </c>
      <c r="H44">
        <f>IF($C44=0,0,SUMIF([2]Sheet1!$A:$A,$A44,[2]Sheet1!Q:Q))</f>
        <v>1</v>
      </c>
      <c r="I44">
        <f>IF($C44=0,0,_xlfn.AGGREGATE(14,6,[2]Sheet1!$R:$R/([2]Sheet1!$A:$A=A44),1))</f>
        <v>1.5429999999999999</v>
      </c>
      <c r="J44">
        <f>IF($C44=0,0,AVERAGEIF([2]Sheet1!$A:$A,$A44,[2]Sheet1!R:R))</f>
        <v>1.0936666666666666</v>
      </c>
      <c r="K44" t="str">
        <f>VLOOKUP(A44,[3]AuthorsAnalyzed!$B:$F,3,FALSE)</f>
        <v>Female</v>
      </c>
      <c r="L44">
        <f>IFERROR(VLOOKUP(A45,AuthorInfo!B:F,4,FALSE)," ")</f>
        <v>1</v>
      </c>
      <c r="M44">
        <f>VLOOKUP(A45,AuthorInfo!B:F,5,FALSE)</f>
        <v>1</v>
      </c>
      <c r="N44">
        <f>IF($B44=0,0,SUMIFS([2]Sheet1!M:M,[2]Sheet1!$A:$A,$A44,[2]Sheet1!$S:$S,1))</f>
        <v>0</v>
      </c>
      <c r="O44">
        <f>IF($B44=0,0,SUMIFS([2]Sheet1!N:N,[2]Sheet1!$A:$A,$A44,[2]Sheet1!$S:$S,1))</f>
        <v>0</v>
      </c>
      <c r="P44">
        <f>IF($B44=0,0,SUMIFS([2]Sheet1!O:O,[2]Sheet1!$A:$A,$A44,[2]Sheet1!$S:$S,1))</f>
        <v>0</v>
      </c>
      <c r="Q44">
        <f>IF($B44=0,0,_xlfn.AGGREGATE(14,6,[2]Sheet1!$R:$R/([2]Sheet1!$A:$A=A44) *([2]Sheet1!$S:$S=1),1))</f>
        <v>0</v>
      </c>
      <c r="R44">
        <f>IF($B44=0,0,AVERAGEIFS([2]Sheet1!R:R,[2]Sheet1!$A:$A,$A44,[2]Sheet1!$S:$S,1))</f>
        <v>0</v>
      </c>
    </row>
    <row r="45" spans="1:18" x14ac:dyDescent="0.25">
      <c r="A45" s="2" t="s">
        <v>195</v>
      </c>
      <c r="B45">
        <f>COUNTIFS([2]Sheet1!$A:$A,A45,[2]Sheet1!$S:$S,1)</f>
        <v>7</v>
      </c>
      <c r="C45">
        <f>COUNTIF([2]Sheet1!$A:$A,A45)</f>
        <v>7</v>
      </c>
      <c r="D45">
        <f>IF($C45=0,0,SUMIF([2]Sheet1!$A:$A,$A45,[2]Sheet1!M:M))</f>
        <v>2</v>
      </c>
      <c r="E45">
        <f>IF($C45=0,0,SUMIF([2]Sheet1!$A:$A,$A45,[2]Sheet1!N:N))</f>
        <v>4</v>
      </c>
      <c r="F45">
        <f>IF($C45=0,0,SUMIF([2]Sheet1!$A:$A,$A45,[2]Sheet1!O:O))</f>
        <v>2</v>
      </c>
      <c r="G45">
        <f>IF($C45=0,0,SUMIF([2]Sheet1!$A:$A,$A45,[2]Sheet1!P:P))</f>
        <v>0</v>
      </c>
      <c r="H45">
        <f>IF($C45=0,0,SUMIF([2]Sheet1!$A:$A,$A45,[2]Sheet1!Q:Q))</f>
        <v>0</v>
      </c>
      <c r="I45">
        <f>IF($C45=0,0,_xlfn.AGGREGATE(14,6,[2]Sheet1!$R:$R/([2]Sheet1!$A:$A=A45),1))</f>
        <v>2.5129999999999999</v>
      </c>
      <c r="J45">
        <f>IF($C45=0,0,AVERAGEIF([2]Sheet1!$A:$A,$A45,[2]Sheet1!R:R))</f>
        <v>1.6590000000000003</v>
      </c>
      <c r="K45" t="str">
        <f>VLOOKUP(A45,[3]AuthorsAnalyzed!$B:$F,3,FALSE)</f>
        <v>Female</v>
      </c>
      <c r="L45">
        <f>IFERROR(VLOOKUP(A46,AuthorInfo!B:F,4,FALSE)," ")</f>
        <v>0</v>
      </c>
      <c r="M45">
        <f>VLOOKUP(A46,AuthorInfo!B:F,5,FALSE)</f>
        <v>0</v>
      </c>
      <c r="N45">
        <f>IF($B45=0,0,SUMIFS([2]Sheet1!M:M,[2]Sheet1!$A:$A,$A45,[2]Sheet1!$S:$S,1))</f>
        <v>2</v>
      </c>
      <c r="O45">
        <f>IF($B45=0,0,SUMIFS([2]Sheet1!N:N,[2]Sheet1!$A:$A,$A45,[2]Sheet1!$S:$S,1))</f>
        <v>4</v>
      </c>
      <c r="P45">
        <f>IF($B45=0,0,SUMIFS([2]Sheet1!O:O,[2]Sheet1!$A:$A,$A45,[2]Sheet1!$S:$S,1))</f>
        <v>2</v>
      </c>
      <c r="Q45">
        <f>IF($B45=0,0,_xlfn.AGGREGATE(14,6,[2]Sheet1!$R:$R/([2]Sheet1!$A:$A=A45) *([2]Sheet1!$S:$S=1),1))</f>
        <v>2.5129999999999999</v>
      </c>
      <c r="R45">
        <f>IF($B45=0,0,AVERAGEIFS([2]Sheet1!R:R,[2]Sheet1!$A:$A,$A45,[2]Sheet1!$S:$S,1))</f>
        <v>1.6590000000000003</v>
      </c>
    </row>
    <row r="46" spans="1:18" x14ac:dyDescent="0.25">
      <c r="A46" s="2" t="s">
        <v>196</v>
      </c>
      <c r="B46">
        <f>COUNTIFS([2]Sheet1!$A:$A,A46,[2]Sheet1!$S:$S,1)</f>
        <v>2</v>
      </c>
      <c r="C46">
        <f>COUNTIF([2]Sheet1!$A:$A,A46)</f>
        <v>3</v>
      </c>
      <c r="D46">
        <f>IF($C46=0,0,SUMIF([2]Sheet1!$A:$A,$A46,[2]Sheet1!M:M))</f>
        <v>0</v>
      </c>
      <c r="E46">
        <f>IF($C46=0,0,SUMIF([2]Sheet1!$A:$A,$A46,[2]Sheet1!N:N))</f>
        <v>2</v>
      </c>
      <c r="F46">
        <f>IF($C46=0,0,SUMIF([2]Sheet1!$A:$A,$A46,[2]Sheet1!O:O))</f>
        <v>0</v>
      </c>
      <c r="G46">
        <f>IF($C46=0,0,SUMIF([2]Sheet1!$A:$A,$A46,[2]Sheet1!P:P))</f>
        <v>0</v>
      </c>
      <c r="H46">
        <f>IF($C46=0,0,SUMIF([2]Sheet1!$A:$A,$A46,[2]Sheet1!Q:Q))</f>
        <v>0</v>
      </c>
      <c r="I46">
        <f>IF($C46=0,0,_xlfn.AGGREGATE(14,6,[2]Sheet1!$R:$R/([2]Sheet1!$A:$A=A46),1))</f>
        <v>6.218</v>
      </c>
      <c r="J46">
        <f>IF($C46=0,0,AVERAGEIF([2]Sheet1!$A:$A,$A46,[2]Sheet1!R:R))</f>
        <v>2.0726666666666667</v>
      </c>
      <c r="K46" t="str">
        <f>VLOOKUP(A46,[3]AuthorsAnalyzed!$B:$F,3,FALSE)</f>
        <v>Female</v>
      </c>
      <c r="L46">
        <f>IFERROR(VLOOKUP(A47,AuthorInfo!B:F,4,FALSE)," ")</f>
        <v>0</v>
      </c>
      <c r="M46">
        <f>VLOOKUP(A47,AuthorInfo!B:F,5,FALSE)</f>
        <v>0</v>
      </c>
      <c r="N46">
        <f>IF($B46=0,0,SUMIFS([2]Sheet1!M:M,[2]Sheet1!$A:$A,$A46,[2]Sheet1!$S:$S,1))</f>
        <v>0</v>
      </c>
      <c r="O46">
        <f>IF($B46=0,0,SUMIFS([2]Sheet1!N:N,[2]Sheet1!$A:$A,$A46,[2]Sheet1!$S:$S,1))</f>
        <v>1</v>
      </c>
      <c r="P46">
        <f>IF($B46=0,0,SUMIFS([2]Sheet1!O:O,[2]Sheet1!$A:$A,$A46,[2]Sheet1!$S:$S,1))</f>
        <v>0</v>
      </c>
      <c r="Q46">
        <f>IF($B46=0,0,_xlfn.AGGREGATE(14,6,[2]Sheet1!$R:$R/([2]Sheet1!$A:$A=A46) *([2]Sheet1!$S:$S=1),1))</f>
        <v>6.218</v>
      </c>
      <c r="R46">
        <f>IF($B46=0,0,AVERAGEIFS([2]Sheet1!R:R,[2]Sheet1!$A:$A,$A46,[2]Sheet1!$S:$S,1))</f>
        <v>3.109</v>
      </c>
    </row>
    <row r="47" spans="1:18" x14ac:dyDescent="0.25">
      <c r="A47" s="2" t="s">
        <v>197</v>
      </c>
      <c r="B47">
        <f>COUNTIFS([2]Sheet1!$A:$A,A47,[2]Sheet1!$S:$S,1)</f>
        <v>3</v>
      </c>
      <c r="C47">
        <f>COUNTIF([2]Sheet1!$A:$A,A47)</f>
        <v>6</v>
      </c>
      <c r="D47">
        <f>IF($C47=0,0,SUMIF([2]Sheet1!$A:$A,$A47,[2]Sheet1!M:M))</f>
        <v>4</v>
      </c>
      <c r="E47">
        <f>IF($C47=0,0,SUMIF([2]Sheet1!$A:$A,$A47,[2]Sheet1!N:N))</f>
        <v>0</v>
      </c>
      <c r="F47">
        <f>IF($C47=0,0,SUMIF([2]Sheet1!$A:$A,$A47,[2]Sheet1!O:O))</f>
        <v>0</v>
      </c>
      <c r="G47">
        <f>IF($C47=0,0,SUMIF([2]Sheet1!$A:$A,$A47,[2]Sheet1!P:P))</f>
        <v>0</v>
      </c>
      <c r="H47">
        <f>IF($C47=0,0,SUMIF([2]Sheet1!$A:$A,$A47,[2]Sheet1!Q:Q))</f>
        <v>0</v>
      </c>
      <c r="I47">
        <f>IF($C47=0,0,_xlfn.AGGREGATE(14,6,[2]Sheet1!$R:$R/([2]Sheet1!$A:$A=A47),1))</f>
        <v>5.032</v>
      </c>
      <c r="J47">
        <f>IF($C47=0,0,AVERAGEIF([2]Sheet1!$A:$A,$A47,[2]Sheet1!R:R))</f>
        <v>2.7453333333333334</v>
      </c>
      <c r="K47" t="str">
        <f>VLOOKUP(A47,[3]AuthorsAnalyzed!$B:$F,3,FALSE)</f>
        <v>Male</v>
      </c>
      <c r="L47">
        <f>IFERROR(VLOOKUP(A48,AuthorInfo!B:F,4,FALSE)," ")</f>
        <v>0</v>
      </c>
      <c r="M47">
        <f>VLOOKUP(A48,AuthorInfo!B:F,5,FALSE)</f>
        <v>0</v>
      </c>
      <c r="N47">
        <f>IF($B47=0,0,SUMIFS([2]Sheet1!M:M,[2]Sheet1!$A:$A,$A47,[2]Sheet1!$S:$S,1))</f>
        <v>1</v>
      </c>
      <c r="O47">
        <f>IF($B47=0,0,SUMIFS([2]Sheet1!N:N,[2]Sheet1!$A:$A,$A47,[2]Sheet1!$S:$S,1))</f>
        <v>0</v>
      </c>
      <c r="P47">
        <f>IF($B47=0,0,SUMIFS([2]Sheet1!O:O,[2]Sheet1!$A:$A,$A47,[2]Sheet1!$S:$S,1))</f>
        <v>0</v>
      </c>
      <c r="Q47">
        <f>IF($B47=0,0,_xlfn.AGGREGATE(14,6,[2]Sheet1!$R:$R/([2]Sheet1!$A:$A=A47) *([2]Sheet1!$S:$S=1),1))</f>
        <v>5.032</v>
      </c>
      <c r="R47">
        <f>IF($B47=0,0,AVERAGEIFS([2]Sheet1!R:R,[2]Sheet1!$A:$A,$A47,[2]Sheet1!$S:$S,1))</f>
        <v>3.0670000000000002</v>
      </c>
    </row>
    <row r="48" spans="1:18" x14ac:dyDescent="0.25">
      <c r="A48" s="2" t="s">
        <v>198</v>
      </c>
      <c r="B48">
        <f>COUNTIFS([2]Sheet1!$A:$A,A48,[2]Sheet1!$S:$S,1)</f>
        <v>1</v>
      </c>
      <c r="C48">
        <f>COUNTIF([2]Sheet1!$A:$A,A48)</f>
        <v>2</v>
      </c>
      <c r="D48">
        <f>IF($C48=0,0,SUMIF([2]Sheet1!$A:$A,$A48,[2]Sheet1!M:M))</f>
        <v>2</v>
      </c>
      <c r="E48">
        <f>IF($C48=0,0,SUMIF([2]Sheet1!$A:$A,$A48,[2]Sheet1!N:N))</f>
        <v>1</v>
      </c>
      <c r="F48">
        <f>IF($C48=0,0,SUMIF([2]Sheet1!$A:$A,$A48,[2]Sheet1!O:O))</f>
        <v>1</v>
      </c>
      <c r="G48">
        <f>IF($C48=0,0,SUMIF([2]Sheet1!$A:$A,$A48,[2]Sheet1!P:P))</f>
        <v>0</v>
      </c>
      <c r="H48">
        <f>IF($C48=0,0,SUMIF([2]Sheet1!$A:$A,$A48,[2]Sheet1!Q:Q))</f>
        <v>0</v>
      </c>
      <c r="I48">
        <f>IF($C48=0,0,_xlfn.AGGREGATE(14,6,[2]Sheet1!$R:$R/([2]Sheet1!$A:$A=A48),1))</f>
        <v>2.9809999999999999</v>
      </c>
      <c r="J48">
        <f>IF($C48=0,0,AVERAGEIF([2]Sheet1!$A:$A,$A48,[2]Sheet1!R:R))</f>
        <v>2.0404999999999998</v>
      </c>
      <c r="K48" t="str">
        <f>VLOOKUP(A48,[3]AuthorsAnalyzed!$B:$F,3,FALSE)</f>
        <v>Male</v>
      </c>
      <c r="L48">
        <f>IFERROR(VLOOKUP(A49,AuthorInfo!B:F,4,FALSE)," ")</f>
        <v>0</v>
      </c>
      <c r="M48">
        <f>VLOOKUP(A49,AuthorInfo!B:F,5,FALSE)</f>
        <v>0</v>
      </c>
      <c r="N48">
        <f>IF($B48=0,0,SUMIFS([2]Sheet1!M:M,[2]Sheet1!$A:$A,$A48,[2]Sheet1!$S:$S,1))</f>
        <v>1</v>
      </c>
      <c r="O48">
        <f>IF($B48=0,0,SUMIFS([2]Sheet1!N:N,[2]Sheet1!$A:$A,$A48,[2]Sheet1!$S:$S,1))</f>
        <v>1</v>
      </c>
      <c r="P48">
        <f>IF($B48=0,0,SUMIFS([2]Sheet1!O:O,[2]Sheet1!$A:$A,$A48,[2]Sheet1!$S:$S,1))</f>
        <v>1</v>
      </c>
      <c r="Q48">
        <f>IF($B48=0,0,_xlfn.AGGREGATE(14,6,[2]Sheet1!$R:$R/([2]Sheet1!$A:$A=A48) *([2]Sheet1!$S:$S=1),1))</f>
        <v>1.1000000000000001</v>
      </c>
      <c r="R48">
        <f>IF($B48=0,0,AVERAGEIFS([2]Sheet1!R:R,[2]Sheet1!$A:$A,$A48,[2]Sheet1!$S:$S,1))</f>
        <v>1.1000000000000001</v>
      </c>
    </row>
    <row r="49" spans="1:18" x14ac:dyDescent="0.25">
      <c r="A49" s="2" t="s">
        <v>199</v>
      </c>
      <c r="B49">
        <f>COUNTIFS([2]Sheet1!$A:$A,A49,[2]Sheet1!$S:$S,1)</f>
        <v>6</v>
      </c>
      <c r="C49">
        <f>COUNTIF([2]Sheet1!$A:$A,A49)</f>
        <v>6</v>
      </c>
      <c r="D49">
        <f>IF($C49=0,0,SUMIF([2]Sheet1!$A:$A,$A49,[2]Sheet1!M:M))</f>
        <v>0</v>
      </c>
      <c r="E49">
        <f>IF($C49=0,0,SUMIF([2]Sheet1!$A:$A,$A49,[2]Sheet1!N:N))</f>
        <v>2</v>
      </c>
      <c r="F49">
        <f>IF($C49=0,0,SUMIF([2]Sheet1!$A:$A,$A49,[2]Sheet1!O:O))</f>
        <v>0</v>
      </c>
      <c r="G49">
        <f>IF($C49=0,0,SUMIF([2]Sheet1!$A:$A,$A49,[2]Sheet1!P:P))</f>
        <v>0</v>
      </c>
      <c r="H49">
        <f>IF($C49=0,0,SUMIF([2]Sheet1!$A:$A,$A49,[2]Sheet1!Q:Q))</f>
        <v>0</v>
      </c>
      <c r="I49">
        <f>IF($C49=0,0,_xlfn.AGGREGATE(14,6,[2]Sheet1!$R:$R/([2]Sheet1!$A:$A=A49),1))</f>
        <v>3.6419999999999999</v>
      </c>
      <c r="J49">
        <f>IF($C49=0,0,AVERAGEIF([2]Sheet1!$A:$A,$A49,[2]Sheet1!R:R))</f>
        <v>2.6371666666666664</v>
      </c>
      <c r="K49" t="str">
        <f>VLOOKUP(A49,[3]AuthorsAnalyzed!$B:$F,3,FALSE)</f>
        <v>Male</v>
      </c>
      <c r="L49">
        <f>IFERROR(VLOOKUP(A50,AuthorInfo!B:F,4,FALSE)," ")</f>
        <v>1</v>
      </c>
      <c r="M49">
        <f>VLOOKUP(A50,AuthorInfo!B:F,5,FALSE)</f>
        <v>0</v>
      </c>
      <c r="N49">
        <f>IF($B49=0,0,SUMIFS([2]Sheet1!M:M,[2]Sheet1!$A:$A,$A49,[2]Sheet1!$S:$S,1))</f>
        <v>0</v>
      </c>
      <c r="O49">
        <f>IF($B49=0,0,SUMIFS([2]Sheet1!N:N,[2]Sheet1!$A:$A,$A49,[2]Sheet1!$S:$S,1))</f>
        <v>2</v>
      </c>
      <c r="P49">
        <f>IF($B49=0,0,SUMIFS([2]Sheet1!O:O,[2]Sheet1!$A:$A,$A49,[2]Sheet1!$S:$S,1))</f>
        <v>0</v>
      </c>
      <c r="Q49">
        <f>IF($B49=0,0,_xlfn.AGGREGATE(14,6,[2]Sheet1!$R:$R/([2]Sheet1!$A:$A=A49) *([2]Sheet1!$S:$S=1),1))</f>
        <v>3.6419999999999999</v>
      </c>
      <c r="R49">
        <f>IF($B49=0,0,AVERAGEIFS([2]Sheet1!R:R,[2]Sheet1!$A:$A,$A49,[2]Sheet1!$S:$S,1))</f>
        <v>2.6371666666666664</v>
      </c>
    </row>
    <row r="50" spans="1:18" x14ac:dyDescent="0.25">
      <c r="A50" s="2" t="s">
        <v>200</v>
      </c>
      <c r="B50">
        <f>COUNTIFS([2]Sheet1!$A:$A,A50,[2]Sheet1!$S:$S,1)</f>
        <v>3</v>
      </c>
      <c r="C50">
        <f>COUNTIF([2]Sheet1!$A:$A,A50)</f>
        <v>5</v>
      </c>
      <c r="D50">
        <f>IF($C50=0,0,SUMIF([2]Sheet1!$A:$A,$A50,[2]Sheet1!M:M))</f>
        <v>4</v>
      </c>
      <c r="E50">
        <f>IF($C50=0,0,SUMIF([2]Sheet1!$A:$A,$A50,[2]Sheet1!N:N))</f>
        <v>3</v>
      </c>
      <c r="F50">
        <f>IF($C50=0,0,SUMIF([2]Sheet1!$A:$A,$A50,[2]Sheet1!O:O))</f>
        <v>2</v>
      </c>
      <c r="G50">
        <f>IF($C50=0,0,SUMIF([2]Sheet1!$A:$A,$A50,[2]Sheet1!P:P))</f>
        <v>0</v>
      </c>
      <c r="H50">
        <f>IF($C50=0,0,SUMIF([2]Sheet1!$A:$A,$A50,[2]Sheet1!Q:Q))</f>
        <v>0</v>
      </c>
      <c r="I50">
        <f>IF($C50=0,0,_xlfn.AGGREGATE(14,6,[2]Sheet1!$R:$R/([2]Sheet1!$A:$A=A50),1))</f>
        <v>7.1429999999999998</v>
      </c>
      <c r="J50">
        <f>IF($C50=0,0,AVERAGEIF([2]Sheet1!$A:$A,$A50,[2]Sheet1!R:R))</f>
        <v>3.2930000000000001</v>
      </c>
      <c r="K50" t="str">
        <f>VLOOKUP(A50,[3]AuthorsAnalyzed!$B:$F,3,FALSE)</f>
        <v>Male</v>
      </c>
      <c r="L50">
        <f>IFERROR(VLOOKUP(A51,AuthorInfo!B:F,4,FALSE)," ")</f>
        <v>0</v>
      </c>
      <c r="M50">
        <f>VLOOKUP(A51,AuthorInfo!B:F,5,FALSE)</f>
        <v>0</v>
      </c>
      <c r="N50">
        <f>IF($B50=0,0,SUMIFS([2]Sheet1!M:M,[2]Sheet1!$A:$A,$A50,[2]Sheet1!$S:$S,1))</f>
        <v>2</v>
      </c>
      <c r="O50">
        <f>IF($B50=0,0,SUMIFS([2]Sheet1!N:N,[2]Sheet1!$A:$A,$A50,[2]Sheet1!$S:$S,1))</f>
        <v>2</v>
      </c>
      <c r="P50">
        <f>IF($B50=0,0,SUMIFS([2]Sheet1!O:O,[2]Sheet1!$A:$A,$A50,[2]Sheet1!$S:$S,1))</f>
        <v>1</v>
      </c>
      <c r="Q50">
        <f>IF($B50=0,0,_xlfn.AGGREGATE(14,6,[2]Sheet1!$R:$R/([2]Sheet1!$A:$A=A50) *([2]Sheet1!$S:$S=1),1))</f>
        <v>7.1429999999999998</v>
      </c>
      <c r="R50">
        <f>IF($B50=0,0,AVERAGEIFS([2]Sheet1!R:R,[2]Sheet1!$A:$A,$A50,[2]Sheet1!$S:$S,1))</f>
        <v>4.1603333333333339</v>
      </c>
    </row>
    <row r="51" spans="1:18" x14ac:dyDescent="0.25">
      <c r="A51" s="2" t="s">
        <v>201</v>
      </c>
      <c r="B51">
        <f>COUNTIFS([2]Sheet1!$A:$A,A51,[2]Sheet1!$S:$S,1)</f>
        <v>3</v>
      </c>
      <c r="C51">
        <f>COUNTIF([2]Sheet1!$A:$A,A51)</f>
        <v>3</v>
      </c>
      <c r="D51">
        <f>IF($C51=0,0,SUMIF([2]Sheet1!$A:$A,$A51,[2]Sheet1!M:M))</f>
        <v>0</v>
      </c>
      <c r="E51">
        <f>IF($C51=0,0,SUMIF([2]Sheet1!$A:$A,$A51,[2]Sheet1!N:N))</f>
        <v>3</v>
      </c>
      <c r="F51">
        <f>IF($C51=0,0,SUMIF([2]Sheet1!$A:$A,$A51,[2]Sheet1!O:O))</f>
        <v>0</v>
      </c>
      <c r="G51">
        <f>IF($C51=0,0,SUMIF([2]Sheet1!$A:$A,$A51,[2]Sheet1!P:P))</f>
        <v>0</v>
      </c>
      <c r="H51">
        <f>IF($C51=0,0,SUMIF([2]Sheet1!$A:$A,$A51,[2]Sheet1!Q:Q))</f>
        <v>0</v>
      </c>
      <c r="I51">
        <f>IF($C51=0,0,_xlfn.AGGREGATE(14,6,[2]Sheet1!$R:$R/([2]Sheet1!$A:$A=A51),1))</f>
        <v>3.0139999999999998</v>
      </c>
      <c r="J51">
        <f>IF($C51=0,0,AVERAGEIF([2]Sheet1!$A:$A,$A51,[2]Sheet1!R:R))</f>
        <v>1.8246666666666664</v>
      </c>
      <c r="K51" t="str">
        <f>VLOOKUP(A51,[3]AuthorsAnalyzed!$B:$F,3,FALSE)</f>
        <v>Male</v>
      </c>
      <c r="L51">
        <f>IFERROR(VLOOKUP(A52,AuthorInfo!B:F,4,FALSE)," ")</f>
        <v>0</v>
      </c>
      <c r="M51">
        <f>VLOOKUP(A52,AuthorInfo!B:F,5,FALSE)</f>
        <v>0</v>
      </c>
      <c r="N51">
        <f>IF($B51=0,0,SUMIFS([2]Sheet1!M:M,[2]Sheet1!$A:$A,$A51,[2]Sheet1!$S:$S,1))</f>
        <v>0</v>
      </c>
      <c r="O51">
        <f>IF($B51=0,0,SUMIFS([2]Sheet1!N:N,[2]Sheet1!$A:$A,$A51,[2]Sheet1!$S:$S,1))</f>
        <v>3</v>
      </c>
      <c r="P51">
        <f>IF($B51=0,0,SUMIFS([2]Sheet1!O:O,[2]Sheet1!$A:$A,$A51,[2]Sheet1!$S:$S,1))</f>
        <v>0</v>
      </c>
      <c r="Q51">
        <f>IF($B51=0,0,_xlfn.AGGREGATE(14,6,[2]Sheet1!$R:$R/([2]Sheet1!$A:$A=A51) *([2]Sheet1!$S:$S=1),1))</f>
        <v>3.0139999999999998</v>
      </c>
      <c r="R51">
        <f>IF($B51=0,0,AVERAGEIFS([2]Sheet1!R:R,[2]Sheet1!$A:$A,$A51,[2]Sheet1!$S:$S,1))</f>
        <v>1.8246666666666664</v>
      </c>
    </row>
    <row r="52" spans="1:18" x14ac:dyDescent="0.25">
      <c r="A52" s="2" t="s">
        <v>202</v>
      </c>
      <c r="B52">
        <f>COUNTIFS([2]Sheet1!$A:$A,A52,[2]Sheet1!$S:$S,1)</f>
        <v>1</v>
      </c>
      <c r="C52">
        <f>COUNTIF([2]Sheet1!$A:$A,A52)</f>
        <v>2</v>
      </c>
      <c r="D52">
        <f>IF($C52=0,0,SUMIF([2]Sheet1!$A:$A,$A52,[2]Sheet1!M:M))</f>
        <v>1</v>
      </c>
      <c r="E52">
        <f>IF($C52=0,0,SUMIF([2]Sheet1!$A:$A,$A52,[2]Sheet1!N:N))</f>
        <v>2</v>
      </c>
      <c r="F52">
        <f>IF($C52=0,0,SUMIF([2]Sheet1!$A:$A,$A52,[2]Sheet1!O:O))</f>
        <v>1</v>
      </c>
      <c r="G52">
        <f>IF($C52=0,0,SUMIF([2]Sheet1!$A:$A,$A52,[2]Sheet1!P:P))</f>
        <v>0</v>
      </c>
      <c r="H52">
        <f>IF($C52=0,0,SUMIF([2]Sheet1!$A:$A,$A52,[2]Sheet1!Q:Q))</f>
        <v>0</v>
      </c>
      <c r="I52">
        <f>IF($C52=0,0,_xlfn.AGGREGATE(14,6,[2]Sheet1!$R:$R/([2]Sheet1!$A:$A=A52),1))</f>
        <v>0.86899999999999999</v>
      </c>
      <c r="J52">
        <f>IF($C52=0,0,AVERAGEIF([2]Sheet1!$A:$A,$A52,[2]Sheet1!R:R))</f>
        <v>0.4345</v>
      </c>
      <c r="K52" t="str">
        <f>VLOOKUP(A52,[3]AuthorsAnalyzed!$B:$F,3,FALSE)</f>
        <v>Male</v>
      </c>
      <c r="L52">
        <f>IFERROR(VLOOKUP(A53,AuthorInfo!B:F,4,FALSE)," ")</f>
        <v>0</v>
      </c>
      <c r="M52">
        <f>VLOOKUP(A53,AuthorInfo!B:F,5,FALSE)</f>
        <v>0</v>
      </c>
      <c r="N52">
        <f>IF($B52=0,0,SUMIFS([2]Sheet1!M:M,[2]Sheet1!$A:$A,$A52,[2]Sheet1!$S:$S,1))</f>
        <v>0</v>
      </c>
      <c r="O52">
        <f>IF($B52=0,0,SUMIFS([2]Sheet1!N:N,[2]Sheet1!$A:$A,$A52,[2]Sheet1!$S:$S,1))</f>
        <v>1</v>
      </c>
      <c r="P52">
        <f>IF($B52=0,0,SUMIFS([2]Sheet1!O:O,[2]Sheet1!$A:$A,$A52,[2]Sheet1!$S:$S,1))</f>
        <v>0</v>
      </c>
      <c r="Q52">
        <f>IF($B52=0,0,_xlfn.AGGREGATE(14,6,[2]Sheet1!$R:$R/([2]Sheet1!$A:$A=A52) *([2]Sheet1!$S:$S=1),1))</f>
        <v>0</v>
      </c>
      <c r="R52">
        <f>IF($B52=0,0,AVERAGEIFS([2]Sheet1!R:R,[2]Sheet1!$A:$A,$A52,[2]Sheet1!$S:$S,1))</f>
        <v>0</v>
      </c>
    </row>
    <row r="53" spans="1:18" x14ac:dyDescent="0.25">
      <c r="A53" s="2" t="s">
        <v>203</v>
      </c>
      <c r="B53">
        <f>COUNTIFS([2]Sheet1!$A:$A,A53,[2]Sheet1!$S:$S,1)</f>
        <v>1</v>
      </c>
      <c r="C53">
        <f>COUNTIF([2]Sheet1!$A:$A,A53)</f>
        <v>2</v>
      </c>
      <c r="D53">
        <f>IF($C53=0,0,SUMIF([2]Sheet1!$A:$A,$A53,[2]Sheet1!M:M))</f>
        <v>2</v>
      </c>
      <c r="E53">
        <f>IF($C53=0,0,SUMIF([2]Sheet1!$A:$A,$A53,[2]Sheet1!N:N))</f>
        <v>2</v>
      </c>
      <c r="F53">
        <f>IF($C53=0,0,SUMIF([2]Sheet1!$A:$A,$A53,[2]Sheet1!O:O))</f>
        <v>2</v>
      </c>
      <c r="G53">
        <f>IF($C53=0,0,SUMIF([2]Sheet1!$A:$A,$A53,[2]Sheet1!P:P))</f>
        <v>0</v>
      </c>
      <c r="H53">
        <f>IF($C53=0,0,SUMIF([2]Sheet1!$A:$A,$A53,[2]Sheet1!Q:Q))</f>
        <v>0</v>
      </c>
      <c r="I53">
        <f>IF($C53=0,0,_xlfn.AGGREGATE(14,6,[2]Sheet1!$R:$R/([2]Sheet1!$A:$A=A53),1))</f>
        <v>1.992</v>
      </c>
      <c r="J53">
        <f>IF($C53=0,0,AVERAGEIF([2]Sheet1!$A:$A,$A53,[2]Sheet1!R:R))</f>
        <v>0.996</v>
      </c>
      <c r="K53" t="str">
        <f>VLOOKUP(A53,[3]AuthorsAnalyzed!$B:$F,3,FALSE)</f>
        <v>Male</v>
      </c>
      <c r="L53">
        <f>IFERROR(VLOOKUP(A54,AuthorInfo!B:F,4,FALSE)," ")</f>
        <v>0</v>
      </c>
      <c r="M53">
        <f>VLOOKUP(A54,AuthorInfo!B:F,5,FALSE)</f>
        <v>0</v>
      </c>
      <c r="N53">
        <f>IF($B53=0,0,SUMIFS([2]Sheet1!M:M,[2]Sheet1!$A:$A,$A53,[2]Sheet1!$S:$S,1))</f>
        <v>1</v>
      </c>
      <c r="O53">
        <f>IF($B53=0,0,SUMIFS([2]Sheet1!N:N,[2]Sheet1!$A:$A,$A53,[2]Sheet1!$S:$S,1))</f>
        <v>1</v>
      </c>
      <c r="P53">
        <f>IF($B53=0,0,SUMIFS([2]Sheet1!O:O,[2]Sheet1!$A:$A,$A53,[2]Sheet1!$S:$S,1))</f>
        <v>1</v>
      </c>
      <c r="Q53">
        <f>IF($B53=0,0,_xlfn.AGGREGATE(14,6,[2]Sheet1!$R:$R/([2]Sheet1!$A:$A=A53) *([2]Sheet1!$S:$S=1),1))</f>
        <v>1.992</v>
      </c>
      <c r="R53">
        <f>IF($B53=0,0,AVERAGEIFS([2]Sheet1!R:R,[2]Sheet1!$A:$A,$A53,[2]Sheet1!$S:$S,1))</f>
        <v>1.992</v>
      </c>
    </row>
    <row r="54" spans="1:18" x14ac:dyDescent="0.25">
      <c r="A54" s="2" t="s">
        <v>204</v>
      </c>
      <c r="B54">
        <f>COUNTIFS([2]Sheet1!$A:$A,A54,[2]Sheet1!$S:$S,1)</f>
        <v>1</v>
      </c>
      <c r="C54">
        <f>COUNTIF([2]Sheet1!$A:$A,A54)</f>
        <v>2</v>
      </c>
      <c r="D54">
        <f>IF($C54=0,0,SUMIF([2]Sheet1!$A:$A,$A54,[2]Sheet1!M:M))</f>
        <v>1</v>
      </c>
      <c r="E54">
        <f>IF($C54=0,0,SUMIF([2]Sheet1!$A:$A,$A54,[2]Sheet1!N:N))</f>
        <v>0</v>
      </c>
      <c r="F54">
        <f>IF($C54=0,0,SUMIF([2]Sheet1!$A:$A,$A54,[2]Sheet1!O:O))</f>
        <v>0</v>
      </c>
      <c r="G54">
        <f>IF($C54=0,0,SUMIF([2]Sheet1!$A:$A,$A54,[2]Sheet1!P:P))</f>
        <v>0</v>
      </c>
      <c r="H54">
        <f>IF($C54=0,0,SUMIF([2]Sheet1!$A:$A,$A54,[2]Sheet1!Q:Q))</f>
        <v>0</v>
      </c>
      <c r="I54">
        <f>IF($C54=0,0,_xlfn.AGGREGATE(14,6,[2]Sheet1!$R:$R/([2]Sheet1!$A:$A=A54),1))</f>
        <v>12.336</v>
      </c>
      <c r="J54">
        <f>IF($C54=0,0,AVERAGEIF([2]Sheet1!$A:$A,$A54,[2]Sheet1!R:R))</f>
        <v>8.3375000000000004</v>
      </c>
      <c r="K54" t="str">
        <f>VLOOKUP(A54,[3]AuthorsAnalyzed!$B:$F,3,FALSE)</f>
        <v>Male</v>
      </c>
      <c r="L54">
        <f>IFERROR(VLOOKUP(A55,AuthorInfo!B:F,4,FALSE)," ")</f>
        <v>0</v>
      </c>
      <c r="M54">
        <f>VLOOKUP(A55,AuthorInfo!B:F,5,FALSE)</f>
        <v>0</v>
      </c>
      <c r="N54">
        <f>IF($B54=0,0,SUMIFS([2]Sheet1!M:M,[2]Sheet1!$A:$A,$A54,[2]Sheet1!$S:$S,1))</f>
        <v>1</v>
      </c>
      <c r="O54">
        <f>IF($B54=0,0,SUMIFS([2]Sheet1!N:N,[2]Sheet1!$A:$A,$A54,[2]Sheet1!$S:$S,1))</f>
        <v>0</v>
      </c>
      <c r="P54">
        <f>IF($B54=0,0,SUMIFS([2]Sheet1!O:O,[2]Sheet1!$A:$A,$A54,[2]Sheet1!$S:$S,1))</f>
        <v>0</v>
      </c>
      <c r="Q54">
        <f>IF($B54=0,0,_xlfn.AGGREGATE(14,6,[2]Sheet1!$R:$R/([2]Sheet1!$A:$A=A54) *([2]Sheet1!$S:$S=1),1))</f>
        <v>4.3390000000000004</v>
      </c>
      <c r="R54">
        <f>IF($B54=0,0,AVERAGEIFS([2]Sheet1!R:R,[2]Sheet1!$A:$A,$A54,[2]Sheet1!$S:$S,1))</f>
        <v>4.3390000000000004</v>
      </c>
    </row>
    <row r="55" spans="1:18" x14ac:dyDescent="0.25">
      <c r="A55" s="2" t="s">
        <v>205</v>
      </c>
      <c r="B55">
        <f>COUNTIFS([2]Sheet1!$A:$A,A55,[2]Sheet1!$S:$S,1)</f>
        <v>1</v>
      </c>
      <c r="C55">
        <f>COUNTIF([2]Sheet1!$A:$A,A55)</f>
        <v>1</v>
      </c>
      <c r="D55">
        <f>IF($C55=0,0,SUMIF([2]Sheet1!$A:$A,$A55,[2]Sheet1!M:M))</f>
        <v>1</v>
      </c>
      <c r="E55">
        <f>IF($C55=0,0,SUMIF([2]Sheet1!$A:$A,$A55,[2]Sheet1!N:N))</f>
        <v>0</v>
      </c>
      <c r="F55">
        <f>IF($C55=0,0,SUMIF([2]Sheet1!$A:$A,$A55,[2]Sheet1!O:O))</f>
        <v>0</v>
      </c>
      <c r="G55">
        <f>IF($C55=0,0,SUMIF([2]Sheet1!$A:$A,$A55,[2]Sheet1!P:P))</f>
        <v>1</v>
      </c>
      <c r="H55">
        <f>IF($C55=0,0,SUMIF([2]Sheet1!$A:$A,$A55,[2]Sheet1!Q:Q))</f>
        <v>1</v>
      </c>
      <c r="I55">
        <f>IF($C55=0,0,_xlfn.AGGREGATE(14,6,[2]Sheet1!$R:$R/([2]Sheet1!$A:$A=A55),1))</f>
        <v>1.369</v>
      </c>
      <c r="J55">
        <f>IF($C55=0,0,AVERAGEIF([2]Sheet1!$A:$A,$A55,[2]Sheet1!R:R))</f>
        <v>1.369</v>
      </c>
      <c r="K55" t="str">
        <f>VLOOKUP(A55,[3]AuthorsAnalyzed!$B:$F,3,FALSE)</f>
        <v>Male</v>
      </c>
      <c r="L55">
        <f>IFERROR(VLOOKUP(A56,AuthorInfo!B:F,4,FALSE)," ")</f>
        <v>0</v>
      </c>
      <c r="M55">
        <f>VLOOKUP(A56,AuthorInfo!B:F,5,FALSE)</f>
        <v>0</v>
      </c>
      <c r="N55">
        <f>IF($B55=0,0,SUMIFS([2]Sheet1!M:M,[2]Sheet1!$A:$A,$A55,[2]Sheet1!$S:$S,1))</f>
        <v>1</v>
      </c>
      <c r="O55">
        <f>IF($B55=0,0,SUMIFS([2]Sheet1!N:N,[2]Sheet1!$A:$A,$A55,[2]Sheet1!$S:$S,1))</f>
        <v>0</v>
      </c>
      <c r="P55">
        <f>IF($B55=0,0,SUMIFS([2]Sheet1!O:O,[2]Sheet1!$A:$A,$A55,[2]Sheet1!$S:$S,1))</f>
        <v>0</v>
      </c>
      <c r="Q55">
        <f>IF($B55=0,0,_xlfn.AGGREGATE(14,6,[2]Sheet1!$R:$R/([2]Sheet1!$A:$A=A55) *([2]Sheet1!$S:$S=1),1))</f>
        <v>1.369</v>
      </c>
      <c r="R55">
        <f>IF($B55=0,0,AVERAGEIFS([2]Sheet1!R:R,[2]Sheet1!$A:$A,$A55,[2]Sheet1!$S:$S,1))</f>
        <v>1.369</v>
      </c>
    </row>
    <row r="56" spans="1:18" x14ac:dyDescent="0.25">
      <c r="A56" s="2" t="s">
        <v>206</v>
      </c>
      <c r="B56">
        <f>COUNTIFS([2]Sheet1!$A:$A,A56,[2]Sheet1!$S:$S,1)</f>
        <v>3</v>
      </c>
      <c r="C56">
        <f>COUNTIF([2]Sheet1!$A:$A,A56)</f>
        <v>3</v>
      </c>
      <c r="D56">
        <f>IF($C56=0,0,SUMIF([2]Sheet1!$A:$A,$A56,[2]Sheet1!M:M))</f>
        <v>3</v>
      </c>
      <c r="E56">
        <f>IF($C56=0,0,SUMIF([2]Sheet1!$A:$A,$A56,[2]Sheet1!N:N))</f>
        <v>3</v>
      </c>
      <c r="F56">
        <f>IF($C56=0,0,SUMIF([2]Sheet1!$A:$A,$A56,[2]Sheet1!O:O))</f>
        <v>3</v>
      </c>
      <c r="G56">
        <f>IF($C56=0,0,SUMIF([2]Sheet1!$A:$A,$A56,[2]Sheet1!P:P))</f>
        <v>0</v>
      </c>
      <c r="H56">
        <f>IF($C56=0,0,SUMIF([2]Sheet1!$A:$A,$A56,[2]Sheet1!Q:Q))</f>
        <v>0</v>
      </c>
      <c r="I56">
        <f>IF($C56=0,0,_xlfn.AGGREGATE(14,6,[2]Sheet1!$R:$R/([2]Sheet1!$A:$A=A56),1))</f>
        <v>1.282</v>
      </c>
      <c r="J56">
        <f>IF($C56=0,0,AVERAGEIF([2]Sheet1!$A:$A,$A56,[2]Sheet1!R:R))</f>
        <v>1.1273333333333333</v>
      </c>
      <c r="K56" t="str">
        <f>VLOOKUP(A56,[3]AuthorsAnalyzed!$B:$F,3,FALSE)</f>
        <v>Male</v>
      </c>
      <c r="L56">
        <f>IFERROR(VLOOKUP(A57,AuthorInfo!B:F,4,FALSE)," ")</f>
        <v>0</v>
      </c>
      <c r="M56">
        <f>VLOOKUP(A57,AuthorInfo!B:F,5,FALSE)</f>
        <v>0</v>
      </c>
      <c r="N56">
        <f>IF($B56=0,0,SUMIFS([2]Sheet1!M:M,[2]Sheet1!$A:$A,$A56,[2]Sheet1!$S:$S,1))</f>
        <v>3</v>
      </c>
      <c r="O56">
        <f>IF($B56=0,0,SUMIFS([2]Sheet1!N:N,[2]Sheet1!$A:$A,$A56,[2]Sheet1!$S:$S,1))</f>
        <v>3</v>
      </c>
      <c r="P56">
        <f>IF($B56=0,0,SUMIFS([2]Sheet1!O:O,[2]Sheet1!$A:$A,$A56,[2]Sheet1!$S:$S,1))</f>
        <v>3</v>
      </c>
      <c r="Q56">
        <f>IF($B56=0,0,_xlfn.AGGREGATE(14,6,[2]Sheet1!$R:$R/([2]Sheet1!$A:$A=A56) *([2]Sheet1!$S:$S=1),1))</f>
        <v>1.282</v>
      </c>
      <c r="R56">
        <f>IF($B56=0,0,AVERAGEIFS([2]Sheet1!R:R,[2]Sheet1!$A:$A,$A56,[2]Sheet1!$S:$S,1))</f>
        <v>1.1273333333333333</v>
      </c>
    </row>
    <row r="57" spans="1:18" x14ac:dyDescent="0.25">
      <c r="A57" s="2" t="s">
        <v>207</v>
      </c>
      <c r="B57">
        <f>COUNTIFS([2]Sheet1!$A:$A,A57,[2]Sheet1!$S:$S,1)</f>
        <v>4</v>
      </c>
      <c r="C57">
        <f>COUNTIF([2]Sheet1!$A:$A,A57)</f>
        <v>11</v>
      </c>
      <c r="D57">
        <f>IF($C57=0,0,SUMIF([2]Sheet1!$A:$A,$A57,[2]Sheet1!M:M))</f>
        <v>10</v>
      </c>
      <c r="E57">
        <f>IF($C57=0,0,SUMIF([2]Sheet1!$A:$A,$A57,[2]Sheet1!N:N))</f>
        <v>3</v>
      </c>
      <c r="F57">
        <f>IF($C57=0,0,SUMIF([2]Sheet1!$A:$A,$A57,[2]Sheet1!O:O))</f>
        <v>3</v>
      </c>
      <c r="G57">
        <f>IF($C57=0,0,SUMIF([2]Sheet1!$A:$A,$A57,[2]Sheet1!P:P))</f>
        <v>0</v>
      </c>
      <c r="H57">
        <f>IF($C57=0,0,SUMIF([2]Sheet1!$A:$A,$A57,[2]Sheet1!Q:Q))</f>
        <v>0</v>
      </c>
      <c r="I57">
        <f>IF($C57=0,0,_xlfn.AGGREGATE(14,6,[2]Sheet1!$R:$R/([2]Sheet1!$A:$A=A57),1))</f>
        <v>6.1980000000000004</v>
      </c>
      <c r="J57">
        <f>IF($C57=0,0,AVERAGEIF([2]Sheet1!$A:$A,$A57,[2]Sheet1!R:R))</f>
        <v>2.5500909090909087</v>
      </c>
      <c r="K57" t="str">
        <f>VLOOKUP(A57,[3]AuthorsAnalyzed!$B:$F,3,FALSE)</f>
        <v>Male</v>
      </c>
      <c r="L57">
        <f>IFERROR(VLOOKUP(A58,AuthorInfo!B:F,4,FALSE)," ")</f>
        <v>0</v>
      </c>
      <c r="M57">
        <f>VLOOKUP(A58,AuthorInfo!B:F,5,FALSE)</f>
        <v>0</v>
      </c>
      <c r="N57">
        <f>IF($B57=0,0,SUMIFS([2]Sheet1!M:M,[2]Sheet1!$A:$A,$A57,[2]Sheet1!$S:$S,1))</f>
        <v>3</v>
      </c>
      <c r="O57">
        <f>IF($B57=0,0,SUMIFS([2]Sheet1!N:N,[2]Sheet1!$A:$A,$A57,[2]Sheet1!$S:$S,1))</f>
        <v>0</v>
      </c>
      <c r="P57">
        <f>IF($B57=0,0,SUMIFS([2]Sheet1!O:O,[2]Sheet1!$A:$A,$A57,[2]Sheet1!$S:$S,1))</f>
        <v>0</v>
      </c>
      <c r="Q57">
        <f>IF($B57=0,0,_xlfn.AGGREGATE(14,6,[2]Sheet1!$R:$R/([2]Sheet1!$A:$A=A57) *([2]Sheet1!$S:$S=1),1))</f>
        <v>1.6890000000000001</v>
      </c>
      <c r="R57">
        <f>IF($B57=0,0,AVERAGEIFS([2]Sheet1!R:R,[2]Sheet1!$A:$A,$A57,[2]Sheet1!$S:$S,1))</f>
        <v>1.18875</v>
      </c>
    </row>
    <row r="58" spans="1:18" x14ac:dyDescent="0.25">
      <c r="A58" s="2" t="s">
        <v>208</v>
      </c>
      <c r="B58">
        <f>COUNTIFS([2]Sheet1!$A:$A,A58,[2]Sheet1!$S:$S,1)</f>
        <v>0</v>
      </c>
      <c r="C58">
        <f>COUNTIF([2]Sheet1!$A:$A,A58)</f>
        <v>1</v>
      </c>
      <c r="D58">
        <f>IF($C58=0,0,SUMIF([2]Sheet1!$A:$A,$A58,[2]Sheet1!M:M))</f>
        <v>0</v>
      </c>
      <c r="E58">
        <f>IF($C58=0,0,SUMIF([2]Sheet1!$A:$A,$A58,[2]Sheet1!N:N))</f>
        <v>0</v>
      </c>
      <c r="F58">
        <f>IF($C58=0,0,SUMIF([2]Sheet1!$A:$A,$A58,[2]Sheet1!O:O))</f>
        <v>0</v>
      </c>
      <c r="G58">
        <f>IF($C58=0,0,SUMIF([2]Sheet1!$A:$A,$A58,[2]Sheet1!P:P))</f>
        <v>0</v>
      </c>
      <c r="H58">
        <f>IF($C58=0,0,SUMIF([2]Sheet1!$A:$A,$A58,[2]Sheet1!Q:Q))</f>
        <v>0</v>
      </c>
      <c r="I58">
        <f>IF($C58=0,0,_xlfn.AGGREGATE(14,6,[2]Sheet1!$R:$R/([2]Sheet1!$A:$A=A58),1))</f>
        <v>2.8490000000000002</v>
      </c>
      <c r="J58">
        <f>IF($C58=0,0,AVERAGEIF([2]Sheet1!$A:$A,$A58,[2]Sheet1!R:R))</f>
        <v>2.8490000000000002</v>
      </c>
      <c r="K58" t="str">
        <f>VLOOKUP(A58,[3]AuthorsAnalyzed!$B:$F,3,FALSE)</f>
        <v>Male</v>
      </c>
      <c r="L58">
        <f>IFERROR(VLOOKUP(A59,AuthorInfo!B:F,4,FALSE)," ")</f>
        <v>1</v>
      </c>
      <c r="M58">
        <f>VLOOKUP(A59,AuthorInfo!B:F,5,FALSE)</f>
        <v>0</v>
      </c>
      <c r="N58">
        <f>IF($B58=0,0,SUMIFS([2]Sheet1!M:M,[2]Sheet1!$A:$A,$A58,[2]Sheet1!$S:$S,1))</f>
        <v>0</v>
      </c>
      <c r="O58">
        <f>IF($B58=0,0,SUMIFS([2]Sheet1!N:N,[2]Sheet1!$A:$A,$A58,[2]Sheet1!$S:$S,1))</f>
        <v>0</v>
      </c>
      <c r="P58">
        <f>IF($B58=0,0,SUMIFS([2]Sheet1!O:O,[2]Sheet1!$A:$A,$A58,[2]Sheet1!$S:$S,1))</f>
        <v>0</v>
      </c>
      <c r="Q58">
        <f>IF($B58=0,0,_xlfn.AGGREGATE(14,6,[2]Sheet1!$R:$R/([2]Sheet1!$A:$A=A58) *([2]Sheet1!$S:$S=1),1))</f>
        <v>0</v>
      </c>
      <c r="R58">
        <f>IF($B58=0,0,AVERAGEIFS([2]Sheet1!R:R,[2]Sheet1!$A:$A,$A58,[2]Sheet1!$S:$S,1))</f>
        <v>0</v>
      </c>
    </row>
    <row r="59" spans="1:18" x14ac:dyDescent="0.25">
      <c r="A59" s="2" t="s">
        <v>209</v>
      </c>
      <c r="B59">
        <f>COUNTIFS([2]Sheet1!$A:$A,A59,[2]Sheet1!$S:$S,1)</f>
        <v>1</v>
      </c>
      <c r="C59">
        <f>COUNTIF([2]Sheet1!$A:$A,A59)</f>
        <v>2</v>
      </c>
      <c r="D59">
        <f>IF($C59=0,0,SUMIF([2]Sheet1!$A:$A,$A59,[2]Sheet1!M:M))</f>
        <v>1</v>
      </c>
      <c r="E59">
        <f>IF($C59=0,0,SUMIF([2]Sheet1!$A:$A,$A59,[2]Sheet1!N:N))</f>
        <v>0</v>
      </c>
      <c r="F59">
        <f>IF($C59=0,0,SUMIF([2]Sheet1!$A:$A,$A59,[2]Sheet1!O:O))</f>
        <v>0</v>
      </c>
      <c r="G59">
        <f>IF($C59=0,0,SUMIF([2]Sheet1!$A:$A,$A59,[2]Sheet1!P:P))</f>
        <v>0</v>
      </c>
      <c r="H59">
        <f>IF($C59=0,0,SUMIF([2]Sheet1!$A:$A,$A59,[2]Sheet1!Q:Q))</f>
        <v>0</v>
      </c>
      <c r="I59">
        <f>IF($C59=0,0,_xlfn.AGGREGATE(14,6,[2]Sheet1!$R:$R/([2]Sheet1!$A:$A=A59),1))</f>
        <v>6.1980000000000004</v>
      </c>
      <c r="J59">
        <f>IF($C59=0,0,AVERAGEIF([2]Sheet1!$A:$A,$A59,[2]Sheet1!R:R))</f>
        <v>4.1920000000000002</v>
      </c>
      <c r="K59" t="str">
        <f>VLOOKUP(A59,[3]AuthorsAnalyzed!$B:$F,3,FALSE)</f>
        <v>Male</v>
      </c>
      <c r="L59">
        <f>IFERROR(VLOOKUP(A60,AuthorInfo!B:F,4,FALSE)," ")</f>
        <v>1</v>
      </c>
      <c r="M59">
        <f>VLOOKUP(A60,AuthorInfo!B:F,5,FALSE)</f>
        <v>0</v>
      </c>
      <c r="N59">
        <f>IF($B59=0,0,SUMIFS([2]Sheet1!M:M,[2]Sheet1!$A:$A,$A59,[2]Sheet1!$S:$S,1))</f>
        <v>1</v>
      </c>
      <c r="O59">
        <f>IF($B59=0,0,SUMIFS([2]Sheet1!N:N,[2]Sheet1!$A:$A,$A59,[2]Sheet1!$S:$S,1))</f>
        <v>0</v>
      </c>
      <c r="P59">
        <f>IF($B59=0,0,SUMIFS([2]Sheet1!O:O,[2]Sheet1!$A:$A,$A59,[2]Sheet1!$S:$S,1))</f>
        <v>0</v>
      </c>
      <c r="Q59">
        <f>IF($B59=0,0,_xlfn.AGGREGATE(14,6,[2]Sheet1!$R:$R/([2]Sheet1!$A:$A=A59) *([2]Sheet1!$S:$S=1),1))</f>
        <v>6.1980000000000004</v>
      </c>
      <c r="R59">
        <f>IF($B59=0,0,AVERAGEIFS([2]Sheet1!R:R,[2]Sheet1!$A:$A,$A59,[2]Sheet1!$S:$S,1))</f>
        <v>6.1980000000000004</v>
      </c>
    </row>
    <row r="60" spans="1:18" x14ac:dyDescent="0.25">
      <c r="A60" s="2" t="s">
        <v>210</v>
      </c>
      <c r="B60">
        <f>COUNTIFS([2]Sheet1!$A:$A,A60,[2]Sheet1!$S:$S,1)</f>
        <v>3</v>
      </c>
      <c r="C60">
        <f>COUNTIF([2]Sheet1!$A:$A,A60)</f>
        <v>3</v>
      </c>
      <c r="D60">
        <f>IF($C60=0,0,SUMIF([2]Sheet1!$A:$A,$A60,[2]Sheet1!M:M))</f>
        <v>1</v>
      </c>
      <c r="E60">
        <f>IF($C60=0,0,SUMIF([2]Sheet1!$A:$A,$A60,[2]Sheet1!N:N))</f>
        <v>1</v>
      </c>
      <c r="F60">
        <f>IF($C60=0,0,SUMIF([2]Sheet1!$A:$A,$A60,[2]Sheet1!O:O))</f>
        <v>1</v>
      </c>
      <c r="G60">
        <f>IF($C60=0,0,SUMIF([2]Sheet1!$A:$A,$A60,[2]Sheet1!P:P))</f>
        <v>0</v>
      </c>
      <c r="H60">
        <f>IF($C60=0,0,SUMIF([2]Sheet1!$A:$A,$A60,[2]Sheet1!Q:Q))</f>
        <v>0</v>
      </c>
      <c r="I60">
        <f>IF($C60=0,0,_xlfn.AGGREGATE(14,6,[2]Sheet1!$R:$R/([2]Sheet1!$A:$A=A60),1))</f>
        <v>8.4700000000000006</v>
      </c>
      <c r="J60">
        <f>IF($C60=0,0,AVERAGEIF([2]Sheet1!$A:$A,$A60,[2]Sheet1!R:R))</f>
        <v>4.1046666666666667</v>
      </c>
      <c r="K60" t="str">
        <f>VLOOKUP(A60,[3]AuthorsAnalyzed!$B:$F,3,FALSE)</f>
        <v>Male</v>
      </c>
      <c r="L60">
        <f>IFERROR(VLOOKUP(A61,AuthorInfo!B:F,4,FALSE)," ")</f>
        <v>0</v>
      </c>
      <c r="M60">
        <f>VLOOKUP(A61,AuthorInfo!B:F,5,FALSE)</f>
        <v>0</v>
      </c>
      <c r="N60">
        <f>IF($B60=0,0,SUMIFS([2]Sheet1!M:M,[2]Sheet1!$A:$A,$A60,[2]Sheet1!$S:$S,1))</f>
        <v>1</v>
      </c>
      <c r="O60">
        <f>IF($B60=0,0,SUMIFS([2]Sheet1!N:N,[2]Sheet1!$A:$A,$A60,[2]Sheet1!$S:$S,1))</f>
        <v>1</v>
      </c>
      <c r="P60">
        <f>IF($B60=0,0,SUMIFS([2]Sheet1!O:O,[2]Sheet1!$A:$A,$A60,[2]Sheet1!$S:$S,1))</f>
        <v>1</v>
      </c>
      <c r="Q60">
        <f>IF($B60=0,0,_xlfn.AGGREGATE(14,6,[2]Sheet1!$R:$R/([2]Sheet1!$A:$A=A60) *([2]Sheet1!$S:$S=1),1))</f>
        <v>8.4700000000000006</v>
      </c>
      <c r="R60">
        <f>IF($B60=0,0,AVERAGEIFS([2]Sheet1!R:R,[2]Sheet1!$A:$A,$A60,[2]Sheet1!$S:$S,1))</f>
        <v>4.1046666666666667</v>
      </c>
    </row>
    <row r="61" spans="1:18" x14ac:dyDescent="0.25">
      <c r="A61" s="2" t="s">
        <v>211</v>
      </c>
      <c r="B61">
        <f>COUNTIFS([2]Sheet1!$A:$A,A61,[2]Sheet1!$S:$S,1)</f>
        <v>6</v>
      </c>
      <c r="C61">
        <f>COUNTIF([2]Sheet1!$A:$A,A61)</f>
        <v>7</v>
      </c>
      <c r="D61">
        <f>IF($C61=0,0,SUMIF([2]Sheet1!$A:$A,$A61,[2]Sheet1!M:M))</f>
        <v>1</v>
      </c>
      <c r="E61">
        <f>IF($C61=0,0,SUMIF([2]Sheet1!$A:$A,$A61,[2]Sheet1!N:N))</f>
        <v>2</v>
      </c>
      <c r="F61">
        <f>IF($C61=0,0,SUMIF([2]Sheet1!$A:$A,$A61,[2]Sheet1!O:O))</f>
        <v>1</v>
      </c>
      <c r="G61">
        <f>IF($C61=0,0,SUMIF([2]Sheet1!$A:$A,$A61,[2]Sheet1!P:P))</f>
        <v>1</v>
      </c>
      <c r="H61">
        <f>IF($C61=0,0,SUMIF([2]Sheet1!$A:$A,$A61,[2]Sheet1!Q:Q))</f>
        <v>0</v>
      </c>
      <c r="I61">
        <f>IF($C61=0,0,_xlfn.AGGREGATE(14,6,[2]Sheet1!$R:$R/([2]Sheet1!$A:$A=A61),1))</f>
        <v>27.603000000000002</v>
      </c>
      <c r="J61">
        <f>IF($C61=0,0,AVERAGEIF([2]Sheet1!$A:$A,$A61,[2]Sheet1!R:R))</f>
        <v>13.062142857142858</v>
      </c>
      <c r="K61" t="str">
        <f>VLOOKUP(A61,[3]AuthorsAnalyzed!$B:$F,3,FALSE)</f>
        <v>Male</v>
      </c>
      <c r="L61">
        <f>IFERROR(VLOOKUP(A62,AuthorInfo!B:F,4,FALSE)," ")</f>
        <v>0</v>
      </c>
      <c r="M61">
        <f>VLOOKUP(A62,AuthorInfo!B:F,5,FALSE)</f>
        <v>0</v>
      </c>
      <c r="N61">
        <f>IF($B61=0,0,SUMIFS([2]Sheet1!M:M,[2]Sheet1!$A:$A,$A61,[2]Sheet1!$S:$S,1))</f>
        <v>1</v>
      </c>
      <c r="O61">
        <f>IF($B61=0,0,SUMIFS([2]Sheet1!N:N,[2]Sheet1!$A:$A,$A61,[2]Sheet1!$S:$S,1))</f>
        <v>1</v>
      </c>
      <c r="P61">
        <f>IF($B61=0,0,SUMIFS([2]Sheet1!O:O,[2]Sheet1!$A:$A,$A61,[2]Sheet1!$S:$S,1))</f>
        <v>1</v>
      </c>
      <c r="Q61">
        <f>IF($B61=0,0,_xlfn.AGGREGATE(14,6,[2]Sheet1!$R:$R/([2]Sheet1!$A:$A=A61) *([2]Sheet1!$S:$S=1),1))</f>
        <v>27.603000000000002</v>
      </c>
      <c r="R61">
        <f>IF($B61=0,0,AVERAGEIFS([2]Sheet1!R:R,[2]Sheet1!$A:$A,$A61,[2]Sheet1!$S:$S,1))</f>
        <v>13.183166666666667</v>
      </c>
    </row>
    <row r="62" spans="1:18" x14ac:dyDescent="0.25">
      <c r="A62" s="2" t="s">
        <v>212</v>
      </c>
      <c r="B62">
        <f>COUNTIFS([2]Sheet1!$A:$A,A62,[2]Sheet1!$S:$S,1)</f>
        <v>1</v>
      </c>
      <c r="C62">
        <f>COUNTIF([2]Sheet1!$A:$A,A62)</f>
        <v>1</v>
      </c>
      <c r="D62">
        <f>IF($C62=0,0,SUMIF([2]Sheet1!$A:$A,$A62,[2]Sheet1!M:M))</f>
        <v>1</v>
      </c>
      <c r="E62">
        <f>IF($C62=0,0,SUMIF([2]Sheet1!$A:$A,$A62,[2]Sheet1!N:N))</f>
        <v>1</v>
      </c>
      <c r="F62">
        <f>IF($C62=0,0,SUMIF([2]Sheet1!$A:$A,$A62,[2]Sheet1!O:O))</f>
        <v>1</v>
      </c>
      <c r="G62">
        <f>IF($C62=0,0,SUMIF([2]Sheet1!$A:$A,$A62,[2]Sheet1!P:P))</f>
        <v>0</v>
      </c>
      <c r="H62">
        <f>IF($C62=0,0,SUMIF([2]Sheet1!$A:$A,$A62,[2]Sheet1!Q:Q))</f>
        <v>0</v>
      </c>
      <c r="I62">
        <f>IF($C62=0,0,_xlfn.AGGREGATE(14,6,[2]Sheet1!$R:$R/([2]Sheet1!$A:$A=A62),1))</f>
        <v>3.3090000000000002</v>
      </c>
      <c r="J62">
        <f>IF($C62=0,0,AVERAGEIF([2]Sheet1!$A:$A,$A62,[2]Sheet1!R:R))</f>
        <v>3.3090000000000002</v>
      </c>
      <c r="K62" t="str">
        <f>VLOOKUP(A62,[3]AuthorsAnalyzed!$B:$F,3,FALSE)</f>
        <v>Male</v>
      </c>
      <c r="L62">
        <f>IFERROR(VLOOKUP(A63,AuthorInfo!B:F,4,FALSE)," ")</f>
        <v>0</v>
      </c>
      <c r="M62">
        <f>VLOOKUP(A63,AuthorInfo!B:F,5,FALSE)</f>
        <v>0</v>
      </c>
      <c r="N62">
        <f>IF($B62=0,0,SUMIFS([2]Sheet1!M:M,[2]Sheet1!$A:$A,$A62,[2]Sheet1!$S:$S,1))</f>
        <v>1</v>
      </c>
      <c r="O62">
        <f>IF($B62=0,0,SUMIFS([2]Sheet1!N:N,[2]Sheet1!$A:$A,$A62,[2]Sheet1!$S:$S,1))</f>
        <v>1</v>
      </c>
      <c r="P62">
        <f>IF($B62=0,0,SUMIFS([2]Sheet1!O:O,[2]Sheet1!$A:$A,$A62,[2]Sheet1!$S:$S,1))</f>
        <v>1</v>
      </c>
      <c r="Q62">
        <f>IF($B62=0,0,_xlfn.AGGREGATE(14,6,[2]Sheet1!$R:$R/([2]Sheet1!$A:$A=A62) *([2]Sheet1!$S:$S=1),1))</f>
        <v>3.3090000000000002</v>
      </c>
      <c r="R62">
        <f>IF($B62=0,0,AVERAGEIFS([2]Sheet1!R:R,[2]Sheet1!$A:$A,$A62,[2]Sheet1!$S:$S,1))</f>
        <v>3.3090000000000002</v>
      </c>
    </row>
    <row r="63" spans="1:18" x14ac:dyDescent="0.25">
      <c r="A63" s="2" t="s">
        <v>213</v>
      </c>
      <c r="B63">
        <f>COUNTIFS([2]Sheet1!$A:$A,A63,[2]Sheet1!$S:$S,1)</f>
        <v>2</v>
      </c>
      <c r="C63">
        <f>COUNTIF([2]Sheet1!$A:$A,A63)</f>
        <v>4</v>
      </c>
      <c r="D63">
        <f>IF($C63=0,0,SUMIF([2]Sheet1!$A:$A,$A63,[2]Sheet1!M:M))</f>
        <v>2</v>
      </c>
      <c r="E63">
        <f>IF($C63=0,0,SUMIF([2]Sheet1!$A:$A,$A63,[2]Sheet1!N:N))</f>
        <v>1</v>
      </c>
      <c r="F63">
        <f>IF($C63=0,0,SUMIF([2]Sheet1!$A:$A,$A63,[2]Sheet1!O:O))</f>
        <v>1</v>
      </c>
      <c r="G63">
        <f>IF($C63=0,0,SUMIF([2]Sheet1!$A:$A,$A63,[2]Sheet1!P:P))</f>
        <v>0</v>
      </c>
      <c r="H63">
        <f>IF($C63=0,0,SUMIF([2]Sheet1!$A:$A,$A63,[2]Sheet1!Q:Q))</f>
        <v>0</v>
      </c>
      <c r="I63">
        <f>IF($C63=0,0,_xlfn.AGGREGATE(14,6,[2]Sheet1!$R:$R/([2]Sheet1!$A:$A=A63),1))</f>
        <v>2.4550000000000001</v>
      </c>
      <c r="J63">
        <f>IF($C63=0,0,AVERAGEIF([2]Sheet1!$A:$A,$A63,[2]Sheet1!R:R))</f>
        <v>1.94075</v>
      </c>
      <c r="K63" t="str">
        <f>VLOOKUP(A63,[3]AuthorsAnalyzed!$B:$F,3,FALSE)</f>
        <v>Male</v>
      </c>
      <c r="L63">
        <f>IFERROR(VLOOKUP(A64,AuthorInfo!B:F,4,FALSE)," ")</f>
        <v>0</v>
      </c>
      <c r="M63">
        <f>VLOOKUP(A64,AuthorInfo!B:F,5,FALSE)</f>
        <v>0</v>
      </c>
      <c r="N63">
        <f>IF($B63=0,0,SUMIFS([2]Sheet1!M:M,[2]Sheet1!$A:$A,$A63,[2]Sheet1!$S:$S,1))</f>
        <v>0</v>
      </c>
      <c r="O63">
        <f>IF($B63=0,0,SUMIFS([2]Sheet1!N:N,[2]Sheet1!$A:$A,$A63,[2]Sheet1!$S:$S,1))</f>
        <v>0</v>
      </c>
      <c r="P63">
        <f>IF($B63=0,0,SUMIFS([2]Sheet1!O:O,[2]Sheet1!$A:$A,$A63,[2]Sheet1!$S:$S,1))</f>
        <v>0</v>
      </c>
      <c r="Q63">
        <f>IF($B63=0,0,_xlfn.AGGREGATE(14,6,[2]Sheet1!$R:$R/([2]Sheet1!$A:$A=A63) *([2]Sheet1!$S:$S=1),1))</f>
        <v>2.431</v>
      </c>
      <c r="R63">
        <f>IF($B63=0,0,AVERAGEIFS([2]Sheet1!R:R,[2]Sheet1!$A:$A,$A63,[2]Sheet1!$S:$S,1))</f>
        <v>1.9304999999999999</v>
      </c>
    </row>
    <row r="64" spans="1:18" x14ac:dyDescent="0.25">
      <c r="A64" s="2" t="s">
        <v>214</v>
      </c>
      <c r="B64">
        <f>COUNTIFS([2]Sheet1!$A:$A,A64,[2]Sheet1!$S:$S,1)</f>
        <v>0</v>
      </c>
      <c r="C64">
        <f>COUNTIF([2]Sheet1!$A:$A,A64)</f>
        <v>1</v>
      </c>
      <c r="D64">
        <f>IF($C64=0,0,SUMIF([2]Sheet1!$A:$A,$A64,[2]Sheet1!M:M))</f>
        <v>1</v>
      </c>
      <c r="E64">
        <f>IF($C64=0,0,SUMIF([2]Sheet1!$A:$A,$A64,[2]Sheet1!N:N))</f>
        <v>1</v>
      </c>
      <c r="F64">
        <f>IF($C64=0,0,SUMIF([2]Sheet1!$A:$A,$A64,[2]Sheet1!O:O))</f>
        <v>1</v>
      </c>
      <c r="G64">
        <f>IF($C64=0,0,SUMIF([2]Sheet1!$A:$A,$A64,[2]Sheet1!P:P))</f>
        <v>0</v>
      </c>
      <c r="H64">
        <f>IF($C64=0,0,SUMIF([2]Sheet1!$A:$A,$A64,[2]Sheet1!Q:Q))</f>
        <v>0</v>
      </c>
      <c r="I64">
        <f>IF($C64=0,0,_xlfn.AGGREGATE(14,6,[2]Sheet1!$R:$R/([2]Sheet1!$A:$A=A64),1))</f>
        <v>1.6419999999999999</v>
      </c>
      <c r="J64">
        <f>IF($C64=0,0,AVERAGEIF([2]Sheet1!$A:$A,$A64,[2]Sheet1!R:R))</f>
        <v>1.6419999999999999</v>
      </c>
      <c r="K64" t="str">
        <f>VLOOKUP(A64,[3]AuthorsAnalyzed!$B:$F,3,FALSE)</f>
        <v>Male</v>
      </c>
      <c r="L64">
        <f>IFERROR(VLOOKUP(A65,AuthorInfo!B:F,4,FALSE)," ")</f>
        <v>0</v>
      </c>
      <c r="M64">
        <f>VLOOKUP(A65,AuthorInfo!B:F,5,FALSE)</f>
        <v>1</v>
      </c>
      <c r="N64">
        <f>IF($B64=0,0,SUMIFS([2]Sheet1!M:M,[2]Sheet1!$A:$A,$A64,[2]Sheet1!$S:$S,1))</f>
        <v>0</v>
      </c>
      <c r="O64">
        <f>IF($B64=0,0,SUMIFS([2]Sheet1!N:N,[2]Sheet1!$A:$A,$A64,[2]Sheet1!$S:$S,1))</f>
        <v>0</v>
      </c>
      <c r="P64">
        <f>IF($B64=0,0,SUMIFS([2]Sheet1!O:O,[2]Sheet1!$A:$A,$A64,[2]Sheet1!$S:$S,1))</f>
        <v>0</v>
      </c>
      <c r="Q64">
        <f>IF($B64=0,0,_xlfn.AGGREGATE(14,6,[2]Sheet1!$R:$R/([2]Sheet1!$A:$A=A64) *([2]Sheet1!$S:$S=1),1))</f>
        <v>0</v>
      </c>
      <c r="R64">
        <f>IF($B64=0,0,AVERAGEIFS([2]Sheet1!R:R,[2]Sheet1!$A:$A,$A64,[2]Sheet1!$S:$S,1))</f>
        <v>0</v>
      </c>
    </row>
    <row r="65" spans="1:18" x14ac:dyDescent="0.25">
      <c r="A65" s="2" t="s">
        <v>215</v>
      </c>
      <c r="B65">
        <f>COUNTIFS([2]Sheet1!$A:$A,A65,[2]Sheet1!$S:$S,1)</f>
        <v>1</v>
      </c>
      <c r="C65">
        <f>COUNTIF([2]Sheet1!$A:$A,A65)</f>
        <v>2</v>
      </c>
      <c r="D65">
        <f>IF($C65=0,0,SUMIF([2]Sheet1!$A:$A,$A65,[2]Sheet1!M:M))</f>
        <v>2</v>
      </c>
      <c r="E65">
        <f>IF($C65=0,0,SUMIF([2]Sheet1!$A:$A,$A65,[2]Sheet1!N:N))</f>
        <v>1</v>
      </c>
      <c r="F65">
        <f>IF($C65=0,0,SUMIF([2]Sheet1!$A:$A,$A65,[2]Sheet1!O:O))</f>
        <v>1</v>
      </c>
      <c r="G65">
        <f>IF($C65=0,0,SUMIF([2]Sheet1!$A:$A,$A65,[2]Sheet1!P:P))</f>
        <v>0</v>
      </c>
      <c r="H65">
        <f>IF($C65=0,0,SUMIF([2]Sheet1!$A:$A,$A65,[2]Sheet1!Q:Q))</f>
        <v>0</v>
      </c>
      <c r="I65">
        <f>IF($C65=0,0,_xlfn.AGGREGATE(14,6,[2]Sheet1!$R:$R/([2]Sheet1!$A:$A=A65),1))</f>
        <v>2.04</v>
      </c>
      <c r="J65">
        <f>IF($C65=0,0,AVERAGEIF([2]Sheet1!$A:$A,$A65,[2]Sheet1!R:R))</f>
        <v>1.897</v>
      </c>
      <c r="K65" t="str">
        <f>VLOOKUP(A65,[3]AuthorsAnalyzed!$B:$F,3,FALSE)</f>
        <v>Male</v>
      </c>
      <c r="L65">
        <f>IFERROR(VLOOKUP(A66,AuthorInfo!B:F,4,FALSE)," ")</f>
        <v>0</v>
      </c>
      <c r="M65">
        <f>VLOOKUP(A66,AuthorInfo!B:F,5,FALSE)</f>
        <v>1</v>
      </c>
      <c r="N65">
        <f>IF($B65=0,0,SUMIFS([2]Sheet1!M:M,[2]Sheet1!$A:$A,$A65,[2]Sheet1!$S:$S,1))</f>
        <v>1</v>
      </c>
      <c r="O65">
        <f>IF($B65=0,0,SUMIFS([2]Sheet1!N:N,[2]Sheet1!$A:$A,$A65,[2]Sheet1!$S:$S,1))</f>
        <v>1</v>
      </c>
      <c r="P65">
        <f>IF($B65=0,0,SUMIFS([2]Sheet1!O:O,[2]Sheet1!$A:$A,$A65,[2]Sheet1!$S:$S,1))</f>
        <v>1</v>
      </c>
      <c r="Q65">
        <f>IF($B65=0,0,_xlfn.AGGREGATE(14,6,[2]Sheet1!$R:$R/([2]Sheet1!$A:$A=A65) *([2]Sheet1!$S:$S=1),1))</f>
        <v>1.754</v>
      </c>
      <c r="R65">
        <f>IF($B65=0,0,AVERAGEIFS([2]Sheet1!R:R,[2]Sheet1!$A:$A,$A65,[2]Sheet1!$S:$S,1))</f>
        <v>1.754</v>
      </c>
    </row>
    <row r="66" spans="1:18" x14ac:dyDescent="0.25">
      <c r="A66" s="2" t="s">
        <v>216</v>
      </c>
      <c r="B66">
        <f>COUNTIFS([2]Sheet1!$A:$A,A66,[2]Sheet1!$S:$S,1)</f>
        <v>0</v>
      </c>
      <c r="C66">
        <f>COUNTIF([2]Sheet1!$A:$A,A66)</f>
        <v>2</v>
      </c>
      <c r="D66">
        <f>IF($C66=0,0,SUMIF([2]Sheet1!$A:$A,$A66,[2]Sheet1!M:M))</f>
        <v>1</v>
      </c>
      <c r="E66">
        <f>IF($C66=0,0,SUMIF([2]Sheet1!$A:$A,$A66,[2]Sheet1!N:N))</f>
        <v>0</v>
      </c>
      <c r="F66">
        <f>IF($C66=0,0,SUMIF([2]Sheet1!$A:$A,$A66,[2]Sheet1!O:O))</f>
        <v>0</v>
      </c>
      <c r="G66">
        <f>IF($C66=0,0,SUMIF([2]Sheet1!$A:$A,$A66,[2]Sheet1!P:P))</f>
        <v>0</v>
      </c>
      <c r="H66">
        <f>IF($C66=0,0,SUMIF([2]Sheet1!$A:$A,$A66,[2]Sheet1!Q:Q))</f>
        <v>0</v>
      </c>
      <c r="I66">
        <f>IF($C66=0,0,_xlfn.AGGREGATE(14,6,[2]Sheet1!$R:$R/([2]Sheet1!$A:$A=A66),1))</f>
        <v>4.2039999999999997</v>
      </c>
      <c r="J66">
        <f>IF($C66=0,0,AVERAGEIF([2]Sheet1!$A:$A,$A66,[2]Sheet1!R:R))</f>
        <v>2.7044999999999999</v>
      </c>
      <c r="K66" t="str">
        <f>VLOOKUP(A66,[3]AuthorsAnalyzed!$B:$F,3,FALSE)</f>
        <v>Male</v>
      </c>
      <c r="L66">
        <f>IFERROR(VLOOKUP(A67,AuthorInfo!B:F,4,FALSE)," ")</f>
        <v>0</v>
      </c>
      <c r="M66">
        <f>VLOOKUP(A67,AuthorInfo!B:F,5,FALSE)</f>
        <v>1</v>
      </c>
      <c r="N66">
        <f>IF($B66=0,0,SUMIFS([2]Sheet1!M:M,[2]Sheet1!$A:$A,$A66,[2]Sheet1!$S:$S,1))</f>
        <v>0</v>
      </c>
      <c r="O66">
        <f>IF($B66=0,0,SUMIFS([2]Sheet1!N:N,[2]Sheet1!$A:$A,$A66,[2]Sheet1!$S:$S,1))</f>
        <v>0</v>
      </c>
      <c r="P66">
        <f>IF($B66=0,0,SUMIFS([2]Sheet1!O:O,[2]Sheet1!$A:$A,$A66,[2]Sheet1!$S:$S,1))</f>
        <v>0</v>
      </c>
      <c r="Q66">
        <f>IF($B66=0,0,_xlfn.AGGREGATE(14,6,[2]Sheet1!$R:$R/([2]Sheet1!$A:$A=A66) *([2]Sheet1!$S:$S=1),1))</f>
        <v>0</v>
      </c>
      <c r="R66">
        <f>IF($B66=0,0,AVERAGEIFS([2]Sheet1!R:R,[2]Sheet1!$A:$A,$A66,[2]Sheet1!$S:$S,1))</f>
        <v>0</v>
      </c>
    </row>
    <row r="67" spans="1:18" x14ac:dyDescent="0.25">
      <c r="A67" s="2" t="s">
        <v>217</v>
      </c>
      <c r="B67">
        <f>COUNTIFS([2]Sheet1!$A:$A,A67,[2]Sheet1!$S:$S,1)</f>
        <v>1</v>
      </c>
      <c r="C67">
        <f>COUNTIF([2]Sheet1!$A:$A,A67)</f>
        <v>2</v>
      </c>
      <c r="D67">
        <f>IF($C67=0,0,SUMIF([2]Sheet1!$A:$A,$A67,[2]Sheet1!M:M))</f>
        <v>0</v>
      </c>
      <c r="E67">
        <f>IF($C67=0,0,SUMIF([2]Sheet1!$A:$A,$A67,[2]Sheet1!N:N))</f>
        <v>1</v>
      </c>
      <c r="F67">
        <f>IF($C67=0,0,SUMIF([2]Sheet1!$A:$A,$A67,[2]Sheet1!O:O))</f>
        <v>0</v>
      </c>
      <c r="G67">
        <f>IF($C67=0,0,SUMIF([2]Sheet1!$A:$A,$A67,[2]Sheet1!P:P))</f>
        <v>0</v>
      </c>
      <c r="H67">
        <f>IF($C67=0,0,SUMIF([2]Sheet1!$A:$A,$A67,[2]Sheet1!Q:Q))</f>
        <v>0</v>
      </c>
      <c r="I67">
        <f>IF($C67=0,0,_xlfn.AGGREGATE(14,6,[2]Sheet1!$R:$R/([2]Sheet1!$A:$A=A67),1))</f>
        <v>5.3540000000000001</v>
      </c>
      <c r="J67">
        <f>IF($C67=0,0,AVERAGEIF([2]Sheet1!$A:$A,$A67,[2]Sheet1!R:R))</f>
        <v>3.6720000000000002</v>
      </c>
      <c r="K67" t="str">
        <f>VLOOKUP(A67,[3]AuthorsAnalyzed!$B:$F,3,FALSE)</f>
        <v>Male</v>
      </c>
      <c r="L67">
        <f>IFERROR(VLOOKUP(A68,AuthorInfo!B:F,4,FALSE)," ")</f>
        <v>1</v>
      </c>
      <c r="M67">
        <f>VLOOKUP(A68,AuthorInfo!B:F,5,FALSE)</f>
        <v>1</v>
      </c>
      <c r="N67">
        <f>IF($B67=0,0,SUMIFS([2]Sheet1!M:M,[2]Sheet1!$A:$A,$A67,[2]Sheet1!$S:$S,1))</f>
        <v>0</v>
      </c>
      <c r="O67">
        <f>IF($B67=0,0,SUMIFS([2]Sheet1!N:N,[2]Sheet1!$A:$A,$A67,[2]Sheet1!$S:$S,1))</f>
        <v>0</v>
      </c>
      <c r="P67">
        <f>IF($B67=0,0,SUMIFS([2]Sheet1!O:O,[2]Sheet1!$A:$A,$A67,[2]Sheet1!$S:$S,1))</f>
        <v>0</v>
      </c>
      <c r="Q67">
        <f>IF($B67=0,0,_xlfn.AGGREGATE(14,6,[2]Sheet1!$R:$R/([2]Sheet1!$A:$A=A67) *([2]Sheet1!$S:$S=1),1))</f>
        <v>5.3540000000000001</v>
      </c>
      <c r="R67">
        <f>IF($B67=0,0,AVERAGEIFS([2]Sheet1!R:R,[2]Sheet1!$A:$A,$A67,[2]Sheet1!$S:$S,1))</f>
        <v>5.3540000000000001</v>
      </c>
    </row>
    <row r="68" spans="1:18" x14ac:dyDescent="0.25">
      <c r="A68" s="2" t="s">
        <v>218</v>
      </c>
      <c r="B68">
        <f>COUNTIFS([2]Sheet1!$A:$A,A68,[2]Sheet1!$S:$S,1)</f>
        <v>0</v>
      </c>
      <c r="C68">
        <f>COUNTIF([2]Sheet1!$A:$A,A68)</f>
        <v>2</v>
      </c>
      <c r="D68">
        <f>IF($C68=0,0,SUMIF([2]Sheet1!$A:$A,$A68,[2]Sheet1!M:M))</f>
        <v>1</v>
      </c>
      <c r="E68">
        <f>IF($C68=0,0,SUMIF([2]Sheet1!$A:$A,$A68,[2]Sheet1!N:N))</f>
        <v>1</v>
      </c>
      <c r="F68">
        <f>IF($C68=0,0,SUMIF([2]Sheet1!$A:$A,$A68,[2]Sheet1!O:O))</f>
        <v>1</v>
      </c>
      <c r="G68">
        <f>IF($C68=0,0,SUMIF([2]Sheet1!$A:$A,$A68,[2]Sheet1!P:P))</f>
        <v>0</v>
      </c>
      <c r="H68">
        <f>IF($C68=0,0,SUMIF([2]Sheet1!$A:$A,$A68,[2]Sheet1!Q:Q))</f>
        <v>0</v>
      </c>
      <c r="I68">
        <f>IF($C68=0,0,_xlfn.AGGREGATE(14,6,[2]Sheet1!$R:$R/([2]Sheet1!$A:$A=A68),1))</f>
        <v>5.524</v>
      </c>
      <c r="J68">
        <f>IF($C68=0,0,AVERAGEIF([2]Sheet1!$A:$A,$A68,[2]Sheet1!R:R))</f>
        <v>3.8694999999999999</v>
      </c>
      <c r="K68" t="str">
        <f>VLOOKUP(A68,[3]AuthorsAnalyzed!$B:$F,3,FALSE)</f>
        <v>Female</v>
      </c>
      <c r="L68">
        <f>IFERROR(VLOOKUP(A69,AuthorInfo!B:F,4,FALSE)," ")</f>
        <v>1</v>
      </c>
      <c r="M68">
        <f>VLOOKUP(A69,AuthorInfo!B:F,5,FALSE)</f>
        <v>1</v>
      </c>
      <c r="N68">
        <f>IF($B68=0,0,SUMIFS([2]Sheet1!M:M,[2]Sheet1!$A:$A,$A68,[2]Sheet1!$S:$S,1))</f>
        <v>0</v>
      </c>
      <c r="O68">
        <f>IF($B68=0,0,SUMIFS([2]Sheet1!N:N,[2]Sheet1!$A:$A,$A68,[2]Sheet1!$S:$S,1))</f>
        <v>0</v>
      </c>
      <c r="P68">
        <f>IF($B68=0,0,SUMIFS([2]Sheet1!O:O,[2]Sheet1!$A:$A,$A68,[2]Sheet1!$S:$S,1))</f>
        <v>0</v>
      </c>
      <c r="Q68">
        <f>IF($B68=0,0,_xlfn.AGGREGATE(14,6,[2]Sheet1!$R:$R/([2]Sheet1!$A:$A=A68) *([2]Sheet1!$S:$S=1),1))</f>
        <v>0</v>
      </c>
      <c r="R68">
        <f>IF($B68=0,0,AVERAGEIFS([2]Sheet1!R:R,[2]Sheet1!$A:$A,$A68,[2]Sheet1!$S:$S,1))</f>
        <v>0</v>
      </c>
    </row>
    <row r="69" spans="1:18" x14ac:dyDescent="0.25">
      <c r="A69" s="2" t="s">
        <v>219</v>
      </c>
      <c r="B69">
        <f>COUNTIFS([2]Sheet1!$A:$A,A69,[2]Sheet1!$S:$S,1)</f>
        <v>0</v>
      </c>
      <c r="C69">
        <f>COUNTIF([2]Sheet1!$A:$A,A69)</f>
        <v>1</v>
      </c>
      <c r="D69">
        <f>IF($C69=0,0,SUMIF([2]Sheet1!$A:$A,$A69,[2]Sheet1!M:M))</f>
        <v>1</v>
      </c>
      <c r="E69">
        <f>IF($C69=0,0,SUMIF([2]Sheet1!$A:$A,$A69,[2]Sheet1!N:N))</f>
        <v>0</v>
      </c>
      <c r="F69">
        <f>IF($C69=0,0,SUMIF([2]Sheet1!$A:$A,$A69,[2]Sheet1!O:O))</f>
        <v>0</v>
      </c>
      <c r="G69">
        <f>IF($C69=0,0,SUMIF([2]Sheet1!$A:$A,$A69,[2]Sheet1!P:P))</f>
        <v>0</v>
      </c>
      <c r="H69">
        <f>IF($C69=0,0,SUMIF([2]Sheet1!$A:$A,$A69,[2]Sheet1!Q:Q))</f>
        <v>0</v>
      </c>
      <c r="I69">
        <f>IF($C69=0,0,_xlfn.AGGREGATE(14,6,[2]Sheet1!$R:$R/([2]Sheet1!$A:$A=A69),1))</f>
        <v>3.4580000000000002</v>
      </c>
      <c r="J69">
        <f>IF($C69=0,0,AVERAGEIF([2]Sheet1!$A:$A,$A69,[2]Sheet1!R:R))</f>
        <v>3.4580000000000002</v>
      </c>
      <c r="K69" t="str">
        <f>VLOOKUP(A69,[3]AuthorsAnalyzed!$B:$F,3,FALSE)</f>
        <v>Female</v>
      </c>
      <c r="L69">
        <f>IFERROR(VLOOKUP(A70,AuthorInfo!B:F,4,FALSE)," ")</f>
        <v>1</v>
      </c>
      <c r="M69">
        <f>VLOOKUP(A70,AuthorInfo!B:F,5,FALSE)</f>
        <v>1</v>
      </c>
      <c r="N69">
        <f>IF($B69=0,0,SUMIFS([2]Sheet1!M:M,[2]Sheet1!$A:$A,$A69,[2]Sheet1!$S:$S,1))</f>
        <v>0</v>
      </c>
      <c r="O69">
        <f>IF($B69=0,0,SUMIFS([2]Sheet1!N:N,[2]Sheet1!$A:$A,$A69,[2]Sheet1!$S:$S,1))</f>
        <v>0</v>
      </c>
      <c r="P69">
        <f>IF($B69=0,0,SUMIFS([2]Sheet1!O:O,[2]Sheet1!$A:$A,$A69,[2]Sheet1!$S:$S,1))</f>
        <v>0</v>
      </c>
      <c r="Q69">
        <f>IF($B69=0,0,_xlfn.AGGREGATE(14,6,[2]Sheet1!$R:$R/([2]Sheet1!$A:$A=A69) *([2]Sheet1!$S:$S=1),1))</f>
        <v>0</v>
      </c>
      <c r="R69">
        <f>IF($B69=0,0,AVERAGEIFS([2]Sheet1!R:R,[2]Sheet1!$A:$A,$A69,[2]Sheet1!$S:$S,1))</f>
        <v>0</v>
      </c>
    </row>
    <row r="70" spans="1:18" x14ac:dyDescent="0.25">
      <c r="A70" s="2" t="s">
        <v>220</v>
      </c>
      <c r="B70">
        <f>COUNTIFS([2]Sheet1!$A:$A,A70,[2]Sheet1!$S:$S,1)</f>
        <v>4</v>
      </c>
      <c r="C70">
        <f>COUNTIF([2]Sheet1!$A:$A,A70)</f>
        <v>4</v>
      </c>
      <c r="D70">
        <f>IF($C70=0,0,SUMIF([2]Sheet1!$A:$A,$A70,[2]Sheet1!M:M))</f>
        <v>1</v>
      </c>
      <c r="E70">
        <f>IF($C70=0,0,SUMIF([2]Sheet1!$A:$A,$A70,[2]Sheet1!N:N))</f>
        <v>3</v>
      </c>
      <c r="F70">
        <f>IF($C70=0,0,SUMIF([2]Sheet1!$A:$A,$A70,[2]Sheet1!O:O))</f>
        <v>1</v>
      </c>
      <c r="G70">
        <f>IF($C70=0,0,SUMIF([2]Sheet1!$A:$A,$A70,[2]Sheet1!P:P))</f>
        <v>0</v>
      </c>
      <c r="H70">
        <f>IF($C70=0,0,SUMIF([2]Sheet1!$A:$A,$A70,[2]Sheet1!Q:Q))</f>
        <v>0</v>
      </c>
      <c r="I70">
        <f>IF($C70=0,0,_xlfn.AGGREGATE(14,6,[2]Sheet1!$R:$R/([2]Sheet1!$A:$A=A70),1))</f>
        <v>6.6580000000000004</v>
      </c>
      <c r="J70">
        <f>IF($C70=0,0,AVERAGEIF([2]Sheet1!$A:$A,$A70,[2]Sheet1!R:R))</f>
        <v>4.7170000000000005</v>
      </c>
      <c r="K70" t="str">
        <f>VLOOKUP(A70,[3]AuthorsAnalyzed!$B:$F,3,FALSE)</f>
        <v>Female</v>
      </c>
      <c r="L70">
        <f>IFERROR(VLOOKUP(A71,AuthorInfo!B:F,4,FALSE)," ")</f>
        <v>1</v>
      </c>
      <c r="M70">
        <f>VLOOKUP(A71,AuthorInfo!B:F,5,FALSE)</f>
        <v>1</v>
      </c>
      <c r="N70">
        <f>IF($B70=0,0,SUMIFS([2]Sheet1!M:M,[2]Sheet1!$A:$A,$A70,[2]Sheet1!$S:$S,1))</f>
        <v>1</v>
      </c>
      <c r="O70">
        <f>IF($B70=0,0,SUMIFS([2]Sheet1!N:N,[2]Sheet1!$A:$A,$A70,[2]Sheet1!$S:$S,1))</f>
        <v>3</v>
      </c>
      <c r="P70">
        <f>IF($B70=0,0,SUMIFS([2]Sheet1!O:O,[2]Sheet1!$A:$A,$A70,[2]Sheet1!$S:$S,1))</f>
        <v>1</v>
      </c>
      <c r="Q70">
        <f>IF($B70=0,0,_xlfn.AGGREGATE(14,6,[2]Sheet1!$R:$R/([2]Sheet1!$A:$A=A70) *([2]Sheet1!$S:$S=1),1))</f>
        <v>6.6580000000000004</v>
      </c>
      <c r="R70">
        <f>IF($B70=0,0,AVERAGEIFS([2]Sheet1!R:R,[2]Sheet1!$A:$A,$A70,[2]Sheet1!$S:$S,1))</f>
        <v>4.7170000000000005</v>
      </c>
    </row>
    <row r="71" spans="1:18" x14ac:dyDescent="0.25">
      <c r="A71" s="2" t="s">
        <v>221</v>
      </c>
      <c r="B71">
        <f>COUNTIFS([2]Sheet1!$A:$A,A71,[2]Sheet1!$S:$S,1)</f>
        <v>3</v>
      </c>
      <c r="C71">
        <f>COUNTIF([2]Sheet1!$A:$A,A71)</f>
        <v>3</v>
      </c>
      <c r="D71">
        <f>IF($C71=0,0,SUMIF([2]Sheet1!$A:$A,$A71,[2]Sheet1!M:M))</f>
        <v>1</v>
      </c>
      <c r="E71">
        <f>IF($C71=0,0,SUMIF([2]Sheet1!$A:$A,$A71,[2]Sheet1!N:N))</f>
        <v>2</v>
      </c>
      <c r="F71">
        <f>IF($C71=0,0,SUMIF([2]Sheet1!$A:$A,$A71,[2]Sheet1!O:O))</f>
        <v>1</v>
      </c>
      <c r="G71">
        <f>IF($C71=0,0,SUMIF([2]Sheet1!$A:$A,$A71,[2]Sheet1!P:P))</f>
        <v>0</v>
      </c>
      <c r="H71">
        <f>IF($C71=0,0,SUMIF([2]Sheet1!$A:$A,$A71,[2]Sheet1!Q:Q))</f>
        <v>0</v>
      </c>
      <c r="I71">
        <f>IF($C71=0,0,_xlfn.AGGREGATE(14,6,[2]Sheet1!$R:$R/([2]Sheet1!$A:$A=A71),1))</f>
        <v>8.109</v>
      </c>
      <c r="J71">
        <f>IF($C71=0,0,AVERAGEIF([2]Sheet1!$A:$A,$A71,[2]Sheet1!R:R))</f>
        <v>5.5940000000000003</v>
      </c>
      <c r="K71" t="str">
        <f>VLOOKUP(A71,[3]AuthorsAnalyzed!$B:$F,3,FALSE)</f>
        <v>Male</v>
      </c>
      <c r="L71">
        <f>IFERROR(VLOOKUP(A72,AuthorInfo!B:F,4,FALSE)," ")</f>
        <v>1</v>
      </c>
      <c r="M71">
        <f>VLOOKUP(A72,AuthorInfo!B:F,5,FALSE)</f>
        <v>1</v>
      </c>
      <c r="N71">
        <f>IF($B71=0,0,SUMIFS([2]Sheet1!M:M,[2]Sheet1!$A:$A,$A71,[2]Sheet1!$S:$S,1))</f>
        <v>1</v>
      </c>
      <c r="O71">
        <f>IF($B71=0,0,SUMIFS([2]Sheet1!N:N,[2]Sheet1!$A:$A,$A71,[2]Sheet1!$S:$S,1))</f>
        <v>2</v>
      </c>
      <c r="P71">
        <f>IF($B71=0,0,SUMIFS([2]Sheet1!O:O,[2]Sheet1!$A:$A,$A71,[2]Sheet1!$S:$S,1))</f>
        <v>1</v>
      </c>
      <c r="Q71">
        <f>IF($B71=0,0,_xlfn.AGGREGATE(14,6,[2]Sheet1!$R:$R/([2]Sheet1!$A:$A=A71) *([2]Sheet1!$S:$S=1),1))</f>
        <v>8.109</v>
      </c>
      <c r="R71">
        <f>IF($B71=0,0,AVERAGEIFS([2]Sheet1!R:R,[2]Sheet1!$A:$A,$A71,[2]Sheet1!$S:$S,1))</f>
        <v>5.5940000000000003</v>
      </c>
    </row>
    <row r="72" spans="1:18" x14ac:dyDescent="0.25">
      <c r="A72" s="2" t="s">
        <v>222</v>
      </c>
      <c r="B72">
        <f>COUNTIFS([2]Sheet1!$A:$A,A72,[2]Sheet1!$S:$S,1)</f>
        <v>9</v>
      </c>
      <c r="C72">
        <f>COUNTIF([2]Sheet1!$A:$A,A72)</f>
        <v>9</v>
      </c>
      <c r="D72">
        <f>IF($C72=0,0,SUMIF([2]Sheet1!$A:$A,$A72,[2]Sheet1!M:M))</f>
        <v>3</v>
      </c>
      <c r="E72">
        <f>IF($C72=0,0,SUMIF([2]Sheet1!$A:$A,$A72,[2]Sheet1!N:N))</f>
        <v>3</v>
      </c>
      <c r="F72">
        <f>IF($C72=0,0,SUMIF([2]Sheet1!$A:$A,$A72,[2]Sheet1!O:O))</f>
        <v>1</v>
      </c>
      <c r="G72">
        <f>IF($C72=0,0,SUMIF([2]Sheet1!$A:$A,$A72,[2]Sheet1!P:P))</f>
        <v>0</v>
      </c>
      <c r="H72">
        <f>IF($C72=0,0,SUMIF([2]Sheet1!$A:$A,$A72,[2]Sheet1!Q:Q))</f>
        <v>0</v>
      </c>
      <c r="I72">
        <f>IF($C72=0,0,_xlfn.AGGREGATE(14,6,[2]Sheet1!$R:$R/([2]Sheet1!$A:$A=A72),1))</f>
        <v>15.584</v>
      </c>
      <c r="J72">
        <f>IF($C72=0,0,AVERAGEIF([2]Sheet1!$A:$A,$A72,[2]Sheet1!R:R))</f>
        <v>9.004555555555557</v>
      </c>
      <c r="K72" t="str">
        <f>VLOOKUP(A72,[3]AuthorsAnalyzed!$B:$F,3,FALSE)</f>
        <v>Male</v>
      </c>
      <c r="L72">
        <f>IFERROR(VLOOKUP(A73,AuthorInfo!B:F,4,FALSE)," ")</f>
        <v>1</v>
      </c>
      <c r="M72">
        <f>VLOOKUP(A73,AuthorInfo!B:F,5,FALSE)</f>
        <v>1</v>
      </c>
      <c r="N72">
        <f>IF($B72=0,0,SUMIFS([2]Sheet1!M:M,[2]Sheet1!$A:$A,$A72,[2]Sheet1!$S:$S,1))</f>
        <v>3</v>
      </c>
      <c r="O72">
        <f>IF($B72=0,0,SUMIFS([2]Sheet1!N:N,[2]Sheet1!$A:$A,$A72,[2]Sheet1!$S:$S,1))</f>
        <v>3</v>
      </c>
      <c r="P72">
        <f>IF($B72=0,0,SUMIFS([2]Sheet1!O:O,[2]Sheet1!$A:$A,$A72,[2]Sheet1!$S:$S,1))</f>
        <v>1</v>
      </c>
      <c r="Q72">
        <f>IF($B72=0,0,_xlfn.AGGREGATE(14,6,[2]Sheet1!$R:$R/([2]Sheet1!$A:$A=A72) *([2]Sheet1!$S:$S=1),1))</f>
        <v>15.584</v>
      </c>
      <c r="R72">
        <f>IF($B72=0,0,AVERAGEIFS([2]Sheet1!R:R,[2]Sheet1!$A:$A,$A72,[2]Sheet1!$S:$S,1))</f>
        <v>9.004555555555557</v>
      </c>
    </row>
    <row r="73" spans="1:18" x14ac:dyDescent="0.25">
      <c r="A73" s="2" t="s">
        <v>223</v>
      </c>
      <c r="B73">
        <f>COUNTIFS([2]Sheet1!$A:$A,A73,[2]Sheet1!$S:$S,1)</f>
        <v>3</v>
      </c>
      <c r="C73">
        <f>COUNTIF([2]Sheet1!$A:$A,A73)</f>
        <v>3</v>
      </c>
      <c r="D73">
        <f>IF($C73=0,0,SUMIF([2]Sheet1!$A:$A,$A73,[2]Sheet1!M:M))</f>
        <v>3</v>
      </c>
      <c r="E73">
        <f>IF($C73=0,0,SUMIF([2]Sheet1!$A:$A,$A73,[2]Sheet1!N:N))</f>
        <v>2</v>
      </c>
      <c r="F73">
        <f>IF($C73=0,0,SUMIF([2]Sheet1!$A:$A,$A73,[2]Sheet1!O:O))</f>
        <v>2</v>
      </c>
      <c r="G73">
        <f>IF($C73=0,0,SUMIF([2]Sheet1!$A:$A,$A73,[2]Sheet1!P:P))</f>
        <v>0</v>
      </c>
      <c r="H73">
        <f>IF($C73=0,0,SUMIF([2]Sheet1!$A:$A,$A73,[2]Sheet1!Q:Q))</f>
        <v>0</v>
      </c>
      <c r="I73">
        <f>IF($C73=0,0,_xlfn.AGGREGATE(14,6,[2]Sheet1!$R:$R/([2]Sheet1!$A:$A=A73),1))</f>
        <v>4.0129999999999999</v>
      </c>
      <c r="J73">
        <f>IF($C73=0,0,AVERAGEIF([2]Sheet1!$A:$A,$A73,[2]Sheet1!R:R))</f>
        <v>2.7763333333333331</v>
      </c>
      <c r="K73" t="str">
        <f>VLOOKUP(A73,[3]AuthorsAnalyzed!$B:$F,3,FALSE)</f>
        <v>Female</v>
      </c>
      <c r="L73">
        <f>IFERROR(VLOOKUP(A74,AuthorInfo!B:F,4,FALSE)," ")</f>
        <v>1</v>
      </c>
      <c r="M73">
        <f>VLOOKUP(A74,AuthorInfo!B:F,5,FALSE)</f>
        <v>1</v>
      </c>
      <c r="N73">
        <f>IF($B73=0,0,SUMIFS([2]Sheet1!M:M,[2]Sheet1!$A:$A,$A73,[2]Sheet1!$S:$S,1))</f>
        <v>3</v>
      </c>
      <c r="O73">
        <f>IF($B73=0,0,SUMIFS([2]Sheet1!N:N,[2]Sheet1!$A:$A,$A73,[2]Sheet1!$S:$S,1))</f>
        <v>2</v>
      </c>
      <c r="P73">
        <f>IF($B73=0,0,SUMIFS([2]Sheet1!O:O,[2]Sheet1!$A:$A,$A73,[2]Sheet1!$S:$S,1))</f>
        <v>2</v>
      </c>
      <c r="Q73">
        <f>IF($B73=0,0,_xlfn.AGGREGATE(14,6,[2]Sheet1!$R:$R/([2]Sheet1!$A:$A=A73) *([2]Sheet1!$S:$S=1),1))</f>
        <v>4.0129999999999999</v>
      </c>
      <c r="R73">
        <f>IF($B73=0,0,AVERAGEIFS([2]Sheet1!R:R,[2]Sheet1!$A:$A,$A73,[2]Sheet1!$S:$S,1))</f>
        <v>2.7763333333333331</v>
      </c>
    </row>
    <row r="74" spans="1:18" x14ac:dyDescent="0.25">
      <c r="A74" s="2" t="s">
        <v>224</v>
      </c>
      <c r="B74">
        <f>COUNTIFS([2]Sheet1!$A:$A,A74,[2]Sheet1!$S:$S,1)</f>
        <v>6</v>
      </c>
      <c r="C74">
        <f>COUNTIF([2]Sheet1!$A:$A,A74)</f>
        <v>11</v>
      </c>
      <c r="D74">
        <f>IF($C74=0,0,SUMIF([2]Sheet1!$A:$A,$A74,[2]Sheet1!M:M))</f>
        <v>6</v>
      </c>
      <c r="E74">
        <f>IF($C74=0,0,SUMIF([2]Sheet1!$A:$A,$A74,[2]Sheet1!N:N))</f>
        <v>2</v>
      </c>
      <c r="F74">
        <f>IF($C74=0,0,SUMIF([2]Sheet1!$A:$A,$A74,[2]Sheet1!O:O))</f>
        <v>1</v>
      </c>
      <c r="G74">
        <f>IF($C74=0,0,SUMIF([2]Sheet1!$A:$A,$A74,[2]Sheet1!P:P))</f>
        <v>1</v>
      </c>
      <c r="H74">
        <f>IF($C74=0,0,SUMIF([2]Sheet1!$A:$A,$A74,[2]Sheet1!Q:Q))</f>
        <v>0</v>
      </c>
      <c r="I74">
        <f>IF($C74=0,0,_xlfn.AGGREGATE(14,6,[2]Sheet1!$R:$R/([2]Sheet1!$A:$A=A74),1))</f>
        <v>42.777999999999999</v>
      </c>
      <c r="J74">
        <f>IF($C74=0,0,AVERAGEIF([2]Sheet1!$A:$A,$A74,[2]Sheet1!R:R))</f>
        <v>7.0661818181818186</v>
      </c>
      <c r="K74" t="str">
        <f>VLOOKUP(A74,[3]AuthorsAnalyzed!$B:$F,3,FALSE)</f>
        <v>Male</v>
      </c>
      <c r="L74">
        <f>IFERROR(VLOOKUP(A75,AuthorInfo!B:F,4,FALSE)," ")</f>
        <v>0</v>
      </c>
      <c r="M74">
        <f>VLOOKUP(A75,AuthorInfo!B:F,5,FALSE)</f>
        <v>0</v>
      </c>
      <c r="N74">
        <f>IF($B74=0,0,SUMIFS([2]Sheet1!M:M,[2]Sheet1!$A:$A,$A74,[2]Sheet1!$S:$S,1))</f>
        <v>3</v>
      </c>
      <c r="O74">
        <f>IF($B74=0,0,SUMIFS([2]Sheet1!N:N,[2]Sheet1!$A:$A,$A74,[2]Sheet1!$S:$S,1))</f>
        <v>1</v>
      </c>
      <c r="P74">
        <f>IF($B74=0,0,SUMIFS([2]Sheet1!O:O,[2]Sheet1!$A:$A,$A74,[2]Sheet1!$S:$S,1))</f>
        <v>0</v>
      </c>
      <c r="Q74">
        <f>IF($B74=0,0,_xlfn.AGGREGATE(14,6,[2]Sheet1!$R:$R/([2]Sheet1!$A:$A=A74) *([2]Sheet1!$S:$S=1),1))</f>
        <v>42.777999999999999</v>
      </c>
      <c r="R74">
        <f>IF($B74=0,0,AVERAGEIFS([2]Sheet1!R:R,[2]Sheet1!$A:$A,$A74,[2]Sheet1!$S:$S,1))</f>
        <v>10.175666666666666</v>
      </c>
    </row>
    <row r="75" spans="1:18" x14ac:dyDescent="0.25">
      <c r="A75" s="2" t="s">
        <v>225</v>
      </c>
      <c r="B75">
        <f>COUNTIFS([2]Sheet1!$A:$A,A75,[2]Sheet1!$S:$S,1)</f>
        <v>1</v>
      </c>
      <c r="C75">
        <f>COUNTIF([2]Sheet1!$A:$A,A75)</f>
        <v>1</v>
      </c>
      <c r="D75">
        <f>IF($C75=0,0,SUMIF([2]Sheet1!$A:$A,$A75,[2]Sheet1!M:M))</f>
        <v>0</v>
      </c>
      <c r="E75">
        <f>IF($C75=0,0,SUMIF([2]Sheet1!$A:$A,$A75,[2]Sheet1!N:N))</f>
        <v>0</v>
      </c>
      <c r="F75">
        <f>IF($C75=0,0,SUMIF([2]Sheet1!$A:$A,$A75,[2]Sheet1!O:O))</f>
        <v>0</v>
      </c>
      <c r="G75">
        <f>IF($C75=0,0,SUMIF([2]Sheet1!$A:$A,$A75,[2]Sheet1!P:P))</f>
        <v>0</v>
      </c>
      <c r="H75">
        <f>IF($C75=0,0,SUMIF([2]Sheet1!$A:$A,$A75,[2]Sheet1!Q:Q))</f>
        <v>0</v>
      </c>
      <c r="I75">
        <f>IF($C75=0,0,_xlfn.AGGREGATE(14,6,[2]Sheet1!$R:$R/([2]Sheet1!$A:$A=A75),1))</f>
        <v>1.7629999999999999</v>
      </c>
      <c r="J75">
        <f>IF($C75=0,0,AVERAGEIF([2]Sheet1!$A:$A,$A75,[2]Sheet1!R:R))</f>
        <v>1.7629999999999999</v>
      </c>
      <c r="K75" t="str">
        <f>VLOOKUP(A75,[3]AuthorsAnalyzed!$B:$F,3,FALSE)</f>
        <v>Female</v>
      </c>
      <c r="L75">
        <f>IFERROR(VLOOKUP(A76,AuthorInfo!B:F,4,FALSE)," ")</f>
        <v>0</v>
      </c>
      <c r="M75">
        <f>VLOOKUP(A76,AuthorInfo!B:F,5,FALSE)</f>
        <v>0</v>
      </c>
      <c r="N75">
        <f>IF($B75=0,0,SUMIFS([2]Sheet1!M:M,[2]Sheet1!$A:$A,$A75,[2]Sheet1!$S:$S,1))</f>
        <v>0</v>
      </c>
      <c r="O75">
        <f>IF($B75=0,0,SUMIFS([2]Sheet1!N:N,[2]Sheet1!$A:$A,$A75,[2]Sheet1!$S:$S,1))</f>
        <v>0</v>
      </c>
      <c r="P75">
        <f>IF($B75=0,0,SUMIFS([2]Sheet1!O:O,[2]Sheet1!$A:$A,$A75,[2]Sheet1!$S:$S,1))</f>
        <v>0</v>
      </c>
      <c r="Q75">
        <f>IF($B75=0,0,_xlfn.AGGREGATE(14,6,[2]Sheet1!$R:$R/([2]Sheet1!$A:$A=A75) *([2]Sheet1!$S:$S=1),1))</f>
        <v>1.7629999999999999</v>
      </c>
      <c r="R75">
        <f>IF($B75=0,0,AVERAGEIFS([2]Sheet1!R:R,[2]Sheet1!$A:$A,$A75,[2]Sheet1!$S:$S,1))</f>
        <v>1.7629999999999999</v>
      </c>
    </row>
    <row r="76" spans="1:18" x14ac:dyDescent="0.25">
      <c r="A76" s="2" t="s">
        <v>226</v>
      </c>
      <c r="B76">
        <f>COUNTIFS([2]Sheet1!$A:$A,A76,[2]Sheet1!$S:$S,1)</f>
        <v>0</v>
      </c>
      <c r="C76">
        <f>COUNTIF([2]Sheet1!$A:$A,A76)</f>
        <v>2</v>
      </c>
      <c r="D76">
        <f>IF($C76=0,0,SUMIF([2]Sheet1!$A:$A,$A76,[2]Sheet1!M:M))</f>
        <v>1</v>
      </c>
      <c r="E76">
        <f>IF($C76=0,0,SUMIF([2]Sheet1!$A:$A,$A76,[2]Sheet1!N:N))</f>
        <v>1</v>
      </c>
      <c r="F76">
        <f>IF($C76=0,0,SUMIF([2]Sheet1!$A:$A,$A76,[2]Sheet1!O:O))</f>
        <v>1</v>
      </c>
      <c r="G76">
        <f>IF($C76=0,0,SUMIF([2]Sheet1!$A:$A,$A76,[2]Sheet1!P:P))</f>
        <v>0</v>
      </c>
      <c r="H76">
        <f>IF($C76=0,0,SUMIF([2]Sheet1!$A:$A,$A76,[2]Sheet1!Q:Q))</f>
        <v>0</v>
      </c>
      <c r="I76">
        <f>IF($C76=0,0,_xlfn.AGGREGATE(14,6,[2]Sheet1!$R:$R/([2]Sheet1!$A:$A=A76),1))</f>
        <v>2.04</v>
      </c>
      <c r="J76">
        <f>IF($C76=0,0,AVERAGEIF([2]Sheet1!$A:$A,$A76,[2]Sheet1!R:R))</f>
        <v>1.3980000000000001</v>
      </c>
      <c r="K76" t="str">
        <f>VLOOKUP(A76,[3]AuthorsAnalyzed!$B:$F,3,FALSE)</f>
        <v>Male</v>
      </c>
      <c r="L76">
        <f>IFERROR(VLOOKUP(A77,AuthorInfo!B:F,4,FALSE)," ")</f>
        <v>0</v>
      </c>
      <c r="M76">
        <f>VLOOKUP(A77,AuthorInfo!B:F,5,FALSE)</f>
        <v>0</v>
      </c>
      <c r="N76">
        <f>IF($B76=0,0,SUMIFS([2]Sheet1!M:M,[2]Sheet1!$A:$A,$A76,[2]Sheet1!$S:$S,1))</f>
        <v>0</v>
      </c>
      <c r="O76">
        <f>IF($B76=0,0,SUMIFS([2]Sheet1!N:N,[2]Sheet1!$A:$A,$A76,[2]Sheet1!$S:$S,1))</f>
        <v>0</v>
      </c>
      <c r="P76">
        <f>IF($B76=0,0,SUMIFS([2]Sheet1!O:O,[2]Sheet1!$A:$A,$A76,[2]Sheet1!$S:$S,1))</f>
        <v>0</v>
      </c>
      <c r="Q76">
        <f>IF($B76=0,0,_xlfn.AGGREGATE(14,6,[2]Sheet1!$R:$R/([2]Sheet1!$A:$A=A76) *([2]Sheet1!$S:$S=1),1))</f>
        <v>0</v>
      </c>
      <c r="R76">
        <f>IF($B76=0,0,AVERAGEIFS([2]Sheet1!R:R,[2]Sheet1!$A:$A,$A76,[2]Sheet1!$S:$S,1))</f>
        <v>0</v>
      </c>
    </row>
    <row r="77" spans="1:18" x14ac:dyDescent="0.25">
      <c r="A77" s="2" t="s">
        <v>227</v>
      </c>
      <c r="B77">
        <f>COUNTIFS([2]Sheet1!$A:$A,A77,[2]Sheet1!$S:$S,1)</f>
        <v>2</v>
      </c>
      <c r="C77">
        <f>COUNTIF([2]Sheet1!$A:$A,A77)</f>
        <v>8</v>
      </c>
      <c r="D77">
        <f>IF($C77=0,0,SUMIF([2]Sheet1!$A:$A,$A77,[2]Sheet1!M:M))</f>
        <v>6</v>
      </c>
      <c r="E77">
        <f>IF($C77=0,0,SUMIF([2]Sheet1!$A:$A,$A77,[2]Sheet1!N:N))</f>
        <v>5</v>
      </c>
      <c r="F77">
        <f>IF($C77=0,0,SUMIF([2]Sheet1!$A:$A,$A77,[2]Sheet1!O:O))</f>
        <v>4</v>
      </c>
      <c r="G77">
        <f>IF($C77=0,0,SUMIF([2]Sheet1!$A:$A,$A77,[2]Sheet1!P:P))</f>
        <v>0</v>
      </c>
      <c r="H77">
        <f>IF($C77=0,0,SUMIF([2]Sheet1!$A:$A,$A77,[2]Sheet1!Q:Q))</f>
        <v>0</v>
      </c>
      <c r="I77">
        <f>IF($C77=0,0,_xlfn.AGGREGATE(14,6,[2]Sheet1!$R:$R/([2]Sheet1!$A:$A=A77),1))</f>
        <v>4.1239999999999997</v>
      </c>
      <c r="J77">
        <f>IF($C77=0,0,AVERAGEIF([2]Sheet1!$A:$A,$A77,[2]Sheet1!R:R))</f>
        <v>2.1223749999999999</v>
      </c>
      <c r="K77" t="str">
        <f>VLOOKUP(A77,[3]AuthorsAnalyzed!$B:$F,3,FALSE)</f>
        <v>Female</v>
      </c>
      <c r="L77">
        <f>IFERROR(VLOOKUP(A78,AuthorInfo!B:F,4,FALSE)," ")</f>
        <v>0</v>
      </c>
      <c r="M77">
        <f>VLOOKUP(A78,AuthorInfo!B:F,5,FALSE)</f>
        <v>0</v>
      </c>
      <c r="N77">
        <f>IF($B77=0,0,SUMIFS([2]Sheet1!M:M,[2]Sheet1!$A:$A,$A77,[2]Sheet1!$S:$S,1))</f>
        <v>1</v>
      </c>
      <c r="O77">
        <f>IF($B77=0,0,SUMIFS([2]Sheet1!N:N,[2]Sheet1!$A:$A,$A77,[2]Sheet1!$S:$S,1))</f>
        <v>2</v>
      </c>
      <c r="P77">
        <f>IF($B77=0,0,SUMIFS([2]Sheet1!O:O,[2]Sheet1!$A:$A,$A77,[2]Sheet1!$S:$S,1))</f>
        <v>1</v>
      </c>
      <c r="Q77">
        <f>IF($B77=0,0,_xlfn.AGGREGATE(14,6,[2]Sheet1!$R:$R/([2]Sheet1!$A:$A=A77) *([2]Sheet1!$S:$S=1),1))</f>
        <v>2.1459999999999999</v>
      </c>
      <c r="R77">
        <f>IF($B77=0,0,AVERAGEIFS([2]Sheet1!R:R,[2]Sheet1!$A:$A,$A77,[2]Sheet1!$S:$S,1))</f>
        <v>1.5625</v>
      </c>
    </row>
    <row r="78" spans="1:18" x14ac:dyDescent="0.25">
      <c r="A78" s="2" t="s">
        <v>228</v>
      </c>
      <c r="B78">
        <f>COUNTIFS([2]Sheet1!$A:$A,A78,[2]Sheet1!$S:$S,1)</f>
        <v>1</v>
      </c>
      <c r="C78">
        <f>COUNTIF([2]Sheet1!$A:$A,A78)</f>
        <v>2</v>
      </c>
      <c r="D78">
        <f>IF($C78=0,0,SUMIF([2]Sheet1!$A:$A,$A78,[2]Sheet1!M:M))</f>
        <v>2</v>
      </c>
      <c r="E78">
        <f>IF($C78=0,0,SUMIF([2]Sheet1!$A:$A,$A78,[2]Sheet1!N:N))</f>
        <v>0</v>
      </c>
      <c r="F78">
        <f>IF($C78=0,0,SUMIF([2]Sheet1!$A:$A,$A78,[2]Sheet1!O:O))</f>
        <v>0</v>
      </c>
      <c r="G78">
        <f>IF($C78=0,0,SUMIF([2]Sheet1!$A:$A,$A78,[2]Sheet1!P:P))</f>
        <v>0</v>
      </c>
      <c r="H78">
        <f>IF($C78=0,0,SUMIF([2]Sheet1!$A:$A,$A78,[2]Sheet1!Q:Q))</f>
        <v>0</v>
      </c>
      <c r="I78">
        <f>IF($C78=0,0,_xlfn.AGGREGATE(14,6,[2]Sheet1!$R:$R/([2]Sheet1!$A:$A=A78),1))</f>
        <v>4.0129999999999999</v>
      </c>
      <c r="J78">
        <f>IF($C78=0,0,AVERAGEIF([2]Sheet1!$A:$A,$A78,[2]Sheet1!R:R))</f>
        <v>3.1315</v>
      </c>
      <c r="K78" t="str">
        <f>VLOOKUP(A78,[3]AuthorsAnalyzed!$B:$F,3,FALSE)</f>
        <v>Male</v>
      </c>
      <c r="L78">
        <f>IFERROR(VLOOKUP(A79,AuthorInfo!B:F,4,FALSE)," ")</f>
        <v>0</v>
      </c>
      <c r="M78">
        <f>VLOOKUP(A79,AuthorInfo!B:F,5,FALSE)</f>
        <v>0</v>
      </c>
      <c r="N78">
        <f>IF($B78=0,0,SUMIFS([2]Sheet1!M:M,[2]Sheet1!$A:$A,$A78,[2]Sheet1!$S:$S,1))</f>
        <v>1</v>
      </c>
      <c r="O78">
        <f>IF($B78=0,0,SUMIFS([2]Sheet1!N:N,[2]Sheet1!$A:$A,$A78,[2]Sheet1!$S:$S,1))</f>
        <v>0</v>
      </c>
      <c r="P78">
        <f>IF($B78=0,0,SUMIFS([2]Sheet1!O:O,[2]Sheet1!$A:$A,$A78,[2]Sheet1!$S:$S,1))</f>
        <v>0</v>
      </c>
      <c r="Q78">
        <f>IF($B78=0,0,_xlfn.AGGREGATE(14,6,[2]Sheet1!$R:$R/([2]Sheet1!$A:$A=A78) *([2]Sheet1!$S:$S=1),1))</f>
        <v>4.0129999999999999</v>
      </c>
      <c r="R78">
        <f>IF($B78=0,0,AVERAGEIFS([2]Sheet1!R:R,[2]Sheet1!$A:$A,$A78,[2]Sheet1!$S:$S,1))</f>
        <v>4.0129999999999999</v>
      </c>
    </row>
    <row r="79" spans="1:18" x14ac:dyDescent="0.25">
      <c r="A79" s="2" t="s">
        <v>229</v>
      </c>
      <c r="B79">
        <f>COUNTIFS([2]Sheet1!$A:$A,A79,[2]Sheet1!$S:$S,1)</f>
        <v>3</v>
      </c>
      <c r="C79">
        <f>COUNTIF([2]Sheet1!$A:$A,A79)</f>
        <v>3</v>
      </c>
      <c r="D79">
        <f>IF($C79=0,0,SUMIF([2]Sheet1!$A:$A,$A79,[2]Sheet1!M:M))</f>
        <v>0</v>
      </c>
      <c r="E79">
        <f>IF($C79=0,0,SUMIF([2]Sheet1!$A:$A,$A79,[2]Sheet1!N:N))</f>
        <v>0</v>
      </c>
      <c r="F79">
        <f>IF($C79=0,0,SUMIF([2]Sheet1!$A:$A,$A79,[2]Sheet1!O:O))</f>
        <v>0</v>
      </c>
      <c r="G79">
        <f>IF($C79=0,0,SUMIF([2]Sheet1!$A:$A,$A79,[2]Sheet1!P:P))</f>
        <v>0</v>
      </c>
      <c r="H79">
        <f>IF($C79=0,0,SUMIF([2]Sheet1!$A:$A,$A79,[2]Sheet1!Q:Q))</f>
        <v>0</v>
      </c>
      <c r="I79">
        <f>IF($C79=0,0,_xlfn.AGGREGATE(14,6,[2]Sheet1!$R:$R/([2]Sheet1!$A:$A=A79),1))</f>
        <v>6.218</v>
      </c>
      <c r="J79">
        <f>IF($C79=0,0,AVERAGEIF([2]Sheet1!$A:$A,$A79,[2]Sheet1!R:R))</f>
        <v>5.8266666666666671</v>
      </c>
      <c r="K79" t="str">
        <f>VLOOKUP(A79,[3]AuthorsAnalyzed!$B:$F,3,FALSE)</f>
        <v>Male</v>
      </c>
      <c r="L79">
        <f>IFERROR(VLOOKUP(A80,AuthorInfo!B:F,4,FALSE)," ")</f>
        <v>1</v>
      </c>
      <c r="M79">
        <f>VLOOKUP(A80,AuthorInfo!B:F,5,FALSE)</f>
        <v>0</v>
      </c>
      <c r="N79">
        <f>IF($B79=0,0,SUMIFS([2]Sheet1!M:M,[2]Sheet1!$A:$A,$A79,[2]Sheet1!$S:$S,1))</f>
        <v>0</v>
      </c>
      <c r="O79">
        <f>IF($B79=0,0,SUMIFS([2]Sheet1!N:N,[2]Sheet1!$A:$A,$A79,[2]Sheet1!$S:$S,1))</f>
        <v>0</v>
      </c>
      <c r="P79">
        <f>IF($B79=0,0,SUMIFS([2]Sheet1!O:O,[2]Sheet1!$A:$A,$A79,[2]Sheet1!$S:$S,1))</f>
        <v>0</v>
      </c>
      <c r="Q79">
        <f>IF($B79=0,0,_xlfn.AGGREGATE(14,6,[2]Sheet1!$R:$R/([2]Sheet1!$A:$A=A79) *([2]Sheet1!$S:$S=1),1))</f>
        <v>6.218</v>
      </c>
      <c r="R79">
        <f>IF($B79=0,0,AVERAGEIFS([2]Sheet1!R:R,[2]Sheet1!$A:$A,$A79,[2]Sheet1!$S:$S,1))</f>
        <v>5.8266666666666671</v>
      </c>
    </row>
    <row r="80" spans="1:18" x14ac:dyDescent="0.25">
      <c r="A80" s="2" t="s">
        <v>230</v>
      </c>
      <c r="B80">
        <f>COUNTIFS([2]Sheet1!$A:$A,A80,[2]Sheet1!$S:$S,1)</f>
        <v>4</v>
      </c>
      <c r="C80">
        <f>COUNTIF([2]Sheet1!$A:$A,A80)</f>
        <v>5</v>
      </c>
      <c r="D80">
        <f>IF($C80=0,0,SUMIF([2]Sheet1!$A:$A,$A80,[2]Sheet1!M:M))</f>
        <v>1</v>
      </c>
      <c r="E80">
        <f>IF($C80=0,0,SUMIF([2]Sheet1!$A:$A,$A80,[2]Sheet1!N:N))</f>
        <v>1</v>
      </c>
      <c r="F80">
        <f>IF($C80=0,0,SUMIF([2]Sheet1!$A:$A,$A80,[2]Sheet1!O:O))</f>
        <v>1</v>
      </c>
      <c r="G80">
        <f>IF($C80=0,0,SUMIF([2]Sheet1!$A:$A,$A80,[2]Sheet1!P:P))</f>
        <v>0</v>
      </c>
      <c r="H80">
        <f>IF($C80=0,0,SUMIF([2]Sheet1!$A:$A,$A80,[2]Sheet1!Q:Q))</f>
        <v>0</v>
      </c>
      <c r="I80">
        <f>IF($C80=0,0,_xlfn.AGGREGATE(14,6,[2]Sheet1!$R:$R/([2]Sheet1!$A:$A=A80),1))</f>
        <v>12.121</v>
      </c>
      <c r="J80">
        <f>IF($C80=0,0,AVERAGEIF([2]Sheet1!$A:$A,$A80,[2]Sheet1!R:R))</f>
        <v>5.7031999999999998</v>
      </c>
      <c r="K80" t="str">
        <f>VLOOKUP(A80,[3]AuthorsAnalyzed!$B:$F,3,FALSE)</f>
        <v>Male</v>
      </c>
      <c r="L80">
        <f>IFERROR(VLOOKUP(A81,AuthorInfo!B:F,4,FALSE)," ")</f>
        <v>0</v>
      </c>
      <c r="M80">
        <f>VLOOKUP(A81,AuthorInfo!B:F,5,FALSE)</f>
        <v>0</v>
      </c>
      <c r="N80">
        <f>IF($B80=0,0,SUMIFS([2]Sheet1!M:M,[2]Sheet1!$A:$A,$A80,[2]Sheet1!$S:$S,1))</f>
        <v>1</v>
      </c>
      <c r="O80">
        <f>IF($B80=0,0,SUMIFS([2]Sheet1!N:N,[2]Sheet1!$A:$A,$A80,[2]Sheet1!$S:$S,1))</f>
        <v>1</v>
      </c>
      <c r="P80">
        <f>IF($B80=0,0,SUMIFS([2]Sheet1!O:O,[2]Sheet1!$A:$A,$A80,[2]Sheet1!$S:$S,1))</f>
        <v>1</v>
      </c>
      <c r="Q80">
        <f>IF($B80=0,0,_xlfn.AGGREGATE(14,6,[2]Sheet1!$R:$R/([2]Sheet1!$A:$A=A80) *([2]Sheet1!$S:$S=1),1))</f>
        <v>12.121</v>
      </c>
      <c r="R80">
        <f>IF($B80=0,0,AVERAGEIFS([2]Sheet1!R:R,[2]Sheet1!$A:$A,$A80,[2]Sheet1!$S:$S,1))</f>
        <v>6.4440000000000008</v>
      </c>
    </row>
    <row r="81" spans="1:18" x14ac:dyDescent="0.25">
      <c r="A81" s="2" t="s">
        <v>231</v>
      </c>
      <c r="B81">
        <f>COUNTIFS([2]Sheet1!$A:$A,A81,[2]Sheet1!$S:$S,1)</f>
        <v>1</v>
      </c>
      <c r="C81">
        <f>COUNTIF([2]Sheet1!$A:$A,A81)</f>
        <v>1</v>
      </c>
      <c r="D81">
        <f>IF($C81=0,0,SUMIF([2]Sheet1!$A:$A,$A81,[2]Sheet1!M:M))</f>
        <v>0</v>
      </c>
      <c r="E81">
        <f>IF($C81=0,0,SUMIF([2]Sheet1!$A:$A,$A81,[2]Sheet1!N:N))</f>
        <v>0</v>
      </c>
      <c r="F81">
        <f>IF($C81=0,0,SUMIF([2]Sheet1!$A:$A,$A81,[2]Sheet1!O:O))</f>
        <v>0</v>
      </c>
      <c r="G81">
        <f>IF($C81=0,0,SUMIF([2]Sheet1!$A:$A,$A81,[2]Sheet1!P:P))</f>
        <v>0</v>
      </c>
      <c r="H81">
        <f>IF($C81=0,0,SUMIF([2]Sheet1!$A:$A,$A81,[2]Sheet1!Q:Q))</f>
        <v>0</v>
      </c>
      <c r="I81">
        <f>IF($C81=0,0,_xlfn.AGGREGATE(14,6,[2]Sheet1!$R:$R/([2]Sheet1!$A:$A=A81),1))</f>
        <v>3.0880000000000001</v>
      </c>
      <c r="J81">
        <f>IF($C81=0,0,AVERAGEIF([2]Sheet1!$A:$A,$A81,[2]Sheet1!R:R))</f>
        <v>3.0880000000000001</v>
      </c>
      <c r="K81" t="str">
        <f>VLOOKUP(A81,[3]AuthorsAnalyzed!$B:$F,3,FALSE)</f>
        <v>Male</v>
      </c>
      <c r="L81">
        <f>IFERROR(VLOOKUP(A82,AuthorInfo!B:F,4,FALSE)," ")</f>
        <v>1</v>
      </c>
      <c r="M81">
        <f>VLOOKUP(A82,AuthorInfo!B:F,5,FALSE)</f>
        <v>0</v>
      </c>
      <c r="N81">
        <f>IF($B81=0,0,SUMIFS([2]Sheet1!M:M,[2]Sheet1!$A:$A,$A81,[2]Sheet1!$S:$S,1))</f>
        <v>0</v>
      </c>
      <c r="O81">
        <f>IF($B81=0,0,SUMIFS([2]Sheet1!N:N,[2]Sheet1!$A:$A,$A81,[2]Sheet1!$S:$S,1))</f>
        <v>0</v>
      </c>
      <c r="P81">
        <f>IF($B81=0,0,SUMIFS([2]Sheet1!O:O,[2]Sheet1!$A:$A,$A81,[2]Sheet1!$S:$S,1))</f>
        <v>0</v>
      </c>
      <c r="Q81">
        <f>IF($B81=0,0,_xlfn.AGGREGATE(14,6,[2]Sheet1!$R:$R/([2]Sheet1!$A:$A=A81) *([2]Sheet1!$S:$S=1),1))</f>
        <v>3.0880000000000001</v>
      </c>
      <c r="R81">
        <f>IF($B81=0,0,AVERAGEIFS([2]Sheet1!R:R,[2]Sheet1!$A:$A,$A81,[2]Sheet1!$S:$S,1))</f>
        <v>3.0880000000000001</v>
      </c>
    </row>
    <row r="82" spans="1:18" x14ac:dyDescent="0.25">
      <c r="A82" s="2" t="s">
        <v>232</v>
      </c>
      <c r="B82">
        <f>COUNTIFS([2]Sheet1!$A:$A,A82,[2]Sheet1!$S:$S,1)</f>
        <v>2</v>
      </c>
      <c r="C82">
        <f>COUNTIF([2]Sheet1!$A:$A,A82)</f>
        <v>4</v>
      </c>
      <c r="D82">
        <f>IF($C82=0,0,SUMIF([2]Sheet1!$A:$A,$A82,[2]Sheet1!M:M))</f>
        <v>4</v>
      </c>
      <c r="E82">
        <f>IF($C82=0,0,SUMIF([2]Sheet1!$A:$A,$A82,[2]Sheet1!N:N))</f>
        <v>3</v>
      </c>
      <c r="F82">
        <f>IF($C82=0,0,SUMIF([2]Sheet1!$A:$A,$A82,[2]Sheet1!O:O))</f>
        <v>3</v>
      </c>
      <c r="G82">
        <f>IF($C82=0,0,SUMIF([2]Sheet1!$A:$A,$A82,[2]Sheet1!P:P))</f>
        <v>0</v>
      </c>
      <c r="H82">
        <f>IF($C82=0,0,SUMIF([2]Sheet1!$A:$A,$A82,[2]Sheet1!Q:Q))</f>
        <v>0</v>
      </c>
      <c r="I82">
        <f>IF($C82=0,0,_xlfn.AGGREGATE(14,6,[2]Sheet1!$R:$R/([2]Sheet1!$A:$A=A82),1))</f>
        <v>2.9830000000000001</v>
      </c>
      <c r="J82">
        <f>IF($C82=0,0,AVERAGEIF([2]Sheet1!$A:$A,$A82,[2]Sheet1!R:R))</f>
        <v>2.5175000000000001</v>
      </c>
      <c r="K82" t="str">
        <f>VLOOKUP(A82,[3]AuthorsAnalyzed!$B:$F,3,FALSE)</f>
        <v>Male</v>
      </c>
      <c r="L82">
        <f>IFERROR(VLOOKUP(A83,AuthorInfo!B:F,4,FALSE)," ")</f>
        <v>1</v>
      </c>
      <c r="M82">
        <f>VLOOKUP(A83,AuthorInfo!B:F,5,FALSE)</f>
        <v>0</v>
      </c>
      <c r="N82">
        <f>IF($B82=0,0,SUMIFS([2]Sheet1!M:M,[2]Sheet1!$A:$A,$A82,[2]Sheet1!$S:$S,1))</f>
        <v>2</v>
      </c>
      <c r="O82">
        <f>IF($B82=0,0,SUMIFS([2]Sheet1!N:N,[2]Sheet1!$A:$A,$A82,[2]Sheet1!$S:$S,1))</f>
        <v>1</v>
      </c>
      <c r="P82">
        <f>IF($B82=0,0,SUMIFS([2]Sheet1!O:O,[2]Sheet1!$A:$A,$A82,[2]Sheet1!$S:$S,1))</f>
        <v>1</v>
      </c>
      <c r="Q82">
        <f>IF($B82=0,0,_xlfn.AGGREGATE(14,6,[2]Sheet1!$R:$R/([2]Sheet1!$A:$A=A82) *([2]Sheet1!$S:$S=1),1))</f>
        <v>2.9830000000000001</v>
      </c>
      <c r="R82">
        <f>IF($B82=0,0,AVERAGEIFS([2]Sheet1!R:R,[2]Sheet1!$A:$A,$A82,[2]Sheet1!$S:$S,1))</f>
        <v>2.9830000000000001</v>
      </c>
    </row>
    <row r="83" spans="1:18" x14ac:dyDescent="0.25">
      <c r="A83" s="2" t="s">
        <v>233</v>
      </c>
      <c r="B83">
        <f>COUNTIFS([2]Sheet1!$A:$A,A83,[2]Sheet1!$S:$S,1)</f>
        <v>0</v>
      </c>
      <c r="C83">
        <f>COUNTIF([2]Sheet1!$A:$A,A83)</f>
        <v>1</v>
      </c>
      <c r="D83">
        <f>IF($C83=0,0,SUMIF([2]Sheet1!$A:$A,$A83,[2]Sheet1!M:M))</f>
        <v>0</v>
      </c>
      <c r="E83">
        <f>IF($C83=0,0,SUMIF([2]Sheet1!$A:$A,$A83,[2]Sheet1!N:N))</f>
        <v>1</v>
      </c>
      <c r="F83">
        <f>IF($C83=0,0,SUMIF([2]Sheet1!$A:$A,$A83,[2]Sheet1!O:O))</f>
        <v>0</v>
      </c>
      <c r="G83">
        <f>IF($C83=0,0,SUMIF([2]Sheet1!$A:$A,$A83,[2]Sheet1!P:P))</f>
        <v>0</v>
      </c>
      <c r="H83">
        <f>IF($C83=0,0,SUMIF([2]Sheet1!$A:$A,$A83,[2]Sheet1!Q:Q))</f>
        <v>0</v>
      </c>
      <c r="I83">
        <f>IF($C83=0,0,_xlfn.AGGREGATE(14,6,[2]Sheet1!$R:$R/([2]Sheet1!$A:$A=A83),1))</f>
        <v>2.4649999999999999</v>
      </c>
      <c r="J83">
        <f>IF($C83=0,0,AVERAGEIF([2]Sheet1!$A:$A,$A83,[2]Sheet1!R:R))</f>
        <v>2.4649999999999999</v>
      </c>
      <c r="K83" t="str">
        <f>VLOOKUP(A83,[3]AuthorsAnalyzed!$B:$F,3,FALSE)</f>
        <v>Male</v>
      </c>
      <c r="L83">
        <f>IFERROR(VLOOKUP(A84,AuthorInfo!B:F,4,FALSE)," ")</f>
        <v>1</v>
      </c>
      <c r="M83">
        <f>VLOOKUP(A84,AuthorInfo!B:F,5,FALSE)</f>
        <v>1</v>
      </c>
      <c r="N83">
        <f>IF($B83=0,0,SUMIFS([2]Sheet1!M:M,[2]Sheet1!$A:$A,$A83,[2]Sheet1!$S:$S,1))</f>
        <v>0</v>
      </c>
      <c r="O83">
        <f>IF($B83=0,0,SUMIFS([2]Sheet1!N:N,[2]Sheet1!$A:$A,$A83,[2]Sheet1!$S:$S,1))</f>
        <v>0</v>
      </c>
      <c r="P83">
        <f>IF($B83=0,0,SUMIFS([2]Sheet1!O:O,[2]Sheet1!$A:$A,$A83,[2]Sheet1!$S:$S,1))</f>
        <v>0</v>
      </c>
      <c r="Q83">
        <f>IF($B83=0,0,_xlfn.AGGREGATE(14,6,[2]Sheet1!$R:$R/([2]Sheet1!$A:$A=A83) *([2]Sheet1!$S:$S=1),1))</f>
        <v>0</v>
      </c>
      <c r="R83">
        <f>IF($B83=0,0,AVERAGEIFS([2]Sheet1!R:R,[2]Sheet1!$A:$A,$A83,[2]Sheet1!$S:$S,1))</f>
        <v>0</v>
      </c>
    </row>
    <row r="84" spans="1:18" x14ac:dyDescent="0.25">
      <c r="A84" s="2" t="s">
        <v>234</v>
      </c>
      <c r="B84">
        <f>COUNTIFS([2]Sheet1!$A:$A,A84,[2]Sheet1!$S:$S,1)</f>
        <v>3</v>
      </c>
      <c r="C84">
        <f>COUNTIF([2]Sheet1!$A:$A,A84)</f>
        <v>3</v>
      </c>
      <c r="D84">
        <f>IF($C84=0,0,SUMIF([2]Sheet1!$A:$A,$A84,[2]Sheet1!M:M))</f>
        <v>0</v>
      </c>
      <c r="E84">
        <f>IF($C84=0,0,SUMIF([2]Sheet1!$A:$A,$A84,[2]Sheet1!N:N))</f>
        <v>3</v>
      </c>
      <c r="F84">
        <f>IF($C84=0,0,SUMIF([2]Sheet1!$A:$A,$A84,[2]Sheet1!O:O))</f>
        <v>0</v>
      </c>
      <c r="G84">
        <f>IF($C84=0,0,SUMIF([2]Sheet1!$A:$A,$A84,[2]Sheet1!P:P))</f>
        <v>0</v>
      </c>
      <c r="H84">
        <f>IF($C84=0,0,SUMIF([2]Sheet1!$A:$A,$A84,[2]Sheet1!Q:Q))</f>
        <v>0</v>
      </c>
      <c r="I84">
        <f>IF($C84=0,0,_xlfn.AGGREGATE(14,6,[2]Sheet1!$R:$R/([2]Sheet1!$A:$A=A84),1))</f>
        <v>9.4120000000000008</v>
      </c>
      <c r="J84">
        <f>IF($C84=0,0,AVERAGEIF([2]Sheet1!$A:$A,$A84,[2]Sheet1!R:R))</f>
        <v>7.9510000000000005</v>
      </c>
      <c r="K84" t="str">
        <f>VLOOKUP(A84,[3]AuthorsAnalyzed!$B:$F,3,FALSE)</f>
        <v>Male</v>
      </c>
      <c r="L84">
        <f>IFERROR(VLOOKUP(A85,AuthorInfo!B:F,4,FALSE)," ")</f>
        <v>1</v>
      </c>
      <c r="M84">
        <f>VLOOKUP(A85,AuthorInfo!B:F,5,FALSE)</f>
        <v>1</v>
      </c>
      <c r="N84">
        <f>IF($B84=0,0,SUMIFS([2]Sheet1!M:M,[2]Sheet1!$A:$A,$A84,[2]Sheet1!$S:$S,1))</f>
        <v>0</v>
      </c>
      <c r="O84">
        <f>IF($B84=0,0,SUMIFS([2]Sheet1!N:N,[2]Sheet1!$A:$A,$A84,[2]Sheet1!$S:$S,1))</f>
        <v>3</v>
      </c>
      <c r="P84">
        <f>IF($B84=0,0,SUMIFS([2]Sheet1!O:O,[2]Sheet1!$A:$A,$A84,[2]Sheet1!$S:$S,1))</f>
        <v>0</v>
      </c>
      <c r="Q84">
        <f>IF($B84=0,0,_xlfn.AGGREGATE(14,6,[2]Sheet1!$R:$R/([2]Sheet1!$A:$A=A84) *([2]Sheet1!$S:$S=1),1))</f>
        <v>9.4120000000000008</v>
      </c>
      <c r="R84">
        <f>IF($B84=0,0,AVERAGEIFS([2]Sheet1!R:R,[2]Sheet1!$A:$A,$A84,[2]Sheet1!$S:$S,1))</f>
        <v>7.9510000000000005</v>
      </c>
    </row>
    <row r="85" spans="1:18" x14ac:dyDescent="0.25">
      <c r="A85" s="2" t="s">
        <v>235</v>
      </c>
      <c r="B85">
        <f>COUNTIFS([2]Sheet1!$A:$A,A85,[2]Sheet1!$S:$S,1)</f>
        <v>10</v>
      </c>
      <c r="C85">
        <f>COUNTIF([2]Sheet1!$A:$A,A85)</f>
        <v>14</v>
      </c>
      <c r="D85">
        <f>IF($C85=0,0,SUMIF([2]Sheet1!$A:$A,$A85,[2]Sheet1!M:M))</f>
        <v>2</v>
      </c>
      <c r="E85">
        <f>IF($C85=0,0,SUMIF([2]Sheet1!$A:$A,$A85,[2]Sheet1!N:N))</f>
        <v>5</v>
      </c>
      <c r="F85">
        <f>IF($C85=0,0,SUMIF([2]Sheet1!$A:$A,$A85,[2]Sheet1!O:O))</f>
        <v>1</v>
      </c>
      <c r="G85">
        <f>IF($C85=0,0,SUMIF([2]Sheet1!$A:$A,$A85,[2]Sheet1!P:P))</f>
        <v>1</v>
      </c>
      <c r="H85">
        <f>IF($C85=0,0,SUMIF([2]Sheet1!$A:$A,$A85,[2]Sheet1!Q:Q))</f>
        <v>0</v>
      </c>
      <c r="I85">
        <f>IF($C85=0,0,_xlfn.AGGREGATE(14,6,[2]Sheet1!$R:$R/([2]Sheet1!$A:$A=A85),1))</f>
        <v>7.3650000000000002</v>
      </c>
      <c r="J85">
        <f>IF($C85=0,0,AVERAGEIF([2]Sheet1!$A:$A,$A85,[2]Sheet1!R:R))</f>
        <v>2.2865714285714285</v>
      </c>
      <c r="K85" t="str">
        <f>VLOOKUP(A85,[3]AuthorsAnalyzed!$B:$F,3,FALSE)</f>
        <v>Female</v>
      </c>
      <c r="L85">
        <f>IFERROR(VLOOKUP(A86,AuthorInfo!B:F,4,FALSE)," ")</f>
        <v>1</v>
      </c>
      <c r="M85">
        <f>VLOOKUP(A86,AuthorInfo!B:F,5,FALSE)</f>
        <v>1</v>
      </c>
      <c r="N85">
        <f>IF($B85=0,0,SUMIFS([2]Sheet1!M:M,[2]Sheet1!$A:$A,$A85,[2]Sheet1!$S:$S,1))</f>
        <v>0</v>
      </c>
      <c r="O85">
        <f>IF($B85=0,0,SUMIFS([2]Sheet1!N:N,[2]Sheet1!$A:$A,$A85,[2]Sheet1!$S:$S,1))</f>
        <v>4</v>
      </c>
      <c r="P85">
        <f>IF($B85=0,0,SUMIFS([2]Sheet1!O:O,[2]Sheet1!$A:$A,$A85,[2]Sheet1!$S:$S,1))</f>
        <v>0</v>
      </c>
      <c r="Q85">
        <f>IF($B85=0,0,_xlfn.AGGREGATE(14,6,[2]Sheet1!$R:$R/([2]Sheet1!$A:$A=A85) *([2]Sheet1!$S:$S=1),1))</f>
        <v>5.673</v>
      </c>
      <c r="R85">
        <f>IF($B85=0,0,AVERAGEIFS([2]Sheet1!R:R,[2]Sheet1!$A:$A,$A85,[2]Sheet1!$S:$S,1))</f>
        <v>1.8801000000000001</v>
      </c>
    </row>
    <row r="86" spans="1:18" x14ac:dyDescent="0.25">
      <c r="A86" s="2" t="s">
        <v>236</v>
      </c>
      <c r="B86">
        <f>COUNTIFS([2]Sheet1!$A:$A,A86,[2]Sheet1!$S:$S,1)</f>
        <v>1</v>
      </c>
      <c r="C86">
        <f>COUNTIF([2]Sheet1!$A:$A,A86)</f>
        <v>5</v>
      </c>
      <c r="D86">
        <f>IF($C86=0,0,SUMIF([2]Sheet1!$A:$A,$A86,[2]Sheet1!M:M))</f>
        <v>3</v>
      </c>
      <c r="E86">
        <f>IF($C86=0,0,SUMIF([2]Sheet1!$A:$A,$A86,[2]Sheet1!N:N))</f>
        <v>2</v>
      </c>
      <c r="F86">
        <f>IF($C86=0,0,SUMIF([2]Sheet1!$A:$A,$A86,[2]Sheet1!O:O))</f>
        <v>2</v>
      </c>
      <c r="G86">
        <f>IF($C86=0,0,SUMIF([2]Sheet1!$A:$A,$A86,[2]Sheet1!P:P))</f>
        <v>0</v>
      </c>
      <c r="H86">
        <f>IF($C86=0,0,SUMIF([2]Sheet1!$A:$A,$A86,[2]Sheet1!Q:Q))</f>
        <v>0</v>
      </c>
      <c r="I86">
        <f>IF($C86=0,0,_xlfn.AGGREGATE(14,6,[2]Sheet1!$R:$R/([2]Sheet1!$A:$A=A86),1))</f>
        <v>10.170999999999999</v>
      </c>
      <c r="J86">
        <f>IF($C86=0,0,AVERAGEIF([2]Sheet1!$A:$A,$A86,[2]Sheet1!R:R))</f>
        <v>3.7960000000000003</v>
      </c>
      <c r="K86" t="str">
        <f>VLOOKUP(A86,[3]AuthorsAnalyzed!$B:$F,3,FALSE)</f>
        <v>Female</v>
      </c>
      <c r="L86">
        <f>IFERROR(VLOOKUP(A87,AuthorInfo!B:F,4,FALSE)," ")</f>
        <v>1</v>
      </c>
      <c r="M86">
        <f>VLOOKUP(A87,AuthorInfo!B:F,5,FALSE)</f>
        <v>1</v>
      </c>
      <c r="N86">
        <f>IF($B86=0,0,SUMIFS([2]Sheet1!M:M,[2]Sheet1!$A:$A,$A86,[2]Sheet1!$S:$S,1))</f>
        <v>0</v>
      </c>
      <c r="O86">
        <f>IF($B86=0,0,SUMIFS([2]Sheet1!N:N,[2]Sheet1!$A:$A,$A86,[2]Sheet1!$S:$S,1))</f>
        <v>0</v>
      </c>
      <c r="P86">
        <f>IF($B86=0,0,SUMIFS([2]Sheet1!O:O,[2]Sheet1!$A:$A,$A86,[2]Sheet1!$S:$S,1))</f>
        <v>0</v>
      </c>
      <c r="Q86">
        <f>IF($B86=0,0,_xlfn.AGGREGATE(14,6,[2]Sheet1!$R:$R/([2]Sheet1!$A:$A=A86) *([2]Sheet1!$S:$S=1),1))</f>
        <v>0.94299999999999995</v>
      </c>
      <c r="R86">
        <f>IF($B86=0,0,AVERAGEIFS([2]Sheet1!R:R,[2]Sheet1!$A:$A,$A86,[2]Sheet1!$S:$S,1))</f>
        <v>0.94299999999999995</v>
      </c>
    </row>
    <row r="87" spans="1:18" x14ac:dyDescent="0.25">
      <c r="A87" s="2" t="s">
        <v>237</v>
      </c>
      <c r="B87">
        <f>COUNTIFS([2]Sheet1!$A:$A,A87,[2]Sheet1!$S:$S,1)</f>
        <v>9</v>
      </c>
      <c r="C87">
        <f>COUNTIF([2]Sheet1!$A:$A,A87)</f>
        <v>11</v>
      </c>
      <c r="D87">
        <f>IF($C87=0,0,SUMIF([2]Sheet1!$A:$A,$A87,[2]Sheet1!M:M))</f>
        <v>2</v>
      </c>
      <c r="E87">
        <f>IF($C87=0,0,SUMIF([2]Sheet1!$A:$A,$A87,[2]Sheet1!N:N))</f>
        <v>5</v>
      </c>
      <c r="F87">
        <f>IF($C87=0,0,SUMIF([2]Sheet1!$A:$A,$A87,[2]Sheet1!O:O))</f>
        <v>2</v>
      </c>
      <c r="G87">
        <f>IF($C87=0,0,SUMIF([2]Sheet1!$A:$A,$A87,[2]Sheet1!P:P))</f>
        <v>0</v>
      </c>
      <c r="H87">
        <f>IF($C87=0,0,SUMIF([2]Sheet1!$A:$A,$A87,[2]Sheet1!Q:Q))</f>
        <v>0</v>
      </c>
      <c r="I87">
        <f>IF($C87=0,0,_xlfn.AGGREGATE(14,6,[2]Sheet1!$R:$R/([2]Sheet1!$A:$A=A87),1))</f>
        <v>38.637</v>
      </c>
      <c r="J87">
        <f>IF($C87=0,0,AVERAGEIF([2]Sheet1!$A:$A,$A87,[2]Sheet1!R:R))</f>
        <v>10.476727272727272</v>
      </c>
      <c r="K87" t="str">
        <f>VLOOKUP(A87,[3]AuthorsAnalyzed!$B:$F,3,FALSE)</f>
        <v>Male</v>
      </c>
      <c r="L87">
        <f>IFERROR(VLOOKUP(A88,AuthorInfo!B:F,4,FALSE)," ")</f>
        <v>1</v>
      </c>
      <c r="M87">
        <f>VLOOKUP(A88,AuthorInfo!B:F,5,FALSE)</f>
        <v>1</v>
      </c>
      <c r="N87">
        <f>IF($B87=0,0,SUMIFS([2]Sheet1!M:M,[2]Sheet1!$A:$A,$A87,[2]Sheet1!$S:$S,1))</f>
        <v>1</v>
      </c>
      <c r="O87">
        <f>IF($B87=0,0,SUMIFS([2]Sheet1!N:N,[2]Sheet1!$A:$A,$A87,[2]Sheet1!$S:$S,1))</f>
        <v>4</v>
      </c>
      <c r="P87">
        <f>IF($B87=0,0,SUMIFS([2]Sheet1!O:O,[2]Sheet1!$A:$A,$A87,[2]Sheet1!$S:$S,1))</f>
        <v>1</v>
      </c>
      <c r="Q87">
        <f>IF($B87=0,0,_xlfn.AGGREGATE(14,6,[2]Sheet1!$R:$R/([2]Sheet1!$A:$A=A87) *([2]Sheet1!$S:$S=1),1))</f>
        <v>38.637</v>
      </c>
      <c r="R87">
        <f>IF($B87=0,0,AVERAGEIFS([2]Sheet1!R:R,[2]Sheet1!$A:$A,$A87,[2]Sheet1!$S:$S,1))</f>
        <v>11.622777777777777</v>
      </c>
    </row>
    <row r="88" spans="1:18" x14ac:dyDescent="0.25">
      <c r="A88" s="2" t="s">
        <v>238</v>
      </c>
      <c r="B88">
        <f>COUNTIFS([2]Sheet1!$A:$A,A88,[2]Sheet1!$S:$S,1)</f>
        <v>7</v>
      </c>
      <c r="C88">
        <f>COUNTIF([2]Sheet1!$A:$A,A88)</f>
        <v>15</v>
      </c>
      <c r="D88">
        <f>IF($C88=0,0,SUMIF([2]Sheet1!$A:$A,$A88,[2]Sheet1!M:M))</f>
        <v>8</v>
      </c>
      <c r="E88">
        <f>IF($C88=0,0,SUMIF([2]Sheet1!$A:$A,$A88,[2]Sheet1!N:N))</f>
        <v>5</v>
      </c>
      <c r="F88">
        <f>IF($C88=0,0,SUMIF([2]Sheet1!$A:$A,$A88,[2]Sheet1!O:O))</f>
        <v>3</v>
      </c>
      <c r="G88">
        <f>IF($C88=0,0,SUMIF([2]Sheet1!$A:$A,$A88,[2]Sheet1!P:P))</f>
        <v>0</v>
      </c>
      <c r="H88">
        <f>IF($C88=0,0,SUMIF([2]Sheet1!$A:$A,$A88,[2]Sheet1!Q:Q))</f>
        <v>0</v>
      </c>
      <c r="I88">
        <f>IF($C88=0,0,_xlfn.AGGREGATE(14,6,[2]Sheet1!$R:$R/([2]Sheet1!$A:$A=A88),1))</f>
        <v>5.359</v>
      </c>
      <c r="J88">
        <f>IF($C88=0,0,AVERAGEIF([2]Sheet1!$A:$A,$A88,[2]Sheet1!R:R))</f>
        <v>2.8728000000000002</v>
      </c>
      <c r="K88" t="str">
        <f>VLOOKUP(A88,[3]AuthorsAnalyzed!$B:$F,3,FALSE)</f>
        <v>Female</v>
      </c>
      <c r="L88">
        <f>IFERROR(VLOOKUP(A89,AuthorInfo!B:F,4,FALSE)," ")</f>
        <v>1</v>
      </c>
      <c r="M88">
        <f>VLOOKUP(A89,AuthorInfo!B:F,5,FALSE)</f>
        <v>1</v>
      </c>
      <c r="N88">
        <f>IF($B88=0,0,SUMIFS([2]Sheet1!M:M,[2]Sheet1!$A:$A,$A88,[2]Sheet1!$S:$S,1))</f>
        <v>1</v>
      </c>
      <c r="O88">
        <f>IF($B88=0,0,SUMIFS([2]Sheet1!N:N,[2]Sheet1!$A:$A,$A88,[2]Sheet1!$S:$S,1))</f>
        <v>1</v>
      </c>
      <c r="P88">
        <f>IF($B88=0,0,SUMIFS([2]Sheet1!O:O,[2]Sheet1!$A:$A,$A88,[2]Sheet1!$S:$S,1))</f>
        <v>0</v>
      </c>
      <c r="Q88">
        <f>IF($B88=0,0,_xlfn.AGGREGATE(14,6,[2]Sheet1!$R:$R/([2]Sheet1!$A:$A=A88) *([2]Sheet1!$S:$S=1),1))</f>
        <v>5.359</v>
      </c>
      <c r="R88">
        <f>IF($B88=0,0,AVERAGEIFS([2]Sheet1!R:R,[2]Sheet1!$A:$A,$A88,[2]Sheet1!$S:$S,1))</f>
        <v>3.3257142857142852</v>
      </c>
    </row>
    <row r="89" spans="1:18" x14ac:dyDescent="0.25">
      <c r="A89" s="2" t="s">
        <v>239</v>
      </c>
      <c r="B89">
        <f>COUNTIFS([2]Sheet1!$A:$A,A89,[2]Sheet1!$S:$S,1)</f>
        <v>9</v>
      </c>
      <c r="C89">
        <f>COUNTIF([2]Sheet1!$A:$A,A89)</f>
        <v>20</v>
      </c>
      <c r="D89">
        <f>IF($C89=0,0,SUMIF([2]Sheet1!$A:$A,$A89,[2]Sheet1!M:M))</f>
        <v>16</v>
      </c>
      <c r="E89">
        <f>IF($C89=0,0,SUMIF([2]Sheet1!$A:$A,$A89,[2]Sheet1!N:N))</f>
        <v>9</v>
      </c>
      <c r="F89">
        <f>IF($C89=0,0,SUMIF([2]Sheet1!$A:$A,$A89,[2]Sheet1!O:O))</f>
        <v>6</v>
      </c>
      <c r="G89">
        <f>IF($C89=0,0,SUMIF([2]Sheet1!$A:$A,$A89,[2]Sheet1!P:P))</f>
        <v>0</v>
      </c>
      <c r="H89">
        <f>IF($C89=0,0,SUMIF([2]Sheet1!$A:$A,$A89,[2]Sheet1!Q:Q))</f>
        <v>0</v>
      </c>
      <c r="I89">
        <f>IF($C89=0,0,_xlfn.AGGREGATE(14,6,[2]Sheet1!$R:$R/([2]Sheet1!$A:$A=A89),1))</f>
        <v>8.4700000000000006</v>
      </c>
      <c r="J89">
        <f>IF($C89=0,0,AVERAGEIF([2]Sheet1!$A:$A,$A89,[2]Sheet1!R:R))</f>
        <v>3.4319499999999996</v>
      </c>
      <c r="K89" t="str">
        <f>VLOOKUP(A89,[3]AuthorsAnalyzed!$B:$F,3,FALSE)</f>
        <v>Female</v>
      </c>
      <c r="L89">
        <f>IFERROR(VLOOKUP(A90,AuthorInfo!B:F,4,FALSE)," ")</f>
        <v>1</v>
      </c>
      <c r="M89">
        <f>VLOOKUP(A90,AuthorInfo!B:F,5,FALSE)</f>
        <v>1</v>
      </c>
      <c r="N89">
        <f>IF($B89=0,0,SUMIFS([2]Sheet1!M:M,[2]Sheet1!$A:$A,$A89,[2]Sheet1!$S:$S,1))</f>
        <v>8</v>
      </c>
      <c r="O89">
        <f>IF($B89=0,0,SUMIFS([2]Sheet1!N:N,[2]Sheet1!$A:$A,$A89,[2]Sheet1!$S:$S,1))</f>
        <v>4</v>
      </c>
      <c r="P89">
        <f>IF($B89=0,0,SUMIFS([2]Sheet1!O:O,[2]Sheet1!$A:$A,$A89,[2]Sheet1!$S:$S,1))</f>
        <v>3</v>
      </c>
      <c r="Q89">
        <f>IF($B89=0,0,_xlfn.AGGREGATE(14,6,[2]Sheet1!$R:$R/([2]Sheet1!$A:$A=A89) *([2]Sheet1!$S:$S=1),1))</f>
        <v>8.4700000000000006</v>
      </c>
      <c r="R89">
        <f>IF($B89=0,0,AVERAGEIFS([2]Sheet1!R:R,[2]Sheet1!$A:$A,$A89,[2]Sheet1!$S:$S,1))</f>
        <v>3.2544444444444443</v>
      </c>
    </row>
    <row r="90" spans="1:18" x14ac:dyDescent="0.25">
      <c r="A90" s="2" t="s">
        <v>240</v>
      </c>
      <c r="B90">
        <f>COUNTIFS([2]Sheet1!$A:$A,A90,[2]Sheet1!$S:$S,1)</f>
        <v>7</v>
      </c>
      <c r="C90">
        <f>COUNTIF([2]Sheet1!$A:$A,A90)</f>
        <v>7</v>
      </c>
      <c r="D90">
        <f>IF($C90=0,0,SUMIF([2]Sheet1!$A:$A,$A90,[2]Sheet1!M:M))</f>
        <v>1</v>
      </c>
      <c r="E90">
        <f>IF($C90=0,0,SUMIF([2]Sheet1!$A:$A,$A90,[2]Sheet1!N:N))</f>
        <v>3</v>
      </c>
      <c r="F90">
        <f>IF($C90=0,0,SUMIF([2]Sheet1!$A:$A,$A90,[2]Sheet1!O:O))</f>
        <v>1</v>
      </c>
      <c r="G90">
        <f>IF($C90=0,0,SUMIF([2]Sheet1!$A:$A,$A90,[2]Sheet1!P:P))</f>
        <v>0</v>
      </c>
      <c r="H90">
        <f>IF($C90=0,0,SUMIF([2]Sheet1!$A:$A,$A90,[2]Sheet1!Q:Q))</f>
        <v>0</v>
      </c>
      <c r="I90">
        <f>IF($C90=0,0,_xlfn.AGGREGATE(14,6,[2]Sheet1!$R:$R/([2]Sheet1!$A:$A=A90),1))</f>
        <v>10.106999999999999</v>
      </c>
      <c r="J90">
        <f>IF($C90=0,0,AVERAGEIF([2]Sheet1!$A:$A,$A90,[2]Sheet1!R:R))</f>
        <v>5.4964285714285719</v>
      </c>
      <c r="K90" t="str">
        <f>VLOOKUP(A90,[3]AuthorsAnalyzed!$B:$F,3,FALSE)</f>
        <v>Female</v>
      </c>
      <c r="L90">
        <f>IFERROR(VLOOKUP(A91,AuthorInfo!B:F,4,FALSE)," ")</f>
        <v>1</v>
      </c>
      <c r="M90">
        <f>VLOOKUP(A91,AuthorInfo!B:F,5,FALSE)</f>
        <v>0</v>
      </c>
      <c r="N90">
        <f>IF($B90=0,0,SUMIFS([2]Sheet1!M:M,[2]Sheet1!$A:$A,$A90,[2]Sheet1!$S:$S,1))</f>
        <v>1</v>
      </c>
      <c r="O90">
        <f>IF($B90=0,0,SUMIFS([2]Sheet1!N:N,[2]Sheet1!$A:$A,$A90,[2]Sheet1!$S:$S,1))</f>
        <v>3</v>
      </c>
      <c r="P90">
        <f>IF($B90=0,0,SUMIFS([2]Sheet1!O:O,[2]Sheet1!$A:$A,$A90,[2]Sheet1!$S:$S,1))</f>
        <v>1</v>
      </c>
      <c r="Q90">
        <f>IF($B90=0,0,_xlfn.AGGREGATE(14,6,[2]Sheet1!$R:$R/([2]Sheet1!$A:$A=A90) *([2]Sheet1!$S:$S=1),1))</f>
        <v>10.106999999999999</v>
      </c>
      <c r="R90">
        <f>IF($B90=0,0,AVERAGEIFS([2]Sheet1!R:R,[2]Sheet1!$A:$A,$A90,[2]Sheet1!$S:$S,1))</f>
        <v>5.4964285714285719</v>
      </c>
    </row>
    <row r="91" spans="1:18" x14ac:dyDescent="0.25">
      <c r="A91" s="2" t="s">
        <v>241</v>
      </c>
      <c r="B91">
        <f>COUNTIFS([2]Sheet1!$A:$A,A91,[2]Sheet1!$S:$S,1)</f>
        <v>2</v>
      </c>
      <c r="C91">
        <f>COUNTIF([2]Sheet1!$A:$A,A91)</f>
        <v>3</v>
      </c>
      <c r="D91">
        <f>IF($C91=0,0,SUMIF([2]Sheet1!$A:$A,$A91,[2]Sheet1!M:M))</f>
        <v>3</v>
      </c>
      <c r="E91">
        <f>IF($C91=0,0,SUMIF([2]Sheet1!$A:$A,$A91,[2]Sheet1!N:N))</f>
        <v>2</v>
      </c>
      <c r="F91">
        <f>IF($C91=0,0,SUMIF([2]Sheet1!$A:$A,$A91,[2]Sheet1!O:O))</f>
        <v>2</v>
      </c>
      <c r="G91">
        <f>IF($C91=0,0,SUMIF([2]Sheet1!$A:$A,$A91,[2]Sheet1!P:P))</f>
        <v>0</v>
      </c>
      <c r="H91">
        <f>IF($C91=0,0,SUMIF([2]Sheet1!$A:$A,$A91,[2]Sheet1!Q:Q))</f>
        <v>0</v>
      </c>
      <c r="I91">
        <f>IF($C91=0,0,_xlfn.AGGREGATE(14,6,[2]Sheet1!$R:$R/([2]Sheet1!$A:$A=A91),1))</f>
        <v>2.1120000000000001</v>
      </c>
      <c r="J91">
        <f>IF($C91=0,0,AVERAGEIF([2]Sheet1!$A:$A,$A91,[2]Sheet1!R:R))</f>
        <v>1.83</v>
      </c>
      <c r="K91" t="str">
        <f>VLOOKUP(A91,[3]AuthorsAnalyzed!$B:$F,3,FALSE)</f>
        <v>Female</v>
      </c>
      <c r="L91">
        <f>IFERROR(VLOOKUP(A92,AuthorInfo!B:F,4,FALSE)," ")</f>
        <v>1</v>
      </c>
      <c r="M91">
        <f>VLOOKUP(A92,AuthorInfo!B:F,5,FALSE)</f>
        <v>0</v>
      </c>
      <c r="N91">
        <f>IF($B91=0,0,SUMIFS([2]Sheet1!M:M,[2]Sheet1!$A:$A,$A91,[2]Sheet1!$S:$S,1))</f>
        <v>2</v>
      </c>
      <c r="O91">
        <f>IF($B91=0,0,SUMIFS([2]Sheet1!N:N,[2]Sheet1!$A:$A,$A91,[2]Sheet1!$S:$S,1))</f>
        <v>1</v>
      </c>
      <c r="P91">
        <f>IF($B91=0,0,SUMIFS([2]Sheet1!O:O,[2]Sheet1!$A:$A,$A91,[2]Sheet1!$S:$S,1))</f>
        <v>1</v>
      </c>
      <c r="Q91">
        <f>IF($B91=0,0,_xlfn.AGGREGATE(14,6,[2]Sheet1!$R:$R/([2]Sheet1!$A:$A=A91) *([2]Sheet1!$S:$S=1),1))</f>
        <v>1.6890000000000001</v>
      </c>
      <c r="R91">
        <f>IF($B91=0,0,AVERAGEIFS([2]Sheet1!R:R,[2]Sheet1!$A:$A,$A91,[2]Sheet1!$S:$S,1))</f>
        <v>1.6890000000000001</v>
      </c>
    </row>
    <row r="92" spans="1:18" x14ac:dyDescent="0.25">
      <c r="A92" s="2" t="s">
        <v>242</v>
      </c>
      <c r="B92">
        <f>COUNTIFS([2]Sheet1!$A:$A,A92,[2]Sheet1!$S:$S,1)</f>
        <v>6</v>
      </c>
      <c r="C92">
        <f>COUNTIF([2]Sheet1!$A:$A,A92)</f>
        <v>11</v>
      </c>
      <c r="D92">
        <f>IF($C92=0,0,SUMIF([2]Sheet1!$A:$A,$A92,[2]Sheet1!M:M))</f>
        <v>6</v>
      </c>
      <c r="E92">
        <f>IF($C92=0,0,SUMIF([2]Sheet1!$A:$A,$A92,[2]Sheet1!N:N))</f>
        <v>7</v>
      </c>
      <c r="F92">
        <f>IF($C92=0,0,SUMIF([2]Sheet1!$A:$A,$A92,[2]Sheet1!O:O))</f>
        <v>5</v>
      </c>
      <c r="G92">
        <f>IF($C92=0,0,SUMIF([2]Sheet1!$A:$A,$A92,[2]Sheet1!P:P))</f>
        <v>0</v>
      </c>
      <c r="H92">
        <f>IF($C92=0,0,SUMIF([2]Sheet1!$A:$A,$A92,[2]Sheet1!Q:Q))</f>
        <v>0</v>
      </c>
      <c r="I92">
        <f>IF($C92=0,0,_xlfn.AGGREGATE(14,6,[2]Sheet1!$R:$R/([2]Sheet1!$A:$A=A92),1))</f>
        <v>4.0129999999999999</v>
      </c>
      <c r="J92">
        <f>IF($C92=0,0,AVERAGEIF([2]Sheet1!$A:$A,$A92,[2]Sheet1!R:R))</f>
        <v>2.6512727272727274</v>
      </c>
      <c r="K92" t="str">
        <f>VLOOKUP(A92,[3]AuthorsAnalyzed!$B:$F,3,FALSE)</f>
        <v>Male</v>
      </c>
      <c r="L92">
        <f>IFERROR(VLOOKUP(A93,AuthorInfo!B:F,4,FALSE)," ")</f>
        <v>0</v>
      </c>
      <c r="M92">
        <f>VLOOKUP(A93,AuthorInfo!B:F,5,FALSE)</f>
        <v>0</v>
      </c>
      <c r="N92">
        <f>IF($B92=0,0,SUMIFS([2]Sheet1!M:M,[2]Sheet1!$A:$A,$A92,[2]Sheet1!$S:$S,1))</f>
        <v>2</v>
      </c>
      <c r="O92">
        <f>IF($B92=0,0,SUMIFS([2]Sheet1!N:N,[2]Sheet1!$A:$A,$A92,[2]Sheet1!$S:$S,1))</f>
        <v>3</v>
      </c>
      <c r="P92">
        <f>IF($B92=0,0,SUMIFS([2]Sheet1!O:O,[2]Sheet1!$A:$A,$A92,[2]Sheet1!$S:$S,1))</f>
        <v>2</v>
      </c>
      <c r="Q92">
        <f>IF($B92=0,0,_xlfn.AGGREGATE(14,6,[2]Sheet1!$R:$R/([2]Sheet1!$A:$A=A92) *([2]Sheet1!$S:$S=1),1))</f>
        <v>4.0129999999999999</v>
      </c>
      <c r="R92">
        <f>IF($B92=0,0,AVERAGEIFS([2]Sheet1!R:R,[2]Sheet1!$A:$A,$A92,[2]Sheet1!$S:$S,1))</f>
        <v>2.6568333333333336</v>
      </c>
    </row>
    <row r="93" spans="1:18" x14ac:dyDescent="0.25">
      <c r="A93" s="2" t="s">
        <v>243</v>
      </c>
      <c r="B93">
        <f>COUNTIFS([2]Sheet1!$A:$A,A93,[2]Sheet1!$S:$S,1)</f>
        <v>1</v>
      </c>
      <c r="C93">
        <f>COUNTIF([2]Sheet1!$A:$A,A93)</f>
        <v>4</v>
      </c>
      <c r="D93">
        <f>IF($C93=0,0,SUMIF([2]Sheet1!$A:$A,$A93,[2]Sheet1!M:M))</f>
        <v>3</v>
      </c>
      <c r="E93">
        <f>IF($C93=0,0,SUMIF([2]Sheet1!$A:$A,$A93,[2]Sheet1!N:N))</f>
        <v>2</v>
      </c>
      <c r="F93">
        <f>IF($C93=0,0,SUMIF([2]Sheet1!$A:$A,$A93,[2]Sheet1!O:O))</f>
        <v>2</v>
      </c>
      <c r="G93">
        <f>IF($C93=0,0,SUMIF([2]Sheet1!$A:$A,$A93,[2]Sheet1!P:P))</f>
        <v>0</v>
      </c>
      <c r="H93">
        <f>IF($C93=0,0,SUMIF([2]Sheet1!$A:$A,$A93,[2]Sheet1!Q:Q))</f>
        <v>0</v>
      </c>
      <c r="I93">
        <f>IF($C93=0,0,_xlfn.AGGREGATE(14,6,[2]Sheet1!$R:$R/([2]Sheet1!$A:$A=A93),1))</f>
        <v>2.9830000000000001</v>
      </c>
      <c r="J93">
        <f>IF($C93=0,0,AVERAGEIF([2]Sheet1!$A:$A,$A93,[2]Sheet1!R:R))</f>
        <v>1.4807500000000002</v>
      </c>
      <c r="K93" t="str">
        <f>VLOOKUP(A93,[3]AuthorsAnalyzed!$B:$F,3,FALSE)</f>
        <v>Female</v>
      </c>
      <c r="L93">
        <f>IFERROR(VLOOKUP(A94,AuthorInfo!B:F,4,FALSE)," ")</f>
        <v>1</v>
      </c>
      <c r="M93">
        <f>VLOOKUP(A94,AuthorInfo!B:F,5,FALSE)</f>
        <v>0</v>
      </c>
      <c r="N93">
        <f>IF($B93=0,0,SUMIFS([2]Sheet1!M:M,[2]Sheet1!$A:$A,$A93,[2]Sheet1!$S:$S,1))</f>
        <v>1</v>
      </c>
      <c r="O93">
        <f>IF($B93=0,0,SUMIFS([2]Sheet1!N:N,[2]Sheet1!$A:$A,$A93,[2]Sheet1!$S:$S,1))</f>
        <v>0</v>
      </c>
      <c r="P93">
        <f>IF($B93=0,0,SUMIFS([2]Sheet1!O:O,[2]Sheet1!$A:$A,$A93,[2]Sheet1!$S:$S,1))</f>
        <v>0</v>
      </c>
      <c r="Q93">
        <f>IF($B93=0,0,_xlfn.AGGREGATE(14,6,[2]Sheet1!$R:$R/([2]Sheet1!$A:$A=A93) *([2]Sheet1!$S:$S=1),1))</f>
        <v>1.2050000000000001</v>
      </c>
      <c r="R93">
        <f>IF($B93=0,0,AVERAGEIFS([2]Sheet1!R:R,[2]Sheet1!$A:$A,$A93,[2]Sheet1!$S:$S,1))</f>
        <v>1.2050000000000001</v>
      </c>
    </row>
    <row r="94" spans="1:18" x14ac:dyDescent="0.25">
      <c r="A94" s="2" t="s">
        <v>244</v>
      </c>
      <c r="B94">
        <f>COUNTIFS([2]Sheet1!$A:$A,A94,[2]Sheet1!$S:$S,1)</f>
        <v>5</v>
      </c>
      <c r="C94">
        <f>COUNTIF([2]Sheet1!$A:$A,A94)</f>
        <v>7</v>
      </c>
      <c r="D94">
        <f>IF($C94=0,0,SUMIF([2]Sheet1!$A:$A,$A94,[2]Sheet1!M:M))</f>
        <v>0</v>
      </c>
      <c r="E94">
        <f>IF($C94=0,0,SUMIF([2]Sheet1!$A:$A,$A94,[2]Sheet1!N:N))</f>
        <v>2</v>
      </c>
      <c r="F94">
        <f>IF($C94=0,0,SUMIF([2]Sheet1!$A:$A,$A94,[2]Sheet1!O:O))</f>
        <v>0</v>
      </c>
      <c r="G94">
        <f>IF($C94=0,0,SUMIF([2]Sheet1!$A:$A,$A94,[2]Sheet1!P:P))</f>
        <v>0</v>
      </c>
      <c r="H94">
        <f>IF($C94=0,0,SUMIF([2]Sheet1!$A:$A,$A94,[2]Sheet1!Q:Q))</f>
        <v>0</v>
      </c>
      <c r="I94">
        <f>IF($C94=0,0,_xlfn.AGGREGATE(14,6,[2]Sheet1!$R:$R/([2]Sheet1!$A:$A=A94),1))</f>
        <v>53.03</v>
      </c>
      <c r="J94">
        <f>IF($C94=0,0,AVERAGEIF([2]Sheet1!$A:$A,$A94,[2]Sheet1!R:R))</f>
        <v>17.548285714285715</v>
      </c>
      <c r="K94" t="str">
        <f>VLOOKUP(A94,[3]AuthorsAnalyzed!$B:$F,3,FALSE)</f>
        <v>Male</v>
      </c>
      <c r="L94">
        <f>IFERROR(VLOOKUP(A95,AuthorInfo!B:F,4,FALSE)," ")</f>
        <v>1</v>
      </c>
      <c r="M94">
        <f>VLOOKUP(A95,AuthorInfo!B:F,5,FALSE)</f>
        <v>0</v>
      </c>
      <c r="N94">
        <f>IF($B94=0,0,SUMIFS([2]Sheet1!M:M,[2]Sheet1!$A:$A,$A94,[2]Sheet1!$S:$S,1))</f>
        <v>0</v>
      </c>
      <c r="O94">
        <f>IF($B94=0,0,SUMIFS([2]Sheet1!N:N,[2]Sheet1!$A:$A,$A94,[2]Sheet1!$S:$S,1))</f>
        <v>1</v>
      </c>
      <c r="P94">
        <f>IF($B94=0,0,SUMIFS([2]Sheet1!O:O,[2]Sheet1!$A:$A,$A94,[2]Sheet1!$S:$S,1))</f>
        <v>0</v>
      </c>
      <c r="Q94">
        <f>IF($B94=0,0,_xlfn.AGGREGATE(14,6,[2]Sheet1!$R:$R/([2]Sheet1!$A:$A=A94) *([2]Sheet1!$S:$S=1),1))</f>
        <v>21.567</v>
      </c>
      <c r="R94">
        <f>IF($B94=0,0,AVERAGEIFS([2]Sheet1!R:R,[2]Sheet1!$A:$A,$A94,[2]Sheet1!$S:$S,1))</f>
        <v>12.3398</v>
      </c>
    </row>
    <row r="95" spans="1:18" x14ac:dyDescent="0.25">
      <c r="A95" s="2" t="s">
        <v>245</v>
      </c>
      <c r="B95">
        <f>COUNTIFS([2]Sheet1!$A:$A,A95,[2]Sheet1!$S:$S,1)</f>
        <v>1</v>
      </c>
      <c r="C95">
        <f>COUNTIF([2]Sheet1!$A:$A,A95)</f>
        <v>2</v>
      </c>
      <c r="D95">
        <f>IF($C95=0,0,SUMIF([2]Sheet1!$A:$A,$A95,[2]Sheet1!M:M))</f>
        <v>1</v>
      </c>
      <c r="E95">
        <f>IF($C95=0,0,SUMIF([2]Sheet1!$A:$A,$A95,[2]Sheet1!N:N))</f>
        <v>2</v>
      </c>
      <c r="F95">
        <f>IF($C95=0,0,SUMIF([2]Sheet1!$A:$A,$A95,[2]Sheet1!O:O))</f>
        <v>1</v>
      </c>
      <c r="G95">
        <f>IF($C95=0,0,SUMIF([2]Sheet1!$A:$A,$A95,[2]Sheet1!P:P))</f>
        <v>0</v>
      </c>
      <c r="H95">
        <f>IF($C95=0,0,SUMIF([2]Sheet1!$A:$A,$A95,[2]Sheet1!Q:Q))</f>
        <v>0</v>
      </c>
      <c r="I95">
        <f>IF($C95=0,0,_xlfn.AGGREGATE(14,6,[2]Sheet1!$R:$R/([2]Sheet1!$A:$A=A95),1))</f>
        <v>1.1399999999999999</v>
      </c>
      <c r="J95">
        <f>IF($C95=0,0,AVERAGEIF([2]Sheet1!$A:$A,$A95,[2]Sheet1!R:R))</f>
        <v>0.84749999999999992</v>
      </c>
      <c r="K95" t="str">
        <f>VLOOKUP(A95,[3]AuthorsAnalyzed!$B:$F,3,FALSE)</f>
        <v>Female</v>
      </c>
      <c r="L95">
        <f>IFERROR(VLOOKUP(A96,AuthorInfo!B:F,4,FALSE)," ")</f>
        <v>0</v>
      </c>
      <c r="M95">
        <f>VLOOKUP(A96,AuthorInfo!B:F,5,FALSE)</f>
        <v>0</v>
      </c>
      <c r="N95">
        <f>IF($B95=0,0,SUMIFS([2]Sheet1!M:M,[2]Sheet1!$A:$A,$A95,[2]Sheet1!$S:$S,1))</f>
        <v>0</v>
      </c>
      <c r="O95">
        <f>IF($B95=0,0,SUMIFS([2]Sheet1!N:N,[2]Sheet1!$A:$A,$A95,[2]Sheet1!$S:$S,1))</f>
        <v>1</v>
      </c>
      <c r="P95">
        <f>IF($B95=0,0,SUMIFS([2]Sheet1!O:O,[2]Sheet1!$A:$A,$A95,[2]Sheet1!$S:$S,1))</f>
        <v>0</v>
      </c>
      <c r="Q95">
        <f>IF($B95=0,0,_xlfn.AGGREGATE(14,6,[2]Sheet1!$R:$R/([2]Sheet1!$A:$A=A95) *([2]Sheet1!$S:$S=1),1))</f>
        <v>1.1399999999999999</v>
      </c>
      <c r="R95">
        <f>IF($B95=0,0,AVERAGEIFS([2]Sheet1!R:R,[2]Sheet1!$A:$A,$A95,[2]Sheet1!$S:$S,1))</f>
        <v>1.1399999999999999</v>
      </c>
    </row>
    <row r="96" spans="1:18" x14ac:dyDescent="0.25">
      <c r="A96" s="2" t="s">
        <v>246</v>
      </c>
      <c r="B96">
        <f>COUNTIFS([2]Sheet1!$A:$A,A96,[2]Sheet1!$S:$S,1)</f>
        <v>0</v>
      </c>
      <c r="C96">
        <f>COUNTIF([2]Sheet1!$A:$A,A96)</f>
        <v>1</v>
      </c>
      <c r="D96">
        <f>IF($C96=0,0,SUMIF([2]Sheet1!$A:$A,$A96,[2]Sheet1!M:M))</f>
        <v>1</v>
      </c>
      <c r="E96">
        <f>IF($C96=0,0,SUMIF([2]Sheet1!$A:$A,$A96,[2]Sheet1!N:N))</f>
        <v>0</v>
      </c>
      <c r="F96">
        <f>IF($C96=0,0,SUMIF([2]Sheet1!$A:$A,$A96,[2]Sheet1!O:O))</f>
        <v>0</v>
      </c>
      <c r="G96">
        <f>IF($C96=0,0,SUMIF([2]Sheet1!$A:$A,$A96,[2]Sheet1!P:P))</f>
        <v>0</v>
      </c>
      <c r="H96">
        <f>IF($C96=0,0,SUMIF([2]Sheet1!$A:$A,$A96,[2]Sheet1!Q:Q))</f>
        <v>0</v>
      </c>
      <c r="I96">
        <f>IF($C96=0,0,_xlfn.AGGREGATE(14,6,[2]Sheet1!$R:$R/([2]Sheet1!$A:$A=A96),1))</f>
        <v>3.4580000000000002</v>
      </c>
      <c r="J96">
        <f>IF($C96=0,0,AVERAGEIF([2]Sheet1!$A:$A,$A96,[2]Sheet1!R:R))</f>
        <v>3.4580000000000002</v>
      </c>
      <c r="K96" t="str">
        <f>VLOOKUP(A96,[3]AuthorsAnalyzed!$B:$F,3,FALSE)</f>
        <v>Male</v>
      </c>
      <c r="L96">
        <f>IFERROR(VLOOKUP(A97,AuthorInfo!B:F,4,FALSE)," ")</f>
        <v>1</v>
      </c>
      <c r="M96">
        <f>VLOOKUP(A97,AuthorInfo!B:F,5,FALSE)</f>
        <v>1</v>
      </c>
      <c r="N96">
        <f>IF($B96=0,0,SUMIFS([2]Sheet1!M:M,[2]Sheet1!$A:$A,$A96,[2]Sheet1!$S:$S,1))</f>
        <v>0</v>
      </c>
      <c r="O96">
        <f>IF($B96=0,0,SUMIFS([2]Sheet1!N:N,[2]Sheet1!$A:$A,$A96,[2]Sheet1!$S:$S,1))</f>
        <v>0</v>
      </c>
      <c r="P96">
        <f>IF($B96=0,0,SUMIFS([2]Sheet1!O:O,[2]Sheet1!$A:$A,$A96,[2]Sheet1!$S:$S,1))</f>
        <v>0</v>
      </c>
      <c r="Q96">
        <f>IF($B96=0,0,_xlfn.AGGREGATE(14,6,[2]Sheet1!$R:$R/([2]Sheet1!$A:$A=A96) *([2]Sheet1!$S:$S=1),1))</f>
        <v>0</v>
      </c>
      <c r="R96">
        <f>IF($B96=0,0,AVERAGEIFS([2]Sheet1!R:R,[2]Sheet1!$A:$A,$A96,[2]Sheet1!$S:$S,1))</f>
        <v>0</v>
      </c>
    </row>
    <row r="97" spans="1:18" x14ac:dyDescent="0.25">
      <c r="A97" s="2" t="s">
        <v>247</v>
      </c>
      <c r="B97">
        <f>COUNTIFS([2]Sheet1!$A:$A,A97,[2]Sheet1!$S:$S,1)</f>
        <v>6</v>
      </c>
      <c r="C97">
        <f>COUNTIF([2]Sheet1!$A:$A,A97)</f>
        <v>15</v>
      </c>
      <c r="D97">
        <f>IF($C97=0,0,SUMIF([2]Sheet1!$A:$A,$A97,[2]Sheet1!M:M))</f>
        <v>13</v>
      </c>
      <c r="E97">
        <f>IF($C97=0,0,SUMIF([2]Sheet1!$A:$A,$A97,[2]Sheet1!N:N))</f>
        <v>5</v>
      </c>
      <c r="F97">
        <f>IF($C97=0,0,SUMIF([2]Sheet1!$A:$A,$A97,[2]Sheet1!O:O))</f>
        <v>4</v>
      </c>
      <c r="G97">
        <f>IF($C97=0,0,SUMIF([2]Sheet1!$A:$A,$A97,[2]Sheet1!P:P))</f>
        <v>0</v>
      </c>
      <c r="H97">
        <f>IF($C97=0,0,SUMIF([2]Sheet1!$A:$A,$A97,[2]Sheet1!Q:Q))</f>
        <v>0</v>
      </c>
      <c r="I97">
        <f>IF($C97=0,0,_xlfn.AGGREGATE(14,6,[2]Sheet1!$R:$R/([2]Sheet1!$A:$A=A97),1))</f>
        <v>8.4700000000000006</v>
      </c>
      <c r="J97">
        <f>IF($C97=0,0,AVERAGEIF([2]Sheet1!$A:$A,$A97,[2]Sheet1!R:R))</f>
        <v>3.1831999999999998</v>
      </c>
      <c r="K97" t="str">
        <f>VLOOKUP(A97,[3]AuthorsAnalyzed!$B:$F,3,FALSE)</f>
        <v>Female</v>
      </c>
      <c r="L97">
        <f>IFERROR(VLOOKUP(A98,AuthorInfo!B:F,4,FALSE)," ")</f>
        <v>1</v>
      </c>
      <c r="M97">
        <f>VLOOKUP(A98,AuthorInfo!B:F,5,FALSE)</f>
        <v>1</v>
      </c>
      <c r="N97">
        <f>IF($B97=0,0,SUMIFS([2]Sheet1!M:M,[2]Sheet1!$A:$A,$A97,[2]Sheet1!$S:$S,1))</f>
        <v>5</v>
      </c>
      <c r="O97">
        <f>IF($B97=0,0,SUMIFS([2]Sheet1!N:N,[2]Sheet1!$A:$A,$A97,[2]Sheet1!$S:$S,1))</f>
        <v>2</v>
      </c>
      <c r="P97">
        <f>IF($B97=0,0,SUMIFS([2]Sheet1!O:O,[2]Sheet1!$A:$A,$A97,[2]Sheet1!$S:$S,1))</f>
        <v>2</v>
      </c>
      <c r="Q97">
        <f>IF($B97=0,0,_xlfn.AGGREGATE(14,6,[2]Sheet1!$R:$R/([2]Sheet1!$A:$A=A97) *([2]Sheet1!$S:$S=1),1))</f>
        <v>8.4700000000000006</v>
      </c>
      <c r="R97">
        <f>IF($B97=0,0,AVERAGEIFS([2]Sheet1!R:R,[2]Sheet1!$A:$A,$A97,[2]Sheet1!$S:$S,1))</f>
        <v>4.4416666666666673</v>
      </c>
    </row>
    <row r="98" spans="1:18" x14ac:dyDescent="0.25">
      <c r="A98" s="2" t="s">
        <v>248</v>
      </c>
      <c r="B98">
        <f>COUNTIFS([2]Sheet1!$A:$A,A98,[2]Sheet1!$S:$S,1)</f>
        <v>1</v>
      </c>
      <c r="C98">
        <f>COUNTIF([2]Sheet1!$A:$A,A98)</f>
        <v>4</v>
      </c>
      <c r="D98">
        <f>IF($C98=0,0,SUMIF([2]Sheet1!$A:$A,$A98,[2]Sheet1!M:M))</f>
        <v>0</v>
      </c>
      <c r="E98">
        <f>IF($C98=0,0,SUMIF([2]Sheet1!$A:$A,$A98,[2]Sheet1!N:N))</f>
        <v>3</v>
      </c>
      <c r="F98">
        <f>IF($C98=0,0,SUMIF([2]Sheet1!$A:$A,$A98,[2]Sheet1!O:O))</f>
        <v>0</v>
      </c>
      <c r="G98">
        <f>IF($C98=0,0,SUMIF([2]Sheet1!$A:$A,$A98,[2]Sheet1!P:P))</f>
        <v>0</v>
      </c>
      <c r="H98">
        <f>IF($C98=0,0,SUMIF([2]Sheet1!$A:$A,$A98,[2]Sheet1!Q:Q))</f>
        <v>0</v>
      </c>
      <c r="I98">
        <f>IF($C98=0,0,_xlfn.AGGREGATE(14,6,[2]Sheet1!$R:$R/([2]Sheet1!$A:$A=A98),1))</f>
        <v>1.9239999999999999</v>
      </c>
      <c r="J98">
        <f>IF($C98=0,0,AVERAGEIF([2]Sheet1!$A:$A,$A98,[2]Sheet1!R:R))</f>
        <v>1.6645000000000001</v>
      </c>
      <c r="K98" t="str">
        <f>VLOOKUP(A98,[3]AuthorsAnalyzed!$B:$F,3,FALSE)</f>
        <v>Female</v>
      </c>
      <c r="L98">
        <f>IFERROR(VLOOKUP(A99,AuthorInfo!B:F,4,FALSE)," ")</f>
        <v>1</v>
      </c>
      <c r="M98">
        <f>VLOOKUP(A99,AuthorInfo!B:F,5,FALSE)</f>
        <v>1</v>
      </c>
      <c r="N98">
        <f>IF($B98=0,0,SUMIFS([2]Sheet1!M:M,[2]Sheet1!$A:$A,$A98,[2]Sheet1!$S:$S,1))</f>
        <v>0</v>
      </c>
      <c r="O98">
        <f>IF($B98=0,0,SUMIFS([2]Sheet1!N:N,[2]Sheet1!$A:$A,$A98,[2]Sheet1!$S:$S,1))</f>
        <v>1</v>
      </c>
      <c r="P98">
        <f>IF($B98=0,0,SUMIFS([2]Sheet1!O:O,[2]Sheet1!$A:$A,$A98,[2]Sheet1!$S:$S,1))</f>
        <v>0</v>
      </c>
      <c r="Q98">
        <f>IF($B98=0,0,_xlfn.AGGREGATE(14,6,[2]Sheet1!$R:$R/([2]Sheet1!$A:$A=A98) *([2]Sheet1!$S:$S=1),1))</f>
        <v>1.5780000000000001</v>
      </c>
      <c r="R98">
        <f>IF($B98=0,0,AVERAGEIFS([2]Sheet1!R:R,[2]Sheet1!$A:$A,$A98,[2]Sheet1!$S:$S,1))</f>
        <v>1.5780000000000001</v>
      </c>
    </row>
    <row r="99" spans="1:18" x14ac:dyDescent="0.25">
      <c r="A99" s="2" t="s">
        <v>249</v>
      </c>
      <c r="B99">
        <f>COUNTIFS([2]Sheet1!$A:$A,A99,[2]Sheet1!$S:$S,1)</f>
        <v>6</v>
      </c>
      <c r="C99">
        <f>COUNTIF([2]Sheet1!$A:$A,A99)</f>
        <v>6</v>
      </c>
      <c r="D99">
        <f>IF($C99=0,0,SUMIF([2]Sheet1!$A:$A,$A99,[2]Sheet1!M:M))</f>
        <v>0</v>
      </c>
      <c r="E99">
        <f>IF($C99=0,0,SUMIF([2]Sheet1!$A:$A,$A99,[2]Sheet1!N:N))</f>
        <v>1</v>
      </c>
      <c r="F99">
        <f>IF($C99=0,0,SUMIF([2]Sheet1!$A:$A,$A99,[2]Sheet1!O:O))</f>
        <v>0</v>
      </c>
      <c r="G99">
        <f>IF($C99=0,0,SUMIF([2]Sheet1!$A:$A,$A99,[2]Sheet1!P:P))</f>
        <v>0</v>
      </c>
      <c r="H99">
        <f>IF($C99=0,0,SUMIF([2]Sheet1!$A:$A,$A99,[2]Sheet1!Q:Q))</f>
        <v>0</v>
      </c>
      <c r="I99">
        <f>IF($C99=0,0,_xlfn.AGGREGATE(14,6,[2]Sheet1!$R:$R/([2]Sheet1!$A:$A=A99),1))</f>
        <v>38.662999999999997</v>
      </c>
      <c r="J99">
        <f>IF($C99=0,0,AVERAGEIF([2]Sheet1!$A:$A,$A99,[2]Sheet1!R:R))</f>
        <v>22.000166666666662</v>
      </c>
      <c r="K99" t="str">
        <f>VLOOKUP(A99,[3]AuthorsAnalyzed!$B:$F,3,FALSE)</f>
        <v>Male</v>
      </c>
      <c r="L99">
        <f>IFERROR(VLOOKUP(A100,AuthorInfo!B:F,4,FALSE)," ")</f>
        <v>1</v>
      </c>
      <c r="M99">
        <f>VLOOKUP(A100,AuthorInfo!B:F,5,FALSE)</f>
        <v>1</v>
      </c>
      <c r="N99">
        <f>IF($B99=0,0,SUMIFS([2]Sheet1!M:M,[2]Sheet1!$A:$A,$A99,[2]Sheet1!$S:$S,1))</f>
        <v>0</v>
      </c>
      <c r="O99">
        <f>IF($B99=0,0,SUMIFS([2]Sheet1!N:N,[2]Sheet1!$A:$A,$A99,[2]Sheet1!$S:$S,1))</f>
        <v>1</v>
      </c>
      <c r="P99">
        <f>IF($B99=0,0,SUMIFS([2]Sheet1!O:O,[2]Sheet1!$A:$A,$A99,[2]Sheet1!$S:$S,1))</f>
        <v>0</v>
      </c>
      <c r="Q99">
        <f>IF($B99=0,0,_xlfn.AGGREGATE(14,6,[2]Sheet1!$R:$R/([2]Sheet1!$A:$A=A99) *([2]Sheet1!$S:$S=1),1))</f>
        <v>38.662999999999997</v>
      </c>
      <c r="R99">
        <f>IF($B99=0,0,AVERAGEIFS([2]Sheet1!R:R,[2]Sheet1!$A:$A,$A99,[2]Sheet1!$S:$S,1))</f>
        <v>22.000166666666662</v>
      </c>
    </row>
    <row r="100" spans="1:18" x14ac:dyDescent="0.25">
      <c r="A100" s="2" t="s">
        <v>250</v>
      </c>
      <c r="B100">
        <f>COUNTIFS([2]Sheet1!$A:$A,A100,[2]Sheet1!$S:$S,1)</f>
        <v>3</v>
      </c>
      <c r="C100">
        <f>COUNTIF([2]Sheet1!$A:$A,A100)</f>
        <v>5</v>
      </c>
      <c r="D100">
        <f>IF($C100=0,0,SUMIF([2]Sheet1!$A:$A,$A100,[2]Sheet1!M:M))</f>
        <v>3</v>
      </c>
      <c r="E100">
        <f>IF($C100=0,0,SUMIF([2]Sheet1!$A:$A,$A100,[2]Sheet1!N:N))</f>
        <v>1</v>
      </c>
      <c r="F100">
        <f>IF($C100=0,0,SUMIF([2]Sheet1!$A:$A,$A100,[2]Sheet1!O:O))</f>
        <v>1</v>
      </c>
      <c r="G100">
        <f>IF($C100=0,0,SUMIF([2]Sheet1!$A:$A,$A100,[2]Sheet1!P:P))</f>
        <v>0</v>
      </c>
      <c r="H100">
        <f>IF($C100=0,0,SUMIF([2]Sheet1!$A:$A,$A100,[2]Sheet1!Q:Q))</f>
        <v>0</v>
      </c>
      <c r="I100">
        <f>IF($C100=0,0,_xlfn.AGGREGATE(14,6,[2]Sheet1!$R:$R/([2]Sheet1!$A:$A=A100),1))</f>
        <v>2.81</v>
      </c>
      <c r="J100">
        <f>IF($C100=0,0,AVERAGEIF([2]Sheet1!$A:$A,$A100,[2]Sheet1!R:R))</f>
        <v>2.1962000000000002</v>
      </c>
      <c r="K100" t="str">
        <f>VLOOKUP(A100,[3]AuthorsAnalyzed!$B:$F,3,FALSE)</f>
        <v>Male</v>
      </c>
      <c r="L100">
        <f>IFERROR(VLOOKUP(A101,AuthorInfo!B:F,4,FALSE)," ")</f>
        <v>1</v>
      </c>
      <c r="M100">
        <f>VLOOKUP(A101,AuthorInfo!B:F,5,FALSE)</f>
        <v>1</v>
      </c>
      <c r="N100">
        <f>IF($B100=0,0,SUMIFS([2]Sheet1!M:M,[2]Sheet1!$A:$A,$A100,[2]Sheet1!$S:$S,1))</f>
        <v>1</v>
      </c>
      <c r="O100">
        <f>IF($B100=0,0,SUMIFS([2]Sheet1!N:N,[2]Sheet1!$A:$A,$A100,[2]Sheet1!$S:$S,1))</f>
        <v>1</v>
      </c>
      <c r="P100">
        <f>IF($B100=0,0,SUMIFS([2]Sheet1!O:O,[2]Sheet1!$A:$A,$A100,[2]Sheet1!$S:$S,1))</f>
        <v>1</v>
      </c>
      <c r="Q100">
        <f>IF($B100=0,0,_xlfn.AGGREGATE(14,6,[2]Sheet1!$R:$R/([2]Sheet1!$A:$A=A100) *([2]Sheet1!$S:$S=1),1))</f>
        <v>2.81</v>
      </c>
      <c r="R100">
        <f>IF($B100=0,0,AVERAGEIFS([2]Sheet1!R:R,[2]Sheet1!$A:$A,$A100,[2]Sheet1!$S:$S,1))</f>
        <v>2.3839999999999999</v>
      </c>
    </row>
    <row r="101" spans="1:18" x14ac:dyDescent="0.25">
      <c r="A101" s="2" t="s">
        <v>251</v>
      </c>
      <c r="B101">
        <f>COUNTIFS([2]Sheet1!$A:$A,A101,[2]Sheet1!$S:$S,1)</f>
        <v>6</v>
      </c>
      <c r="C101">
        <f>COUNTIF([2]Sheet1!$A:$A,A101)</f>
        <v>12</v>
      </c>
      <c r="D101">
        <f>IF($C101=0,0,SUMIF([2]Sheet1!$A:$A,$A101,[2]Sheet1!M:M))</f>
        <v>5</v>
      </c>
      <c r="E101">
        <f>IF($C101=0,0,SUMIF([2]Sheet1!$A:$A,$A101,[2]Sheet1!N:N))</f>
        <v>7</v>
      </c>
      <c r="F101">
        <f>IF($C101=0,0,SUMIF([2]Sheet1!$A:$A,$A101,[2]Sheet1!O:O))</f>
        <v>5</v>
      </c>
      <c r="G101">
        <f>IF($C101=0,0,SUMIF([2]Sheet1!$A:$A,$A101,[2]Sheet1!P:P))</f>
        <v>0</v>
      </c>
      <c r="H101">
        <f>IF($C101=0,0,SUMIF([2]Sheet1!$A:$A,$A101,[2]Sheet1!Q:Q))</f>
        <v>0</v>
      </c>
      <c r="I101">
        <f>IF($C101=0,0,_xlfn.AGGREGATE(14,6,[2]Sheet1!$R:$R/([2]Sheet1!$A:$A=A101),1))</f>
        <v>8.4700000000000006</v>
      </c>
      <c r="J101">
        <f>IF($C101=0,0,AVERAGEIF([2]Sheet1!$A:$A,$A101,[2]Sheet1!R:R))</f>
        <v>1.7301666666666666</v>
      </c>
      <c r="K101" t="str">
        <f>VLOOKUP(A101,[3]AuthorsAnalyzed!$B:$F,3,FALSE)</f>
        <v>Male</v>
      </c>
      <c r="L101">
        <f>IFERROR(VLOOKUP(A102,AuthorInfo!B:F,4,FALSE)," ")</f>
        <v>1</v>
      </c>
      <c r="M101">
        <f>VLOOKUP(A102,AuthorInfo!B:F,5,FALSE)</f>
        <v>1</v>
      </c>
      <c r="N101">
        <f>IF($B101=0,0,SUMIFS([2]Sheet1!M:M,[2]Sheet1!$A:$A,$A101,[2]Sheet1!$S:$S,1))</f>
        <v>1</v>
      </c>
      <c r="O101">
        <f>IF($B101=0,0,SUMIFS([2]Sheet1!N:N,[2]Sheet1!$A:$A,$A101,[2]Sheet1!$S:$S,1))</f>
        <v>2</v>
      </c>
      <c r="P101">
        <f>IF($B101=0,0,SUMIFS([2]Sheet1!O:O,[2]Sheet1!$A:$A,$A101,[2]Sheet1!$S:$S,1))</f>
        <v>1</v>
      </c>
      <c r="Q101">
        <f>IF($B101=0,0,_xlfn.AGGREGATE(14,6,[2]Sheet1!$R:$R/([2]Sheet1!$A:$A=A101) *([2]Sheet1!$S:$S=1),1))</f>
        <v>2.4580000000000002</v>
      </c>
      <c r="R101">
        <f>IF($B101=0,0,AVERAGEIFS([2]Sheet1!R:R,[2]Sheet1!$A:$A,$A101,[2]Sheet1!$S:$S,1))</f>
        <v>0.91316666666666668</v>
      </c>
    </row>
    <row r="102" spans="1:18" x14ac:dyDescent="0.25">
      <c r="A102" s="2" t="s">
        <v>252</v>
      </c>
      <c r="B102">
        <f>COUNTIFS([2]Sheet1!$A:$A,A102,[2]Sheet1!$S:$S,1)</f>
        <v>14</v>
      </c>
      <c r="C102">
        <f>COUNTIF([2]Sheet1!$A:$A,A102)</f>
        <v>15</v>
      </c>
      <c r="D102">
        <f>IF($C102=0,0,SUMIF([2]Sheet1!$A:$A,$A102,[2]Sheet1!M:M))</f>
        <v>6</v>
      </c>
      <c r="E102">
        <f>IF($C102=0,0,SUMIF([2]Sheet1!$A:$A,$A102,[2]Sheet1!N:N))</f>
        <v>4</v>
      </c>
      <c r="F102">
        <f>IF($C102=0,0,SUMIF([2]Sheet1!$A:$A,$A102,[2]Sheet1!O:O))</f>
        <v>2</v>
      </c>
      <c r="G102">
        <f>IF($C102=0,0,SUMIF([2]Sheet1!$A:$A,$A102,[2]Sheet1!P:P))</f>
        <v>0</v>
      </c>
      <c r="H102">
        <f>IF($C102=0,0,SUMIF([2]Sheet1!$A:$A,$A102,[2]Sheet1!Q:Q))</f>
        <v>0</v>
      </c>
      <c r="I102">
        <f>IF($C102=0,0,_xlfn.AGGREGATE(14,6,[2]Sheet1!$R:$R/([2]Sheet1!$A:$A=A102),1))</f>
        <v>8.4700000000000006</v>
      </c>
      <c r="J102">
        <f>IF($C102=0,0,AVERAGEIF([2]Sheet1!$A:$A,$A102,[2]Sheet1!R:R))</f>
        <v>2.7772666666666668</v>
      </c>
      <c r="K102" t="str">
        <f>VLOOKUP(A102,[3]AuthorsAnalyzed!$B:$F,3,FALSE)</f>
        <v>Male</v>
      </c>
      <c r="L102">
        <f>IFERROR(VLOOKUP(A103,AuthorInfo!B:F,4,FALSE)," ")</f>
        <v>1</v>
      </c>
      <c r="M102">
        <f>VLOOKUP(A103,AuthorInfo!B:F,5,FALSE)</f>
        <v>0</v>
      </c>
      <c r="N102">
        <f>IF($B102=0,0,SUMIFS([2]Sheet1!M:M,[2]Sheet1!$A:$A,$A102,[2]Sheet1!$S:$S,1))</f>
        <v>5</v>
      </c>
      <c r="O102">
        <f>IF($B102=0,0,SUMIFS([2]Sheet1!N:N,[2]Sheet1!$A:$A,$A102,[2]Sheet1!$S:$S,1))</f>
        <v>3</v>
      </c>
      <c r="P102">
        <f>IF($B102=0,0,SUMIFS([2]Sheet1!O:O,[2]Sheet1!$A:$A,$A102,[2]Sheet1!$S:$S,1))</f>
        <v>1</v>
      </c>
      <c r="Q102">
        <f>IF($B102=0,0,_xlfn.AGGREGATE(14,6,[2]Sheet1!$R:$R/([2]Sheet1!$A:$A=A102) *([2]Sheet1!$S:$S=1),1))</f>
        <v>8.4700000000000006</v>
      </c>
      <c r="R102">
        <f>IF($B102=0,0,AVERAGEIFS([2]Sheet1!R:R,[2]Sheet1!$A:$A,$A102,[2]Sheet1!$S:$S,1))</f>
        <v>2.6760000000000006</v>
      </c>
    </row>
    <row r="103" spans="1:18" x14ac:dyDescent="0.25">
      <c r="A103" s="2" t="s">
        <v>253</v>
      </c>
      <c r="B103">
        <f>COUNTIFS([2]Sheet1!$A:$A,A103,[2]Sheet1!$S:$S,1)</f>
        <v>2</v>
      </c>
      <c r="C103">
        <f>COUNTIF([2]Sheet1!$A:$A,A103)</f>
        <v>2</v>
      </c>
      <c r="D103">
        <f>IF($C103=0,0,SUMIF([2]Sheet1!$A:$A,$A103,[2]Sheet1!M:M))</f>
        <v>0</v>
      </c>
      <c r="E103">
        <f>IF($C103=0,0,SUMIF([2]Sheet1!$A:$A,$A103,[2]Sheet1!N:N))</f>
        <v>0</v>
      </c>
      <c r="F103">
        <f>IF($C103=0,0,SUMIF([2]Sheet1!$A:$A,$A103,[2]Sheet1!O:O))</f>
        <v>0</v>
      </c>
      <c r="G103">
        <f>IF($C103=0,0,SUMIF([2]Sheet1!$A:$A,$A103,[2]Sheet1!P:P))</f>
        <v>0</v>
      </c>
      <c r="H103">
        <f>IF($C103=0,0,SUMIF([2]Sheet1!$A:$A,$A103,[2]Sheet1!Q:Q))</f>
        <v>0</v>
      </c>
      <c r="I103">
        <f>IF($C103=0,0,_xlfn.AGGREGATE(14,6,[2]Sheet1!$R:$R/([2]Sheet1!$A:$A=A103),1))</f>
        <v>2.74</v>
      </c>
      <c r="J103">
        <f>IF($C103=0,0,AVERAGEIF([2]Sheet1!$A:$A,$A103,[2]Sheet1!R:R))</f>
        <v>2.3254999999999999</v>
      </c>
      <c r="K103" t="str">
        <f>VLOOKUP(A103,[3]AuthorsAnalyzed!$B:$F,3,FALSE)</f>
        <v>Female</v>
      </c>
      <c r="L103">
        <f>IFERROR(VLOOKUP(A104,AuthorInfo!B:F,4,FALSE)," ")</f>
        <v>0</v>
      </c>
      <c r="M103">
        <f>VLOOKUP(A104,AuthorInfo!B:F,5,FALSE)</f>
        <v>0</v>
      </c>
      <c r="N103">
        <f>IF($B103=0,0,SUMIFS([2]Sheet1!M:M,[2]Sheet1!$A:$A,$A103,[2]Sheet1!$S:$S,1))</f>
        <v>0</v>
      </c>
      <c r="O103">
        <f>IF($B103=0,0,SUMIFS([2]Sheet1!N:N,[2]Sheet1!$A:$A,$A103,[2]Sheet1!$S:$S,1))</f>
        <v>0</v>
      </c>
      <c r="P103">
        <f>IF($B103=0,0,SUMIFS([2]Sheet1!O:O,[2]Sheet1!$A:$A,$A103,[2]Sheet1!$S:$S,1))</f>
        <v>0</v>
      </c>
      <c r="Q103">
        <f>IF($B103=0,0,_xlfn.AGGREGATE(14,6,[2]Sheet1!$R:$R/([2]Sheet1!$A:$A=A103) *([2]Sheet1!$S:$S=1),1))</f>
        <v>2.74</v>
      </c>
      <c r="R103">
        <f>IF($B103=0,0,AVERAGEIFS([2]Sheet1!R:R,[2]Sheet1!$A:$A,$A103,[2]Sheet1!$S:$S,1))</f>
        <v>2.3254999999999999</v>
      </c>
    </row>
    <row r="104" spans="1:18" x14ac:dyDescent="0.25">
      <c r="A104" s="2" t="s">
        <v>254</v>
      </c>
      <c r="B104">
        <f>COUNTIFS([2]Sheet1!$A:$A,A104,[2]Sheet1!$S:$S,1)</f>
        <v>2</v>
      </c>
      <c r="C104">
        <f>COUNTIF([2]Sheet1!$A:$A,A104)</f>
        <v>3</v>
      </c>
      <c r="D104">
        <f>IF($C104=0,0,SUMIF([2]Sheet1!$A:$A,$A104,[2]Sheet1!M:M))</f>
        <v>3</v>
      </c>
      <c r="E104">
        <f>IF($C104=0,0,SUMIF([2]Sheet1!$A:$A,$A104,[2]Sheet1!N:N))</f>
        <v>2</v>
      </c>
      <c r="F104">
        <f>IF($C104=0,0,SUMIF([2]Sheet1!$A:$A,$A104,[2]Sheet1!O:O))</f>
        <v>2</v>
      </c>
      <c r="G104">
        <f>IF($C104=0,0,SUMIF([2]Sheet1!$A:$A,$A104,[2]Sheet1!P:P))</f>
        <v>0</v>
      </c>
      <c r="H104">
        <f>IF($C104=0,0,SUMIF([2]Sheet1!$A:$A,$A104,[2]Sheet1!Q:Q))</f>
        <v>0</v>
      </c>
      <c r="I104">
        <f>IF($C104=0,0,_xlfn.AGGREGATE(14,6,[2]Sheet1!$R:$R/([2]Sheet1!$A:$A=A104),1))</f>
        <v>2.8109999999999999</v>
      </c>
      <c r="J104">
        <f>IF($C104=0,0,AVERAGEIF([2]Sheet1!$A:$A,$A104,[2]Sheet1!R:R))</f>
        <v>2.0579999999999998</v>
      </c>
      <c r="K104" t="str">
        <f>VLOOKUP(A104,[3]AuthorsAnalyzed!$B:$F,3,FALSE)</f>
        <v>Male</v>
      </c>
      <c r="L104">
        <f>IFERROR(VLOOKUP(A105,AuthorInfo!B:F,4,FALSE)," ")</f>
        <v>0</v>
      </c>
      <c r="M104">
        <f>VLOOKUP(A105,AuthorInfo!B:F,5,FALSE)</f>
        <v>0</v>
      </c>
      <c r="N104">
        <f>IF($B104=0,0,SUMIFS([2]Sheet1!M:M,[2]Sheet1!$A:$A,$A104,[2]Sheet1!$S:$S,1))</f>
        <v>2</v>
      </c>
      <c r="O104">
        <f>IF($B104=0,0,SUMIFS([2]Sheet1!N:N,[2]Sheet1!$A:$A,$A104,[2]Sheet1!$S:$S,1))</f>
        <v>1</v>
      </c>
      <c r="P104">
        <f>IF($B104=0,0,SUMIFS([2]Sheet1!O:O,[2]Sheet1!$A:$A,$A104,[2]Sheet1!$S:$S,1))</f>
        <v>1</v>
      </c>
      <c r="Q104">
        <f>IF($B104=0,0,_xlfn.AGGREGATE(14,6,[2]Sheet1!$R:$R/([2]Sheet1!$A:$A=A104) *([2]Sheet1!$S:$S=1),1))</f>
        <v>2.8109999999999999</v>
      </c>
      <c r="R104">
        <f>IF($B104=0,0,AVERAGEIFS([2]Sheet1!R:R,[2]Sheet1!$A:$A,$A104,[2]Sheet1!$S:$S,1))</f>
        <v>2.6619999999999999</v>
      </c>
    </row>
    <row r="105" spans="1:18" x14ac:dyDescent="0.25">
      <c r="A105" s="2" t="s">
        <v>255</v>
      </c>
      <c r="B105">
        <f>COUNTIFS([2]Sheet1!$A:$A,A105,[2]Sheet1!$S:$S,1)</f>
        <v>1</v>
      </c>
      <c r="C105">
        <f>COUNTIF([2]Sheet1!$A:$A,A105)</f>
        <v>1</v>
      </c>
      <c r="D105">
        <f>IF($C105=0,0,SUMIF([2]Sheet1!$A:$A,$A105,[2]Sheet1!M:M))</f>
        <v>1</v>
      </c>
      <c r="E105">
        <f>IF($C105=0,0,SUMIF([2]Sheet1!$A:$A,$A105,[2]Sheet1!N:N))</f>
        <v>0</v>
      </c>
      <c r="F105">
        <f>IF($C105=0,0,SUMIF([2]Sheet1!$A:$A,$A105,[2]Sheet1!O:O))</f>
        <v>0</v>
      </c>
      <c r="G105">
        <f>IF($C105=0,0,SUMIF([2]Sheet1!$A:$A,$A105,[2]Sheet1!P:P))</f>
        <v>0</v>
      </c>
      <c r="H105">
        <f>IF($C105=0,0,SUMIF([2]Sheet1!$A:$A,$A105,[2]Sheet1!Q:Q))</f>
        <v>0</v>
      </c>
      <c r="I105">
        <f>IF($C105=0,0,_xlfn.AGGREGATE(14,6,[2]Sheet1!$R:$R/([2]Sheet1!$A:$A=A105),1))</f>
        <v>1.6890000000000001</v>
      </c>
      <c r="J105">
        <f>IF($C105=0,0,AVERAGEIF([2]Sheet1!$A:$A,$A105,[2]Sheet1!R:R))</f>
        <v>1.6890000000000001</v>
      </c>
      <c r="K105" t="str">
        <f>VLOOKUP(A105,[3]AuthorsAnalyzed!$B:$F,3,FALSE)</f>
        <v>Female</v>
      </c>
      <c r="L105">
        <f>IFERROR(VLOOKUP(A106,AuthorInfo!B:F,4,FALSE)," ")</f>
        <v>1</v>
      </c>
      <c r="M105">
        <f>VLOOKUP(A106,AuthorInfo!B:F,5,FALSE)</f>
        <v>0</v>
      </c>
      <c r="N105">
        <f>IF($B105=0,0,SUMIFS([2]Sheet1!M:M,[2]Sheet1!$A:$A,$A105,[2]Sheet1!$S:$S,1))</f>
        <v>1</v>
      </c>
      <c r="O105">
        <f>IF($B105=0,0,SUMIFS([2]Sheet1!N:N,[2]Sheet1!$A:$A,$A105,[2]Sheet1!$S:$S,1))</f>
        <v>0</v>
      </c>
      <c r="P105">
        <f>IF($B105=0,0,SUMIFS([2]Sheet1!O:O,[2]Sheet1!$A:$A,$A105,[2]Sheet1!$S:$S,1))</f>
        <v>0</v>
      </c>
      <c r="Q105">
        <f>IF($B105=0,0,_xlfn.AGGREGATE(14,6,[2]Sheet1!$R:$R/([2]Sheet1!$A:$A=A105) *([2]Sheet1!$S:$S=1),1))</f>
        <v>1.6890000000000001</v>
      </c>
      <c r="R105">
        <f>IF($B105=0,0,AVERAGEIFS([2]Sheet1!R:R,[2]Sheet1!$A:$A,$A105,[2]Sheet1!$S:$S,1))</f>
        <v>1.6890000000000001</v>
      </c>
    </row>
    <row r="106" spans="1:18" x14ac:dyDescent="0.25">
      <c r="A106" s="2" t="s">
        <v>256</v>
      </c>
      <c r="B106">
        <f>COUNTIFS([2]Sheet1!$A:$A,A106,[2]Sheet1!$S:$S,1)</f>
        <v>0</v>
      </c>
      <c r="C106">
        <f>COUNTIF([2]Sheet1!$A:$A,A106)</f>
        <v>1</v>
      </c>
      <c r="D106">
        <f>IF($C106=0,0,SUMIF([2]Sheet1!$A:$A,$A106,[2]Sheet1!M:M))</f>
        <v>1</v>
      </c>
      <c r="E106">
        <f>IF($C106=0,0,SUMIF([2]Sheet1!$A:$A,$A106,[2]Sheet1!N:N))</f>
        <v>1</v>
      </c>
      <c r="F106">
        <f>IF($C106=0,0,SUMIF([2]Sheet1!$A:$A,$A106,[2]Sheet1!O:O))</f>
        <v>1</v>
      </c>
      <c r="G106">
        <f>IF($C106=0,0,SUMIF([2]Sheet1!$A:$A,$A106,[2]Sheet1!P:P))</f>
        <v>0</v>
      </c>
      <c r="H106">
        <f>IF($C106=0,0,SUMIF([2]Sheet1!$A:$A,$A106,[2]Sheet1!Q:Q))</f>
        <v>0</v>
      </c>
      <c r="I106">
        <f>IF($C106=0,0,_xlfn.AGGREGATE(14,6,[2]Sheet1!$R:$R/([2]Sheet1!$A:$A=A106),1))</f>
        <v>0</v>
      </c>
      <c r="J106">
        <f>IF($C106=0,0,AVERAGEIF([2]Sheet1!$A:$A,$A106,[2]Sheet1!R:R))</f>
        <v>0</v>
      </c>
      <c r="K106" t="str">
        <f>VLOOKUP(A106,[3]AuthorsAnalyzed!$B:$F,3,FALSE)</f>
        <v>Female</v>
      </c>
      <c r="L106">
        <f>IFERROR(VLOOKUP(A107,AuthorInfo!B:F,4,FALSE)," ")</f>
        <v>1</v>
      </c>
      <c r="M106">
        <f>VLOOKUP(A107,AuthorInfo!B:F,5,FALSE)</f>
        <v>0</v>
      </c>
      <c r="N106">
        <f>IF($B106=0,0,SUMIFS([2]Sheet1!M:M,[2]Sheet1!$A:$A,$A106,[2]Sheet1!$S:$S,1))</f>
        <v>0</v>
      </c>
      <c r="O106">
        <f>IF($B106=0,0,SUMIFS([2]Sheet1!N:N,[2]Sheet1!$A:$A,$A106,[2]Sheet1!$S:$S,1))</f>
        <v>0</v>
      </c>
      <c r="P106">
        <f>IF($B106=0,0,SUMIFS([2]Sheet1!O:O,[2]Sheet1!$A:$A,$A106,[2]Sheet1!$S:$S,1))</f>
        <v>0</v>
      </c>
      <c r="Q106">
        <f>IF($B106=0,0,_xlfn.AGGREGATE(14,6,[2]Sheet1!$R:$R/([2]Sheet1!$A:$A=A106) *([2]Sheet1!$S:$S=1),1))</f>
        <v>0</v>
      </c>
      <c r="R106">
        <f>IF($B106=0,0,AVERAGEIFS([2]Sheet1!R:R,[2]Sheet1!$A:$A,$A106,[2]Sheet1!$S:$S,1))</f>
        <v>0</v>
      </c>
    </row>
    <row r="107" spans="1:18" x14ac:dyDescent="0.25">
      <c r="A107" s="2" t="s">
        <v>257</v>
      </c>
      <c r="B107">
        <f>COUNTIFS([2]Sheet1!$A:$A,A107,[2]Sheet1!$S:$S,1)</f>
        <v>2</v>
      </c>
      <c r="C107">
        <f>COUNTIF([2]Sheet1!$A:$A,A107)</f>
        <v>4</v>
      </c>
      <c r="D107">
        <f>IF($C107=0,0,SUMIF([2]Sheet1!$A:$A,$A107,[2]Sheet1!M:M))</f>
        <v>0</v>
      </c>
      <c r="E107">
        <f>IF($C107=0,0,SUMIF([2]Sheet1!$A:$A,$A107,[2]Sheet1!N:N))</f>
        <v>1</v>
      </c>
      <c r="F107">
        <f>IF($C107=0,0,SUMIF([2]Sheet1!$A:$A,$A107,[2]Sheet1!O:O))</f>
        <v>0</v>
      </c>
      <c r="G107">
        <f>IF($C107=0,0,SUMIF([2]Sheet1!$A:$A,$A107,[2]Sheet1!P:P))</f>
        <v>0</v>
      </c>
      <c r="H107">
        <f>IF($C107=0,0,SUMIF([2]Sheet1!$A:$A,$A107,[2]Sheet1!Q:Q))</f>
        <v>0</v>
      </c>
      <c r="I107">
        <f>IF($C107=0,0,_xlfn.AGGREGATE(14,6,[2]Sheet1!$R:$R/([2]Sheet1!$A:$A=A107),1))</f>
        <v>38.662999999999997</v>
      </c>
      <c r="J107">
        <f>IF($C107=0,0,AVERAGEIF([2]Sheet1!$A:$A,$A107,[2]Sheet1!R:R))</f>
        <v>11.789</v>
      </c>
      <c r="K107" t="str">
        <f>VLOOKUP(A107,[3]AuthorsAnalyzed!$B:$F,3,FALSE)</f>
        <v>Female</v>
      </c>
      <c r="L107">
        <f>IFERROR(VLOOKUP(A108,AuthorInfo!B:F,4,FALSE)," ")</f>
        <v>0</v>
      </c>
      <c r="M107">
        <f>VLOOKUP(A108,AuthorInfo!B:F,5,FALSE)</f>
        <v>0</v>
      </c>
      <c r="N107">
        <f>IF($B107=0,0,SUMIFS([2]Sheet1!M:M,[2]Sheet1!$A:$A,$A107,[2]Sheet1!$S:$S,1))</f>
        <v>0</v>
      </c>
      <c r="O107">
        <f>IF($B107=0,0,SUMIFS([2]Sheet1!N:N,[2]Sheet1!$A:$A,$A107,[2]Sheet1!$S:$S,1))</f>
        <v>0</v>
      </c>
      <c r="P107">
        <f>IF($B107=0,0,SUMIFS([2]Sheet1!O:O,[2]Sheet1!$A:$A,$A107,[2]Sheet1!$S:$S,1))</f>
        <v>0</v>
      </c>
      <c r="Q107">
        <f>IF($B107=0,0,_xlfn.AGGREGATE(14,6,[2]Sheet1!$R:$R/([2]Sheet1!$A:$A=A107) *([2]Sheet1!$S:$S=1),1))</f>
        <v>38.662999999999997</v>
      </c>
      <c r="R107">
        <f>IF($B107=0,0,AVERAGEIFS([2]Sheet1!R:R,[2]Sheet1!$A:$A,$A107,[2]Sheet1!$S:$S,1))</f>
        <v>20.890999999999998</v>
      </c>
    </row>
    <row r="108" spans="1:18" x14ac:dyDescent="0.25">
      <c r="A108" s="2" t="s">
        <v>258</v>
      </c>
      <c r="B108">
        <f>COUNTIFS([2]Sheet1!$A:$A,A108,[2]Sheet1!$S:$S,1)</f>
        <v>1</v>
      </c>
      <c r="C108">
        <f>COUNTIF([2]Sheet1!$A:$A,A108)</f>
        <v>1</v>
      </c>
      <c r="D108">
        <f>IF($C108=0,0,SUMIF([2]Sheet1!$A:$A,$A108,[2]Sheet1!M:M))</f>
        <v>0</v>
      </c>
      <c r="E108">
        <f>IF($C108=0,0,SUMIF([2]Sheet1!$A:$A,$A108,[2]Sheet1!N:N))</f>
        <v>1</v>
      </c>
      <c r="F108">
        <f>IF($C108=0,0,SUMIF([2]Sheet1!$A:$A,$A108,[2]Sheet1!O:O))</f>
        <v>0</v>
      </c>
      <c r="G108">
        <f>IF($C108=0,0,SUMIF([2]Sheet1!$A:$A,$A108,[2]Sheet1!P:P))</f>
        <v>0</v>
      </c>
      <c r="H108">
        <f>IF($C108=0,0,SUMIF([2]Sheet1!$A:$A,$A108,[2]Sheet1!Q:Q))</f>
        <v>0</v>
      </c>
      <c r="I108">
        <f>IF($C108=0,0,_xlfn.AGGREGATE(14,6,[2]Sheet1!$R:$R/([2]Sheet1!$A:$A=A108),1))</f>
        <v>5.032</v>
      </c>
      <c r="J108">
        <f>IF($C108=0,0,AVERAGEIF([2]Sheet1!$A:$A,$A108,[2]Sheet1!R:R))</f>
        <v>5.032</v>
      </c>
      <c r="K108" t="str">
        <f>VLOOKUP(A108,[3]AuthorsAnalyzed!$B:$F,3,FALSE)</f>
        <v>Male</v>
      </c>
      <c r="L108">
        <f>IFERROR(VLOOKUP(A109,AuthorInfo!B:F,4,FALSE)," ")</f>
        <v>1</v>
      </c>
      <c r="M108">
        <f>VLOOKUP(A109,AuthorInfo!B:F,5,FALSE)</f>
        <v>0</v>
      </c>
      <c r="N108">
        <f>IF($B108=0,0,SUMIFS([2]Sheet1!M:M,[2]Sheet1!$A:$A,$A108,[2]Sheet1!$S:$S,1))</f>
        <v>0</v>
      </c>
      <c r="O108">
        <f>IF($B108=0,0,SUMIFS([2]Sheet1!N:N,[2]Sheet1!$A:$A,$A108,[2]Sheet1!$S:$S,1))</f>
        <v>1</v>
      </c>
      <c r="P108">
        <f>IF($B108=0,0,SUMIFS([2]Sheet1!O:O,[2]Sheet1!$A:$A,$A108,[2]Sheet1!$S:$S,1))</f>
        <v>0</v>
      </c>
      <c r="Q108">
        <f>IF($B108=0,0,_xlfn.AGGREGATE(14,6,[2]Sheet1!$R:$R/([2]Sheet1!$A:$A=A108) *([2]Sheet1!$S:$S=1),1))</f>
        <v>5.032</v>
      </c>
      <c r="R108">
        <f>IF($B108=0,0,AVERAGEIFS([2]Sheet1!R:R,[2]Sheet1!$A:$A,$A108,[2]Sheet1!$S:$S,1))</f>
        <v>5.032</v>
      </c>
    </row>
    <row r="109" spans="1:18" x14ac:dyDescent="0.25">
      <c r="A109" s="2" t="s">
        <v>259</v>
      </c>
      <c r="B109">
        <f>COUNTIFS([2]Sheet1!$A:$A,A109,[2]Sheet1!$S:$S,1)</f>
        <v>12</v>
      </c>
      <c r="C109">
        <f>COUNTIF([2]Sheet1!$A:$A,A109)</f>
        <v>17</v>
      </c>
      <c r="D109">
        <f>IF($C109=0,0,SUMIF([2]Sheet1!$A:$A,$A109,[2]Sheet1!M:M))</f>
        <v>14</v>
      </c>
      <c r="E109">
        <f>IF($C109=0,0,SUMIF([2]Sheet1!$A:$A,$A109,[2]Sheet1!N:N))</f>
        <v>6</v>
      </c>
      <c r="F109">
        <f>IF($C109=0,0,SUMIF([2]Sheet1!$A:$A,$A109,[2]Sheet1!O:O))</f>
        <v>6</v>
      </c>
      <c r="G109">
        <f>IF($C109=0,0,SUMIF([2]Sheet1!$A:$A,$A109,[2]Sheet1!P:P))</f>
        <v>2</v>
      </c>
      <c r="H109">
        <f>IF($C109=0,0,SUMIF([2]Sheet1!$A:$A,$A109,[2]Sheet1!Q:Q))</f>
        <v>2</v>
      </c>
      <c r="I109">
        <f>IF($C109=0,0,_xlfn.AGGREGATE(14,6,[2]Sheet1!$R:$R/([2]Sheet1!$A:$A=A109),1))</f>
        <v>4.0129999999999999</v>
      </c>
      <c r="J109">
        <f>IF($C109=0,0,AVERAGEIF([2]Sheet1!$A:$A,$A109,[2]Sheet1!R:R))</f>
        <v>2.1211764705882352</v>
      </c>
      <c r="K109" t="str">
        <f>VLOOKUP(A109,[3]AuthorsAnalyzed!$B:$F,3,FALSE)</f>
        <v>Male</v>
      </c>
      <c r="L109">
        <f>IFERROR(VLOOKUP(A110,AuthorInfo!B:F,4,FALSE)," ")</f>
        <v>1</v>
      </c>
      <c r="M109">
        <f>VLOOKUP(A110,AuthorInfo!B:F,5,FALSE)</f>
        <v>0</v>
      </c>
      <c r="N109">
        <f>IF($B109=0,0,SUMIFS([2]Sheet1!M:M,[2]Sheet1!$A:$A,$A109,[2]Sheet1!$S:$S,1))</f>
        <v>9</v>
      </c>
      <c r="O109">
        <f>IF($B109=0,0,SUMIFS([2]Sheet1!N:N,[2]Sheet1!$A:$A,$A109,[2]Sheet1!$S:$S,1))</f>
        <v>3</v>
      </c>
      <c r="P109">
        <f>IF($B109=0,0,SUMIFS([2]Sheet1!O:O,[2]Sheet1!$A:$A,$A109,[2]Sheet1!$S:$S,1))</f>
        <v>3</v>
      </c>
      <c r="Q109">
        <f>IF($B109=0,0,_xlfn.AGGREGATE(14,6,[2]Sheet1!$R:$R/([2]Sheet1!$A:$A=A109) *([2]Sheet1!$S:$S=1),1))</f>
        <v>4.0129999999999999</v>
      </c>
      <c r="R109">
        <f>IF($B109=0,0,AVERAGEIFS([2]Sheet1!R:R,[2]Sheet1!$A:$A,$A109,[2]Sheet1!$S:$S,1))</f>
        <v>2.3738333333333332</v>
      </c>
    </row>
    <row r="110" spans="1:18" x14ac:dyDescent="0.25">
      <c r="A110" s="2" t="s">
        <v>260</v>
      </c>
      <c r="B110">
        <f>COUNTIFS([2]Sheet1!$A:$A,A110,[2]Sheet1!$S:$S,1)</f>
        <v>2</v>
      </c>
      <c r="C110">
        <f>COUNTIF([2]Sheet1!$A:$A,A110)</f>
        <v>2</v>
      </c>
      <c r="D110">
        <f>IF($C110=0,0,SUMIF([2]Sheet1!$A:$A,$A110,[2]Sheet1!M:M))</f>
        <v>1</v>
      </c>
      <c r="E110">
        <f>IF($C110=0,0,SUMIF([2]Sheet1!$A:$A,$A110,[2]Sheet1!N:N))</f>
        <v>1</v>
      </c>
      <c r="F110">
        <f>IF($C110=0,0,SUMIF([2]Sheet1!$A:$A,$A110,[2]Sheet1!O:O))</f>
        <v>1</v>
      </c>
      <c r="G110">
        <f>IF($C110=0,0,SUMIF([2]Sheet1!$A:$A,$A110,[2]Sheet1!P:P))</f>
        <v>0</v>
      </c>
      <c r="H110">
        <f>IF($C110=0,0,SUMIF([2]Sheet1!$A:$A,$A110,[2]Sheet1!Q:Q))</f>
        <v>0</v>
      </c>
      <c r="I110">
        <f>IF($C110=0,0,_xlfn.AGGREGATE(14,6,[2]Sheet1!$R:$R/([2]Sheet1!$A:$A=A110),1))</f>
        <v>3.78</v>
      </c>
      <c r="J110">
        <f>IF($C110=0,0,AVERAGEIF([2]Sheet1!$A:$A,$A110,[2]Sheet1!R:R))</f>
        <v>3.6644999999999999</v>
      </c>
      <c r="K110" t="str">
        <f>VLOOKUP(A110,[3]AuthorsAnalyzed!$B:$F,3,FALSE)</f>
        <v>Female</v>
      </c>
      <c r="L110">
        <f>IFERROR(VLOOKUP(A111,AuthorInfo!B:F,4,FALSE)," ")</f>
        <v>0</v>
      </c>
      <c r="M110">
        <f>VLOOKUP(A111,AuthorInfo!B:F,5,FALSE)</f>
        <v>1</v>
      </c>
      <c r="N110">
        <f>IF($B110=0,0,SUMIFS([2]Sheet1!M:M,[2]Sheet1!$A:$A,$A110,[2]Sheet1!$S:$S,1))</f>
        <v>1</v>
      </c>
      <c r="O110">
        <f>IF($B110=0,0,SUMIFS([2]Sheet1!N:N,[2]Sheet1!$A:$A,$A110,[2]Sheet1!$S:$S,1))</f>
        <v>1</v>
      </c>
      <c r="P110">
        <f>IF($B110=0,0,SUMIFS([2]Sheet1!O:O,[2]Sheet1!$A:$A,$A110,[2]Sheet1!$S:$S,1))</f>
        <v>1</v>
      </c>
      <c r="Q110">
        <f>IF($B110=0,0,_xlfn.AGGREGATE(14,6,[2]Sheet1!$R:$R/([2]Sheet1!$A:$A=A110) *([2]Sheet1!$S:$S=1),1))</f>
        <v>3.78</v>
      </c>
      <c r="R110">
        <f>IF($B110=0,0,AVERAGEIFS([2]Sheet1!R:R,[2]Sheet1!$A:$A,$A110,[2]Sheet1!$S:$S,1))</f>
        <v>3.6644999999999999</v>
      </c>
    </row>
    <row r="111" spans="1:18" x14ac:dyDescent="0.25">
      <c r="A111" s="2" t="s">
        <v>261</v>
      </c>
      <c r="B111">
        <f>COUNTIFS([2]Sheet1!$A:$A,A111,[2]Sheet1!$S:$S,1)</f>
        <v>1</v>
      </c>
      <c r="C111">
        <f>COUNTIF([2]Sheet1!$A:$A,A111)</f>
        <v>4</v>
      </c>
      <c r="D111">
        <f>IF($C111=0,0,SUMIF([2]Sheet1!$A:$A,$A111,[2]Sheet1!M:M))</f>
        <v>3</v>
      </c>
      <c r="E111">
        <f>IF($C111=0,0,SUMIF([2]Sheet1!$A:$A,$A111,[2]Sheet1!N:N))</f>
        <v>0</v>
      </c>
      <c r="F111">
        <f>IF($C111=0,0,SUMIF([2]Sheet1!$A:$A,$A111,[2]Sheet1!O:O))</f>
        <v>0</v>
      </c>
      <c r="G111">
        <f>IF($C111=0,0,SUMIF([2]Sheet1!$A:$A,$A111,[2]Sheet1!P:P))</f>
        <v>0</v>
      </c>
      <c r="H111">
        <f>IF($C111=0,0,SUMIF([2]Sheet1!$A:$A,$A111,[2]Sheet1!Q:Q))</f>
        <v>0</v>
      </c>
      <c r="I111">
        <f>IF($C111=0,0,_xlfn.AGGREGATE(14,6,[2]Sheet1!$R:$R/([2]Sheet1!$A:$A=A111),1))</f>
        <v>4.0129999999999999</v>
      </c>
      <c r="J111">
        <f>IF($C111=0,0,AVERAGEIF([2]Sheet1!$A:$A,$A111,[2]Sheet1!R:R))</f>
        <v>3.0614999999999997</v>
      </c>
      <c r="K111" t="str">
        <f>VLOOKUP(A111,[3]AuthorsAnalyzed!$B:$F,3,FALSE)</f>
        <v>Male</v>
      </c>
      <c r="L111">
        <f>IFERROR(VLOOKUP(A112,AuthorInfo!B:F,4,FALSE)," ")</f>
        <v>1</v>
      </c>
      <c r="M111">
        <f>VLOOKUP(A112,AuthorInfo!B:F,5,FALSE)</f>
        <v>1</v>
      </c>
      <c r="N111">
        <f>IF($B111=0,0,SUMIFS([2]Sheet1!M:M,[2]Sheet1!$A:$A,$A111,[2]Sheet1!$S:$S,1))</f>
        <v>0</v>
      </c>
      <c r="O111">
        <f>IF($B111=0,0,SUMIFS([2]Sheet1!N:N,[2]Sheet1!$A:$A,$A111,[2]Sheet1!$S:$S,1))</f>
        <v>0</v>
      </c>
      <c r="P111">
        <f>IF($B111=0,0,SUMIFS([2]Sheet1!O:O,[2]Sheet1!$A:$A,$A111,[2]Sheet1!$S:$S,1))</f>
        <v>0</v>
      </c>
      <c r="Q111">
        <f>IF($B111=0,0,_xlfn.AGGREGATE(14,6,[2]Sheet1!$R:$R/([2]Sheet1!$A:$A=A111) *([2]Sheet1!$S:$S=1),1))</f>
        <v>2.895</v>
      </c>
      <c r="R111">
        <f>IF($B111=0,0,AVERAGEIFS([2]Sheet1!R:R,[2]Sheet1!$A:$A,$A111,[2]Sheet1!$S:$S,1))</f>
        <v>2.895</v>
      </c>
    </row>
    <row r="112" spans="1:18" x14ac:dyDescent="0.25">
      <c r="A112" s="2" t="s">
        <v>262</v>
      </c>
      <c r="B112">
        <f>COUNTIFS([2]Sheet1!$A:$A,A112,[2]Sheet1!$S:$S,1)</f>
        <v>3</v>
      </c>
      <c r="C112">
        <f>COUNTIF([2]Sheet1!$A:$A,A112)</f>
        <v>5</v>
      </c>
      <c r="D112">
        <f>IF($C112=0,0,SUMIF([2]Sheet1!$A:$A,$A112,[2]Sheet1!M:M))</f>
        <v>4</v>
      </c>
      <c r="E112">
        <f>IF($C112=0,0,SUMIF([2]Sheet1!$A:$A,$A112,[2]Sheet1!N:N))</f>
        <v>1</v>
      </c>
      <c r="F112">
        <f>IF($C112=0,0,SUMIF([2]Sheet1!$A:$A,$A112,[2]Sheet1!O:O))</f>
        <v>0</v>
      </c>
      <c r="G112">
        <f>IF($C112=0,0,SUMIF([2]Sheet1!$A:$A,$A112,[2]Sheet1!P:P))</f>
        <v>0</v>
      </c>
      <c r="H112">
        <f>IF($C112=0,0,SUMIF([2]Sheet1!$A:$A,$A112,[2]Sheet1!Q:Q))</f>
        <v>0</v>
      </c>
      <c r="I112">
        <f>IF($C112=0,0,_xlfn.AGGREGATE(14,6,[2]Sheet1!$R:$R/([2]Sheet1!$A:$A=A112),1))</f>
        <v>3.4580000000000002</v>
      </c>
      <c r="J112">
        <f>IF($C112=0,0,AVERAGEIF([2]Sheet1!$A:$A,$A112,[2]Sheet1!R:R))</f>
        <v>2.1952000000000003</v>
      </c>
      <c r="K112" t="str">
        <f>VLOOKUP(A112,[3]AuthorsAnalyzed!$B:$F,3,FALSE)</f>
        <v>Male</v>
      </c>
      <c r="L112">
        <f>IFERROR(VLOOKUP(A113,AuthorInfo!B:F,4,FALSE)," ")</f>
        <v>0</v>
      </c>
      <c r="M112">
        <f>VLOOKUP(A113,AuthorInfo!B:F,5,FALSE)</f>
        <v>1</v>
      </c>
      <c r="N112">
        <f>IF($B112=0,0,SUMIFS([2]Sheet1!M:M,[2]Sheet1!$A:$A,$A112,[2]Sheet1!$S:$S,1))</f>
        <v>2</v>
      </c>
      <c r="O112">
        <f>IF($B112=0,0,SUMIFS([2]Sheet1!N:N,[2]Sheet1!$A:$A,$A112,[2]Sheet1!$S:$S,1))</f>
        <v>1</v>
      </c>
      <c r="P112">
        <f>IF($B112=0,0,SUMIFS([2]Sheet1!O:O,[2]Sheet1!$A:$A,$A112,[2]Sheet1!$S:$S,1))</f>
        <v>0</v>
      </c>
      <c r="Q112">
        <f>IF($B112=0,0,_xlfn.AGGREGATE(14,6,[2]Sheet1!$R:$R/([2]Sheet1!$A:$A=A112) *([2]Sheet1!$S:$S=1),1))</f>
        <v>3.4580000000000002</v>
      </c>
      <c r="R112">
        <f>IF($B112=0,0,AVERAGEIFS([2]Sheet1!R:R,[2]Sheet1!$A:$A,$A112,[2]Sheet1!$S:$S,1))</f>
        <v>2.8060000000000005</v>
      </c>
    </row>
    <row r="113" spans="1:18" x14ac:dyDescent="0.25">
      <c r="A113" s="2" t="s">
        <v>263</v>
      </c>
      <c r="B113">
        <f>COUNTIFS([2]Sheet1!$A:$A,A113,[2]Sheet1!$S:$S,1)</f>
        <v>6</v>
      </c>
      <c r="C113">
        <f>COUNTIF([2]Sheet1!$A:$A,A113)</f>
        <v>6</v>
      </c>
      <c r="D113">
        <f>IF($C113=0,0,SUMIF([2]Sheet1!$A:$A,$A113,[2]Sheet1!M:M))</f>
        <v>0</v>
      </c>
      <c r="E113">
        <f>IF($C113=0,0,SUMIF([2]Sheet1!$A:$A,$A113,[2]Sheet1!N:N))</f>
        <v>0</v>
      </c>
      <c r="F113">
        <f>IF($C113=0,0,SUMIF([2]Sheet1!$A:$A,$A113,[2]Sheet1!O:O))</f>
        <v>0</v>
      </c>
      <c r="G113">
        <f>IF($C113=0,0,SUMIF([2]Sheet1!$A:$A,$A113,[2]Sheet1!P:P))</f>
        <v>0</v>
      </c>
      <c r="H113">
        <f>IF($C113=0,0,SUMIF([2]Sheet1!$A:$A,$A113,[2]Sheet1!Q:Q))</f>
        <v>0</v>
      </c>
      <c r="I113">
        <f>IF($C113=0,0,_xlfn.AGGREGATE(14,6,[2]Sheet1!$R:$R/([2]Sheet1!$A:$A=A113),1))</f>
        <v>42.777999999999999</v>
      </c>
      <c r="J113">
        <f>IF($C113=0,0,AVERAGEIF([2]Sheet1!$A:$A,$A113,[2]Sheet1!R:R))</f>
        <v>14.020833333333334</v>
      </c>
      <c r="K113" t="str">
        <f>VLOOKUP(A113,[3]AuthorsAnalyzed!$B:$F,3,FALSE)</f>
        <v>Male</v>
      </c>
      <c r="L113">
        <f>IFERROR(VLOOKUP(A114,AuthorInfo!B:F,4,FALSE)," ")</f>
        <v>0</v>
      </c>
      <c r="M113">
        <f>VLOOKUP(A114,AuthorInfo!B:F,5,FALSE)</f>
        <v>1</v>
      </c>
      <c r="N113">
        <f>IF($B113=0,0,SUMIFS([2]Sheet1!M:M,[2]Sheet1!$A:$A,$A113,[2]Sheet1!$S:$S,1))</f>
        <v>0</v>
      </c>
      <c r="O113">
        <f>IF($B113=0,0,SUMIFS([2]Sheet1!N:N,[2]Sheet1!$A:$A,$A113,[2]Sheet1!$S:$S,1))</f>
        <v>0</v>
      </c>
      <c r="P113">
        <f>IF($B113=0,0,SUMIFS([2]Sheet1!O:O,[2]Sheet1!$A:$A,$A113,[2]Sheet1!$S:$S,1))</f>
        <v>0</v>
      </c>
      <c r="Q113">
        <f>IF($B113=0,0,_xlfn.AGGREGATE(14,6,[2]Sheet1!$R:$R/([2]Sheet1!$A:$A=A113) *([2]Sheet1!$S:$S=1),1))</f>
        <v>42.777999999999999</v>
      </c>
      <c r="R113">
        <f>IF($B113=0,0,AVERAGEIFS([2]Sheet1!R:R,[2]Sheet1!$A:$A,$A113,[2]Sheet1!$S:$S,1))</f>
        <v>14.020833333333334</v>
      </c>
    </row>
    <row r="114" spans="1:18" x14ac:dyDescent="0.25">
      <c r="A114" s="2" t="s">
        <v>264</v>
      </c>
      <c r="B114">
        <f>COUNTIFS([2]Sheet1!$A:$A,A114,[2]Sheet1!$S:$S,1)</f>
        <v>4</v>
      </c>
      <c r="C114">
        <f>COUNTIF([2]Sheet1!$A:$A,A114)</f>
        <v>6</v>
      </c>
      <c r="D114">
        <f>IF($C114=0,0,SUMIF([2]Sheet1!$A:$A,$A114,[2]Sheet1!M:M))</f>
        <v>4</v>
      </c>
      <c r="E114">
        <f>IF($C114=0,0,SUMIF([2]Sheet1!$A:$A,$A114,[2]Sheet1!N:N))</f>
        <v>4</v>
      </c>
      <c r="F114">
        <f>IF($C114=0,0,SUMIF([2]Sheet1!$A:$A,$A114,[2]Sheet1!O:O))</f>
        <v>3</v>
      </c>
      <c r="G114">
        <f>IF($C114=0,0,SUMIF([2]Sheet1!$A:$A,$A114,[2]Sheet1!P:P))</f>
        <v>0</v>
      </c>
      <c r="H114">
        <f>IF($C114=0,0,SUMIF([2]Sheet1!$A:$A,$A114,[2]Sheet1!Q:Q))</f>
        <v>0</v>
      </c>
      <c r="I114">
        <f>IF($C114=0,0,_xlfn.AGGREGATE(14,6,[2]Sheet1!$R:$R/([2]Sheet1!$A:$A=A114),1))</f>
        <v>5.2220000000000004</v>
      </c>
      <c r="J114">
        <f>IF($C114=0,0,AVERAGEIF([2]Sheet1!$A:$A,$A114,[2]Sheet1!R:R))</f>
        <v>2.0178333333333334</v>
      </c>
      <c r="K114" t="str">
        <f>VLOOKUP(A114,[3]AuthorsAnalyzed!$B:$F,3,FALSE)</f>
        <v>Female</v>
      </c>
      <c r="L114">
        <f>IFERROR(VLOOKUP(A115,AuthorInfo!B:F,4,FALSE)," ")</f>
        <v>1</v>
      </c>
      <c r="M114">
        <f>VLOOKUP(A115,AuthorInfo!B:F,5,FALSE)</f>
        <v>1</v>
      </c>
      <c r="N114">
        <f>IF($B114=0,0,SUMIFS([2]Sheet1!M:M,[2]Sheet1!$A:$A,$A114,[2]Sheet1!$S:$S,1))</f>
        <v>2</v>
      </c>
      <c r="O114">
        <f>IF($B114=0,0,SUMIFS([2]Sheet1!N:N,[2]Sheet1!$A:$A,$A114,[2]Sheet1!$S:$S,1))</f>
        <v>3</v>
      </c>
      <c r="P114">
        <f>IF($B114=0,0,SUMIFS([2]Sheet1!O:O,[2]Sheet1!$A:$A,$A114,[2]Sheet1!$S:$S,1))</f>
        <v>2</v>
      </c>
      <c r="Q114">
        <f>IF($B114=0,0,_xlfn.AGGREGATE(14,6,[2]Sheet1!$R:$R/([2]Sheet1!$A:$A=A114) *([2]Sheet1!$S:$S=1),1))</f>
        <v>5.2220000000000004</v>
      </c>
      <c r="R114">
        <f>IF($B114=0,0,AVERAGEIFS([2]Sheet1!R:R,[2]Sheet1!$A:$A,$A114,[2]Sheet1!$S:$S,1))</f>
        <v>2.6645000000000003</v>
      </c>
    </row>
    <row r="115" spans="1:18" x14ac:dyDescent="0.25">
      <c r="A115" s="2" t="s">
        <v>265</v>
      </c>
      <c r="B115">
        <f>COUNTIFS([2]Sheet1!$A:$A,A115,[2]Sheet1!$S:$S,1)</f>
        <v>8</v>
      </c>
      <c r="C115">
        <f>COUNTIF([2]Sheet1!$A:$A,A115)</f>
        <v>11</v>
      </c>
      <c r="D115">
        <f>IF($C115=0,0,SUMIF([2]Sheet1!$A:$A,$A115,[2]Sheet1!M:M))</f>
        <v>10</v>
      </c>
      <c r="E115">
        <f>IF($C115=0,0,SUMIF([2]Sheet1!$A:$A,$A115,[2]Sheet1!N:N))</f>
        <v>5</v>
      </c>
      <c r="F115">
        <f>IF($C115=0,0,SUMIF([2]Sheet1!$A:$A,$A115,[2]Sheet1!O:O))</f>
        <v>4</v>
      </c>
      <c r="G115">
        <f>IF($C115=0,0,SUMIF([2]Sheet1!$A:$A,$A115,[2]Sheet1!P:P))</f>
        <v>0</v>
      </c>
      <c r="H115">
        <f>IF($C115=0,0,SUMIF([2]Sheet1!$A:$A,$A115,[2]Sheet1!Q:Q))</f>
        <v>0</v>
      </c>
      <c r="I115">
        <f>IF($C115=0,0,_xlfn.AGGREGATE(14,6,[2]Sheet1!$R:$R/([2]Sheet1!$A:$A=A115),1))</f>
        <v>14.86</v>
      </c>
      <c r="J115">
        <f>IF($C115=0,0,AVERAGEIF([2]Sheet1!$A:$A,$A115,[2]Sheet1!R:R))</f>
        <v>3.6430909090909087</v>
      </c>
      <c r="K115" t="str">
        <f>VLOOKUP(A115,[3]AuthorsAnalyzed!$B:$F,3,FALSE)</f>
        <v>Male</v>
      </c>
      <c r="L115">
        <f>IFERROR(VLOOKUP(A116,AuthorInfo!B:F,4,FALSE)," ")</f>
        <v>0</v>
      </c>
      <c r="M115">
        <f>VLOOKUP(A116,AuthorInfo!B:F,5,FALSE)</f>
        <v>0</v>
      </c>
      <c r="N115">
        <f>IF($B115=0,0,SUMIFS([2]Sheet1!M:M,[2]Sheet1!$A:$A,$A115,[2]Sheet1!$S:$S,1))</f>
        <v>8</v>
      </c>
      <c r="O115">
        <f>IF($B115=0,0,SUMIFS([2]Sheet1!N:N,[2]Sheet1!$A:$A,$A115,[2]Sheet1!$S:$S,1))</f>
        <v>4</v>
      </c>
      <c r="P115">
        <f>IF($B115=0,0,SUMIFS([2]Sheet1!O:O,[2]Sheet1!$A:$A,$A115,[2]Sheet1!$S:$S,1))</f>
        <v>4</v>
      </c>
      <c r="Q115">
        <f>IF($B115=0,0,_xlfn.AGGREGATE(14,6,[2]Sheet1!$R:$R/([2]Sheet1!$A:$A=A115) *([2]Sheet1!$S:$S=1),1))</f>
        <v>14.86</v>
      </c>
      <c r="R115">
        <f>IF($B115=0,0,AVERAGEIFS([2]Sheet1!R:R,[2]Sheet1!$A:$A,$A115,[2]Sheet1!$S:$S,1))</f>
        <v>4.052624999999999</v>
      </c>
    </row>
    <row r="116" spans="1:18" x14ac:dyDescent="0.25">
      <c r="A116" s="2" t="s">
        <v>266</v>
      </c>
      <c r="B116">
        <f>COUNTIFS([2]Sheet1!$A:$A,A116,[2]Sheet1!$S:$S,1)</f>
        <v>1</v>
      </c>
      <c r="C116">
        <f>COUNTIF([2]Sheet1!$A:$A,A116)</f>
        <v>2</v>
      </c>
      <c r="D116">
        <f>IF($C116=0,0,SUMIF([2]Sheet1!$A:$A,$A116,[2]Sheet1!M:M))</f>
        <v>2</v>
      </c>
      <c r="E116">
        <f>IF($C116=0,0,SUMIF([2]Sheet1!$A:$A,$A116,[2]Sheet1!N:N))</f>
        <v>1</v>
      </c>
      <c r="F116">
        <f>IF($C116=0,0,SUMIF([2]Sheet1!$A:$A,$A116,[2]Sheet1!O:O))</f>
        <v>1</v>
      </c>
      <c r="G116">
        <f>IF($C116=0,0,SUMIF([2]Sheet1!$A:$A,$A116,[2]Sheet1!P:P))</f>
        <v>0</v>
      </c>
      <c r="H116">
        <f>IF($C116=0,0,SUMIF([2]Sheet1!$A:$A,$A116,[2]Sheet1!Q:Q))</f>
        <v>0</v>
      </c>
      <c r="I116">
        <f>IF($C116=0,0,_xlfn.AGGREGATE(14,6,[2]Sheet1!$R:$R/([2]Sheet1!$A:$A=A116),1))</f>
        <v>1.2669999999999999</v>
      </c>
      <c r="J116">
        <f>IF($C116=0,0,AVERAGEIF([2]Sheet1!$A:$A,$A116,[2]Sheet1!R:R))</f>
        <v>1.0085</v>
      </c>
      <c r="K116" t="str">
        <f>VLOOKUP(A116,[3]AuthorsAnalyzed!$B:$F,3,FALSE)</f>
        <v>Male</v>
      </c>
      <c r="L116">
        <f>IFERROR(VLOOKUP(A117,AuthorInfo!B:F,4,FALSE)," ")</f>
        <v>0</v>
      </c>
      <c r="M116">
        <f>VLOOKUP(A117,AuthorInfo!B:F,5,FALSE)</f>
        <v>0</v>
      </c>
      <c r="N116">
        <f>IF($B116=0,0,SUMIFS([2]Sheet1!M:M,[2]Sheet1!$A:$A,$A116,[2]Sheet1!$S:$S,1))</f>
        <v>1</v>
      </c>
      <c r="O116">
        <f>IF($B116=0,0,SUMIFS([2]Sheet1!N:N,[2]Sheet1!$A:$A,$A116,[2]Sheet1!$S:$S,1))</f>
        <v>1</v>
      </c>
      <c r="P116">
        <f>IF($B116=0,0,SUMIFS([2]Sheet1!O:O,[2]Sheet1!$A:$A,$A116,[2]Sheet1!$S:$S,1))</f>
        <v>1</v>
      </c>
      <c r="Q116">
        <f>IF($B116=0,0,_xlfn.AGGREGATE(14,6,[2]Sheet1!$R:$R/([2]Sheet1!$A:$A=A116) *([2]Sheet1!$S:$S=1),1))</f>
        <v>0.75</v>
      </c>
      <c r="R116">
        <f>IF($B116=0,0,AVERAGEIFS([2]Sheet1!R:R,[2]Sheet1!$A:$A,$A116,[2]Sheet1!$S:$S,1))</f>
        <v>0.75</v>
      </c>
    </row>
    <row r="117" spans="1:18" x14ac:dyDescent="0.25">
      <c r="A117" s="2" t="s">
        <v>267</v>
      </c>
      <c r="B117">
        <f>COUNTIFS([2]Sheet1!$A:$A,A117,[2]Sheet1!$S:$S,1)</f>
        <v>7</v>
      </c>
      <c r="C117">
        <f>COUNTIF([2]Sheet1!$A:$A,A117)</f>
        <v>20</v>
      </c>
      <c r="D117">
        <f>IF($C117=0,0,SUMIF([2]Sheet1!$A:$A,$A117,[2]Sheet1!M:M))</f>
        <v>18</v>
      </c>
      <c r="E117">
        <f>IF($C117=0,0,SUMIF([2]Sheet1!$A:$A,$A117,[2]Sheet1!N:N))</f>
        <v>9</v>
      </c>
      <c r="F117">
        <f>IF($C117=0,0,SUMIF([2]Sheet1!$A:$A,$A117,[2]Sheet1!O:O))</f>
        <v>9</v>
      </c>
      <c r="G117">
        <f>IF($C117=0,0,SUMIF([2]Sheet1!$A:$A,$A117,[2]Sheet1!P:P))</f>
        <v>0</v>
      </c>
      <c r="H117">
        <f>IF($C117=0,0,SUMIF([2]Sheet1!$A:$A,$A117,[2]Sheet1!Q:Q))</f>
        <v>0</v>
      </c>
      <c r="I117">
        <f>IF($C117=0,0,_xlfn.AGGREGATE(14,6,[2]Sheet1!$R:$R/([2]Sheet1!$A:$A=A117),1))</f>
        <v>8.4700000000000006</v>
      </c>
      <c r="J117">
        <f>IF($C117=0,0,AVERAGEIF([2]Sheet1!$A:$A,$A117,[2]Sheet1!R:R))</f>
        <v>2.7991999999999999</v>
      </c>
      <c r="K117" t="str">
        <f>VLOOKUP(A117,[3]AuthorsAnalyzed!$B:$F,3,FALSE)</f>
        <v>Female</v>
      </c>
      <c r="L117">
        <f>IFERROR(VLOOKUP(A118,AuthorInfo!B:F,4,FALSE)," ")</f>
        <v>0</v>
      </c>
      <c r="M117">
        <f>VLOOKUP(A118,AuthorInfo!B:F,5,FALSE)</f>
        <v>0</v>
      </c>
      <c r="N117">
        <f>IF($B117=0,0,SUMIFS([2]Sheet1!M:M,[2]Sheet1!$A:$A,$A117,[2]Sheet1!$S:$S,1))</f>
        <v>5</v>
      </c>
      <c r="O117">
        <f>IF($B117=0,0,SUMIFS([2]Sheet1!N:N,[2]Sheet1!$A:$A,$A117,[2]Sheet1!$S:$S,1))</f>
        <v>3</v>
      </c>
      <c r="P117">
        <f>IF($B117=0,0,SUMIFS([2]Sheet1!O:O,[2]Sheet1!$A:$A,$A117,[2]Sheet1!$S:$S,1))</f>
        <v>3</v>
      </c>
      <c r="Q117">
        <f>IF($B117=0,0,_xlfn.AGGREGATE(14,6,[2]Sheet1!$R:$R/([2]Sheet1!$A:$A=A117) *([2]Sheet1!$S:$S=1),1))</f>
        <v>8.4700000000000006</v>
      </c>
      <c r="R117">
        <f>IF($B117=0,0,AVERAGEIFS([2]Sheet1!R:R,[2]Sheet1!$A:$A,$A117,[2]Sheet1!$S:$S,1))</f>
        <v>3.9247142857142854</v>
      </c>
    </row>
    <row r="118" spans="1:18" x14ac:dyDescent="0.25">
      <c r="A118" s="2" t="s">
        <v>268</v>
      </c>
      <c r="B118">
        <f>COUNTIFS([2]Sheet1!$A:$A,A118,[2]Sheet1!$S:$S,1)</f>
        <v>0</v>
      </c>
      <c r="C118">
        <f>COUNTIF([2]Sheet1!$A:$A,A118)</f>
        <v>3</v>
      </c>
      <c r="D118">
        <f>IF($C118=0,0,SUMIF([2]Sheet1!$A:$A,$A118,[2]Sheet1!M:M))</f>
        <v>3</v>
      </c>
      <c r="E118">
        <f>IF($C118=0,0,SUMIF([2]Sheet1!$A:$A,$A118,[2]Sheet1!N:N))</f>
        <v>3</v>
      </c>
      <c r="F118">
        <f>IF($C118=0,0,SUMIF([2]Sheet1!$A:$A,$A118,[2]Sheet1!O:O))</f>
        <v>3</v>
      </c>
      <c r="G118">
        <f>IF($C118=0,0,SUMIF([2]Sheet1!$A:$A,$A118,[2]Sheet1!P:P))</f>
        <v>0</v>
      </c>
      <c r="H118">
        <f>IF($C118=0,0,SUMIF([2]Sheet1!$A:$A,$A118,[2]Sheet1!Q:Q))</f>
        <v>0</v>
      </c>
      <c r="I118">
        <f>IF($C118=0,0,_xlfn.AGGREGATE(14,6,[2]Sheet1!$R:$R/([2]Sheet1!$A:$A=A118),1))</f>
        <v>4.1950000000000003</v>
      </c>
      <c r="J118">
        <f>IF($C118=0,0,AVERAGEIF([2]Sheet1!$A:$A,$A118,[2]Sheet1!R:R))</f>
        <v>2.6923333333333335</v>
      </c>
      <c r="K118" t="str">
        <f>VLOOKUP(A118,[3]AuthorsAnalyzed!$B:$F,3,FALSE)</f>
        <v>Male</v>
      </c>
      <c r="L118">
        <f>IFERROR(VLOOKUP(A119,AuthorInfo!B:F,4,FALSE)," ")</f>
        <v>0</v>
      </c>
      <c r="M118">
        <f>VLOOKUP(A119,AuthorInfo!B:F,5,FALSE)</f>
        <v>0</v>
      </c>
      <c r="N118">
        <f>IF($B118=0,0,SUMIFS([2]Sheet1!M:M,[2]Sheet1!$A:$A,$A118,[2]Sheet1!$S:$S,1))</f>
        <v>0</v>
      </c>
      <c r="O118">
        <f>IF($B118=0,0,SUMIFS([2]Sheet1!N:N,[2]Sheet1!$A:$A,$A118,[2]Sheet1!$S:$S,1))</f>
        <v>0</v>
      </c>
      <c r="P118">
        <f>IF($B118=0,0,SUMIFS([2]Sheet1!O:O,[2]Sheet1!$A:$A,$A118,[2]Sheet1!$S:$S,1))</f>
        <v>0</v>
      </c>
      <c r="Q118">
        <f>IF($B118=0,0,_xlfn.AGGREGATE(14,6,[2]Sheet1!$R:$R/([2]Sheet1!$A:$A=A118) *([2]Sheet1!$S:$S=1),1))</f>
        <v>0</v>
      </c>
      <c r="R118">
        <f>IF($B118=0,0,AVERAGEIFS([2]Sheet1!R:R,[2]Sheet1!$A:$A,$A118,[2]Sheet1!$S:$S,1))</f>
        <v>0</v>
      </c>
    </row>
    <row r="119" spans="1:18" x14ac:dyDescent="0.25">
      <c r="A119" s="2" t="s">
        <v>269</v>
      </c>
      <c r="B119">
        <f>COUNTIFS([2]Sheet1!$A:$A,A119,[2]Sheet1!$S:$S,1)</f>
        <v>0</v>
      </c>
      <c r="C119">
        <f>COUNTIF([2]Sheet1!$A:$A,A119)</f>
        <v>2</v>
      </c>
      <c r="D119">
        <f>IF($C119=0,0,SUMIF([2]Sheet1!$A:$A,$A119,[2]Sheet1!M:M))</f>
        <v>1</v>
      </c>
      <c r="E119">
        <f>IF($C119=0,0,SUMIF([2]Sheet1!$A:$A,$A119,[2]Sheet1!N:N))</f>
        <v>0</v>
      </c>
      <c r="F119">
        <f>IF($C119=0,0,SUMIF([2]Sheet1!$A:$A,$A119,[2]Sheet1!O:O))</f>
        <v>0</v>
      </c>
      <c r="G119">
        <f>IF($C119=0,0,SUMIF([2]Sheet1!$A:$A,$A119,[2]Sheet1!P:P))</f>
        <v>0</v>
      </c>
      <c r="H119">
        <f>IF($C119=0,0,SUMIF([2]Sheet1!$A:$A,$A119,[2]Sheet1!Q:Q))</f>
        <v>0</v>
      </c>
      <c r="I119">
        <f>IF($C119=0,0,_xlfn.AGGREGATE(14,6,[2]Sheet1!$R:$R/([2]Sheet1!$A:$A=A119),1))</f>
        <v>4.7309999999999999</v>
      </c>
      <c r="J119">
        <f>IF($C119=0,0,AVERAGEIF([2]Sheet1!$A:$A,$A119,[2]Sheet1!R:R))</f>
        <v>2.8</v>
      </c>
      <c r="K119" t="str">
        <f>VLOOKUP(A119,[3]AuthorsAnalyzed!$B:$F,3,FALSE)</f>
        <v>Male</v>
      </c>
      <c r="L119">
        <f>IFERROR(VLOOKUP(A120,AuthorInfo!B:F,4,FALSE)," ")</f>
        <v>1</v>
      </c>
      <c r="M119">
        <f>VLOOKUP(A120,AuthorInfo!B:F,5,FALSE)</f>
        <v>1</v>
      </c>
      <c r="N119">
        <f>IF($B119=0,0,SUMIFS([2]Sheet1!M:M,[2]Sheet1!$A:$A,$A119,[2]Sheet1!$S:$S,1))</f>
        <v>0</v>
      </c>
      <c r="O119">
        <f>IF($B119=0,0,SUMIFS([2]Sheet1!N:N,[2]Sheet1!$A:$A,$A119,[2]Sheet1!$S:$S,1))</f>
        <v>0</v>
      </c>
      <c r="P119">
        <f>IF($B119=0,0,SUMIFS([2]Sheet1!O:O,[2]Sheet1!$A:$A,$A119,[2]Sheet1!$S:$S,1))</f>
        <v>0</v>
      </c>
      <c r="Q119">
        <f>IF($B119=0,0,_xlfn.AGGREGATE(14,6,[2]Sheet1!$R:$R/([2]Sheet1!$A:$A=A119) *([2]Sheet1!$S:$S=1),1))</f>
        <v>0</v>
      </c>
      <c r="R119">
        <f>IF($B119=0,0,AVERAGEIFS([2]Sheet1!R:R,[2]Sheet1!$A:$A,$A119,[2]Sheet1!$S:$S,1))</f>
        <v>0</v>
      </c>
    </row>
    <row r="120" spans="1:18" x14ac:dyDescent="0.25">
      <c r="A120" s="2" t="s">
        <v>270</v>
      </c>
      <c r="B120">
        <f>COUNTIFS([2]Sheet1!$A:$A,A120,[2]Sheet1!$S:$S,1)</f>
        <v>4</v>
      </c>
      <c r="C120">
        <f>COUNTIF([2]Sheet1!$A:$A,A120)</f>
        <v>9</v>
      </c>
      <c r="D120">
        <f>IF($C120=0,0,SUMIF([2]Sheet1!$A:$A,$A120,[2]Sheet1!M:M))</f>
        <v>5</v>
      </c>
      <c r="E120">
        <f>IF($C120=0,0,SUMIF([2]Sheet1!$A:$A,$A120,[2]Sheet1!N:N))</f>
        <v>4</v>
      </c>
      <c r="F120">
        <f>IF($C120=0,0,SUMIF([2]Sheet1!$A:$A,$A120,[2]Sheet1!O:O))</f>
        <v>3</v>
      </c>
      <c r="G120">
        <f>IF($C120=0,0,SUMIF([2]Sheet1!$A:$A,$A120,[2]Sheet1!P:P))</f>
        <v>0</v>
      </c>
      <c r="H120">
        <f>IF($C120=0,0,SUMIF([2]Sheet1!$A:$A,$A120,[2]Sheet1!Q:Q))</f>
        <v>0</v>
      </c>
      <c r="I120">
        <f>IF($C120=0,0,_xlfn.AGGREGATE(14,6,[2]Sheet1!$R:$R/([2]Sheet1!$A:$A=A120),1))</f>
        <v>24.798999999999999</v>
      </c>
      <c r="J120">
        <f>IF($C120=0,0,AVERAGEIF([2]Sheet1!$A:$A,$A120,[2]Sheet1!R:R))</f>
        <v>4.931222222222222</v>
      </c>
      <c r="K120" t="str">
        <f>VLOOKUP(A120,[3]AuthorsAnalyzed!$B:$F,3,FALSE)</f>
        <v>Male</v>
      </c>
      <c r="L120">
        <f>IFERROR(VLOOKUP(A121,AuthorInfo!B:F,4,FALSE)," ")</f>
        <v>0</v>
      </c>
      <c r="M120">
        <f>VLOOKUP(A121,AuthorInfo!B:F,5,FALSE)</f>
        <v>1</v>
      </c>
      <c r="N120">
        <f>IF($B120=0,0,SUMIFS([2]Sheet1!M:M,[2]Sheet1!$A:$A,$A120,[2]Sheet1!$S:$S,1))</f>
        <v>1</v>
      </c>
      <c r="O120">
        <f>IF($B120=0,0,SUMIFS([2]Sheet1!N:N,[2]Sheet1!$A:$A,$A120,[2]Sheet1!$S:$S,1))</f>
        <v>1</v>
      </c>
      <c r="P120">
        <f>IF($B120=0,0,SUMIFS([2]Sheet1!O:O,[2]Sheet1!$A:$A,$A120,[2]Sheet1!$S:$S,1))</f>
        <v>1</v>
      </c>
      <c r="Q120">
        <f>IF($B120=0,0,_xlfn.AGGREGATE(14,6,[2]Sheet1!$R:$R/([2]Sheet1!$A:$A=A120) *([2]Sheet1!$S:$S=1),1))</f>
        <v>24.798999999999999</v>
      </c>
      <c r="R120">
        <f>IF($B120=0,0,AVERAGEIFS([2]Sheet1!R:R,[2]Sheet1!$A:$A,$A120,[2]Sheet1!$S:$S,1))</f>
        <v>8.2870000000000008</v>
      </c>
    </row>
    <row r="121" spans="1:18" x14ac:dyDescent="0.25">
      <c r="A121" s="2" t="s">
        <v>271</v>
      </c>
      <c r="B121">
        <f>COUNTIFS([2]Sheet1!$A:$A,A121,[2]Sheet1!$S:$S,1)</f>
        <v>7</v>
      </c>
      <c r="C121">
        <f>COUNTIF([2]Sheet1!$A:$A,A121)</f>
        <v>9</v>
      </c>
      <c r="D121">
        <f>IF($C121=0,0,SUMIF([2]Sheet1!$A:$A,$A121,[2]Sheet1!M:M))</f>
        <v>5</v>
      </c>
      <c r="E121">
        <f>IF($C121=0,0,SUMIF([2]Sheet1!$A:$A,$A121,[2]Sheet1!N:N))</f>
        <v>6</v>
      </c>
      <c r="F121">
        <f>IF($C121=0,0,SUMIF([2]Sheet1!$A:$A,$A121,[2]Sheet1!O:O))</f>
        <v>4</v>
      </c>
      <c r="G121">
        <f>IF($C121=0,0,SUMIF([2]Sheet1!$A:$A,$A121,[2]Sheet1!P:P))</f>
        <v>0</v>
      </c>
      <c r="H121">
        <f>IF($C121=0,0,SUMIF([2]Sheet1!$A:$A,$A121,[2]Sheet1!Q:Q))</f>
        <v>0</v>
      </c>
      <c r="I121">
        <f>IF($C121=0,0,_xlfn.AGGREGATE(14,6,[2]Sheet1!$R:$R/([2]Sheet1!$A:$A=A121),1))</f>
        <v>8.77</v>
      </c>
      <c r="J121">
        <f>IF($C121=0,0,AVERAGEIF([2]Sheet1!$A:$A,$A121,[2]Sheet1!R:R))</f>
        <v>4.6305555555555564</v>
      </c>
      <c r="K121" t="str">
        <f>VLOOKUP(A121,[3]AuthorsAnalyzed!$B:$F,3,FALSE)</f>
        <v>Male</v>
      </c>
      <c r="L121">
        <f>IFERROR(VLOOKUP(A122,AuthorInfo!B:F,4,FALSE)," ")</f>
        <v>0</v>
      </c>
      <c r="M121">
        <f>VLOOKUP(A122,AuthorInfo!B:F,5,FALSE)</f>
        <v>1</v>
      </c>
      <c r="N121">
        <f>IF($B121=0,0,SUMIFS([2]Sheet1!M:M,[2]Sheet1!$A:$A,$A121,[2]Sheet1!$S:$S,1))</f>
        <v>4</v>
      </c>
      <c r="O121">
        <f>IF($B121=0,0,SUMIFS([2]Sheet1!N:N,[2]Sheet1!$A:$A,$A121,[2]Sheet1!$S:$S,1))</f>
        <v>4</v>
      </c>
      <c r="P121">
        <f>IF($B121=0,0,SUMIFS([2]Sheet1!O:O,[2]Sheet1!$A:$A,$A121,[2]Sheet1!$S:$S,1))</f>
        <v>3</v>
      </c>
      <c r="Q121">
        <f>IF($B121=0,0,_xlfn.AGGREGATE(14,6,[2]Sheet1!$R:$R/([2]Sheet1!$A:$A=A121) *([2]Sheet1!$S:$S=1),1))</f>
        <v>7.08</v>
      </c>
      <c r="R121">
        <f>IF($B121=0,0,AVERAGEIFS([2]Sheet1!R:R,[2]Sheet1!$A:$A,$A121,[2]Sheet1!$S:$S,1))</f>
        <v>4.3842857142857143</v>
      </c>
    </row>
    <row r="122" spans="1:18" x14ac:dyDescent="0.25">
      <c r="A122" s="2" t="s">
        <v>272</v>
      </c>
      <c r="B122">
        <f>COUNTIFS([2]Sheet1!$A:$A,A122,[2]Sheet1!$S:$S,1)</f>
        <v>1</v>
      </c>
      <c r="C122">
        <f>COUNTIF([2]Sheet1!$A:$A,A122)</f>
        <v>3</v>
      </c>
      <c r="D122">
        <f>IF($C122=0,0,SUMIF([2]Sheet1!$A:$A,$A122,[2]Sheet1!M:M))</f>
        <v>1</v>
      </c>
      <c r="E122">
        <f>IF($C122=0,0,SUMIF([2]Sheet1!$A:$A,$A122,[2]Sheet1!N:N))</f>
        <v>3</v>
      </c>
      <c r="F122">
        <f>IF($C122=0,0,SUMIF([2]Sheet1!$A:$A,$A122,[2]Sheet1!O:O))</f>
        <v>1</v>
      </c>
      <c r="G122">
        <f>IF($C122=0,0,SUMIF([2]Sheet1!$A:$A,$A122,[2]Sheet1!P:P))</f>
        <v>0</v>
      </c>
      <c r="H122">
        <f>IF($C122=0,0,SUMIF([2]Sheet1!$A:$A,$A122,[2]Sheet1!Q:Q))</f>
        <v>0</v>
      </c>
      <c r="I122">
        <f>IF($C122=0,0,_xlfn.AGGREGATE(14,6,[2]Sheet1!$R:$R/([2]Sheet1!$A:$A=A122),1))</f>
        <v>2.9809999999999999</v>
      </c>
      <c r="J122">
        <f>IF($C122=0,0,AVERAGEIF([2]Sheet1!$A:$A,$A122,[2]Sheet1!R:R))</f>
        <v>2.6110000000000002</v>
      </c>
      <c r="K122" t="str">
        <f>VLOOKUP(A122,[3]AuthorsAnalyzed!$B:$F,3,FALSE)</f>
        <v>Male</v>
      </c>
      <c r="L122">
        <f>IFERROR(VLOOKUP(A123,AuthorInfo!B:F,4,FALSE)," ")</f>
        <v>0</v>
      </c>
      <c r="M122">
        <f>VLOOKUP(A123,AuthorInfo!B:F,5,FALSE)</f>
        <v>1</v>
      </c>
      <c r="N122">
        <f>IF($B122=0,0,SUMIFS([2]Sheet1!M:M,[2]Sheet1!$A:$A,$A122,[2]Sheet1!$S:$S,1))</f>
        <v>0</v>
      </c>
      <c r="O122">
        <f>IF($B122=0,0,SUMIFS([2]Sheet1!N:N,[2]Sheet1!$A:$A,$A122,[2]Sheet1!$S:$S,1))</f>
        <v>1</v>
      </c>
      <c r="P122">
        <f>IF($B122=0,0,SUMIFS([2]Sheet1!O:O,[2]Sheet1!$A:$A,$A122,[2]Sheet1!$S:$S,1))</f>
        <v>0</v>
      </c>
      <c r="Q122">
        <f>IF($B122=0,0,_xlfn.AGGREGATE(14,6,[2]Sheet1!$R:$R/([2]Sheet1!$A:$A=A122) *([2]Sheet1!$S:$S=1),1))</f>
        <v>2.74</v>
      </c>
      <c r="R122">
        <f>IF($B122=0,0,AVERAGEIFS([2]Sheet1!R:R,[2]Sheet1!$A:$A,$A122,[2]Sheet1!$S:$S,1))</f>
        <v>2.74</v>
      </c>
    </row>
    <row r="123" spans="1:18" x14ac:dyDescent="0.25">
      <c r="A123" s="2" t="s">
        <v>273</v>
      </c>
      <c r="B123">
        <f>COUNTIFS([2]Sheet1!$A:$A,A123,[2]Sheet1!$S:$S,1)</f>
        <v>5</v>
      </c>
      <c r="C123">
        <f>COUNTIF([2]Sheet1!$A:$A,A123)</f>
        <v>6</v>
      </c>
      <c r="D123">
        <f>IF($C123=0,0,SUMIF([2]Sheet1!$A:$A,$A123,[2]Sheet1!M:M))</f>
        <v>0</v>
      </c>
      <c r="E123">
        <f>IF($C123=0,0,SUMIF([2]Sheet1!$A:$A,$A123,[2]Sheet1!N:N))</f>
        <v>2</v>
      </c>
      <c r="F123">
        <f>IF($C123=0,0,SUMIF([2]Sheet1!$A:$A,$A123,[2]Sheet1!O:O))</f>
        <v>0</v>
      </c>
      <c r="G123">
        <f>IF($C123=0,0,SUMIF([2]Sheet1!$A:$A,$A123,[2]Sheet1!P:P))</f>
        <v>0</v>
      </c>
      <c r="H123">
        <f>IF($C123=0,0,SUMIF([2]Sheet1!$A:$A,$A123,[2]Sheet1!Q:Q))</f>
        <v>0</v>
      </c>
      <c r="I123">
        <f>IF($C123=0,0,_xlfn.AGGREGATE(14,6,[2]Sheet1!$R:$R/([2]Sheet1!$A:$A=A123),1))</f>
        <v>3.7869999999999999</v>
      </c>
      <c r="J123">
        <f>IF($C123=0,0,AVERAGEIF([2]Sheet1!$A:$A,$A123,[2]Sheet1!R:R))</f>
        <v>1.9958333333333329</v>
      </c>
      <c r="K123" t="str">
        <f>VLOOKUP(A123,[3]AuthorsAnalyzed!$B:$F,3,FALSE)</f>
        <v>Female</v>
      </c>
      <c r="L123">
        <f>IFERROR(VLOOKUP(A124,AuthorInfo!B:F,4,FALSE)," ")</f>
        <v>0</v>
      </c>
      <c r="M123">
        <f>VLOOKUP(A124,AuthorInfo!B:F,5,FALSE)</f>
        <v>0</v>
      </c>
      <c r="N123">
        <f>IF($B123=0,0,SUMIFS([2]Sheet1!M:M,[2]Sheet1!$A:$A,$A123,[2]Sheet1!$S:$S,1))</f>
        <v>0</v>
      </c>
      <c r="O123">
        <f>IF($B123=0,0,SUMIFS([2]Sheet1!N:N,[2]Sheet1!$A:$A,$A123,[2]Sheet1!$S:$S,1))</f>
        <v>1</v>
      </c>
      <c r="P123">
        <f>IF($B123=0,0,SUMIFS([2]Sheet1!O:O,[2]Sheet1!$A:$A,$A123,[2]Sheet1!$S:$S,1))</f>
        <v>0</v>
      </c>
      <c r="Q123">
        <f>IF($B123=0,0,_xlfn.AGGREGATE(14,6,[2]Sheet1!$R:$R/([2]Sheet1!$A:$A=A123) *([2]Sheet1!$S:$S=1),1))</f>
        <v>3.7869999999999999</v>
      </c>
      <c r="R123">
        <f>IF($B123=0,0,AVERAGEIFS([2]Sheet1!R:R,[2]Sheet1!$A:$A,$A123,[2]Sheet1!$S:$S,1))</f>
        <v>1.8874000000000002</v>
      </c>
    </row>
    <row r="124" spans="1:18" x14ac:dyDescent="0.25">
      <c r="A124" s="2" t="s">
        <v>274</v>
      </c>
      <c r="B124">
        <f>COUNTIFS([2]Sheet1!$A:$A,A124,[2]Sheet1!$S:$S,1)</f>
        <v>0</v>
      </c>
      <c r="C124">
        <f>COUNTIF([2]Sheet1!$A:$A,A124)</f>
        <v>2</v>
      </c>
      <c r="D124">
        <f>IF($C124=0,0,SUMIF([2]Sheet1!$A:$A,$A124,[2]Sheet1!M:M))</f>
        <v>1</v>
      </c>
      <c r="E124">
        <f>IF($C124=0,0,SUMIF([2]Sheet1!$A:$A,$A124,[2]Sheet1!N:N))</f>
        <v>0</v>
      </c>
      <c r="F124">
        <f>IF($C124=0,0,SUMIF([2]Sheet1!$A:$A,$A124,[2]Sheet1!O:O))</f>
        <v>0</v>
      </c>
      <c r="G124">
        <f>IF($C124=0,0,SUMIF([2]Sheet1!$A:$A,$A124,[2]Sheet1!P:P))</f>
        <v>0</v>
      </c>
      <c r="H124">
        <f>IF($C124=0,0,SUMIF([2]Sheet1!$A:$A,$A124,[2]Sheet1!Q:Q))</f>
        <v>0</v>
      </c>
      <c r="I124">
        <f>IF($C124=0,0,_xlfn.AGGREGATE(14,6,[2]Sheet1!$R:$R/([2]Sheet1!$A:$A=A124),1))</f>
        <v>2.04</v>
      </c>
      <c r="J124">
        <f>IF($C124=0,0,AVERAGEIF([2]Sheet1!$A:$A,$A124,[2]Sheet1!R:R))</f>
        <v>1.661</v>
      </c>
      <c r="K124" t="str">
        <f>VLOOKUP(A124,[3]AuthorsAnalyzed!$B:$F,3,FALSE)</f>
        <v>Male</v>
      </c>
      <c r="L124">
        <f>IFERROR(VLOOKUP(A125,AuthorInfo!B:F,4,FALSE)," ")</f>
        <v>0</v>
      </c>
      <c r="M124">
        <f>VLOOKUP(A125,AuthorInfo!B:F,5,FALSE)</f>
        <v>0</v>
      </c>
      <c r="N124">
        <f>IF($B124=0,0,SUMIFS([2]Sheet1!M:M,[2]Sheet1!$A:$A,$A124,[2]Sheet1!$S:$S,1))</f>
        <v>0</v>
      </c>
      <c r="O124">
        <f>IF($B124=0,0,SUMIFS([2]Sheet1!N:N,[2]Sheet1!$A:$A,$A124,[2]Sheet1!$S:$S,1))</f>
        <v>0</v>
      </c>
      <c r="P124">
        <f>IF($B124=0,0,SUMIFS([2]Sheet1!O:O,[2]Sheet1!$A:$A,$A124,[2]Sheet1!$S:$S,1))</f>
        <v>0</v>
      </c>
      <c r="Q124">
        <f>IF($B124=0,0,_xlfn.AGGREGATE(14,6,[2]Sheet1!$R:$R/([2]Sheet1!$A:$A=A124) *([2]Sheet1!$S:$S=1),1))</f>
        <v>0</v>
      </c>
      <c r="R124">
        <f>IF($B124=0,0,AVERAGEIFS([2]Sheet1!R:R,[2]Sheet1!$A:$A,$A124,[2]Sheet1!$S:$S,1))</f>
        <v>0</v>
      </c>
    </row>
    <row r="125" spans="1:18" x14ac:dyDescent="0.25">
      <c r="A125" s="2" t="s">
        <v>275</v>
      </c>
      <c r="B125">
        <f>COUNTIFS([2]Sheet1!$A:$A,A125,[2]Sheet1!$S:$S,1)</f>
        <v>1</v>
      </c>
      <c r="C125">
        <f>COUNTIF([2]Sheet1!$A:$A,A125)</f>
        <v>3</v>
      </c>
      <c r="D125">
        <f>IF($C125=0,0,SUMIF([2]Sheet1!$A:$A,$A125,[2]Sheet1!M:M))</f>
        <v>2</v>
      </c>
      <c r="E125">
        <f>IF($C125=0,0,SUMIF([2]Sheet1!$A:$A,$A125,[2]Sheet1!N:N))</f>
        <v>2</v>
      </c>
      <c r="F125">
        <f>IF($C125=0,0,SUMIF([2]Sheet1!$A:$A,$A125,[2]Sheet1!O:O))</f>
        <v>2</v>
      </c>
      <c r="G125">
        <f>IF($C125=0,0,SUMIF([2]Sheet1!$A:$A,$A125,[2]Sheet1!P:P))</f>
        <v>0</v>
      </c>
      <c r="H125">
        <f>IF($C125=0,0,SUMIF([2]Sheet1!$A:$A,$A125,[2]Sheet1!Q:Q))</f>
        <v>0</v>
      </c>
      <c r="I125">
        <f>IF($C125=0,0,_xlfn.AGGREGATE(14,6,[2]Sheet1!$R:$R/([2]Sheet1!$A:$A=A125),1))</f>
        <v>1.6890000000000001</v>
      </c>
      <c r="J125">
        <f>IF($C125=0,0,AVERAGEIF([2]Sheet1!$A:$A,$A125,[2]Sheet1!R:R))</f>
        <v>0.88933333333333342</v>
      </c>
      <c r="K125" t="str">
        <f>VLOOKUP(A125,[3]AuthorsAnalyzed!$B:$F,3,FALSE)</f>
        <v>Female</v>
      </c>
      <c r="L125">
        <f>IFERROR(VLOOKUP(A126,AuthorInfo!B:F,4,FALSE)," ")</f>
        <v>0</v>
      </c>
      <c r="M125">
        <f>VLOOKUP(A126,AuthorInfo!B:F,5,FALSE)</f>
        <v>0</v>
      </c>
      <c r="N125">
        <f>IF($B125=0,0,SUMIFS([2]Sheet1!M:M,[2]Sheet1!$A:$A,$A125,[2]Sheet1!$S:$S,1))</f>
        <v>0</v>
      </c>
      <c r="O125">
        <f>IF($B125=0,0,SUMIFS([2]Sheet1!N:N,[2]Sheet1!$A:$A,$A125,[2]Sheet1!$S:$S,1))</f>
        <v>0</v>
      </c>
      <c r="P125">
        <f>IF($B125=0,0,SUMIFS([2]Sheet1!O:O,[2]Sheet1!$A:$A,$A125,[2]Sheet1!$S:$S,1))</f>
        <v>0</v>
      </c>
      <c r="Q125">
        <f>IF($B125=0,0,_xlfn.AGGREGATE(14,6,[2]Sheet1!$R:$R/([2]Sheet1!$A:$A=A125) *([2]Sheet1!$S:$S=1),1))</f>
        <v>0</v>
      </c>
      <c r="R125">
        <f>IF($B125=0,0,AVERAGEIFS([2]Sheet1!R:R,[2]Sheet1!$A:$A,$A125,[2]Sheet1!$S:$S,1))</f>
        <v>0</v>
      </c>
    </row>
    <row r="126" spans="1:18" x14ac:dyDescent="0.25">
      <c r="A126" s="2" t="s">
        <v>276</v>
      </c>
      <c r="B126">
        <f>COUNTIFS([2]Sheet1!$A:$A,A126,[2]Sheet1!$S:$S,1)</f>
        <v>1</v>
      </c>
      <c r="C126">
        <f>COUNTIF([2]Sheet1!$A:$A,A126)</f>
        <v>1</v>
      </c>
      <c r="D126">
        <f>IF($C126=0,0,SUMIF([2]Sheet1!$A:$A,$A126,[2]Sheet1!M:M))</f>
        <v>0</v>
      </c>
      <c r="E126">
        <f>IF($C126=0,0,SUMIF([2]Sheet1!$A:$A,$A126,[2]Sheet1!N:N))</f>
        <v>0</v>
      </c>
      <c r="F126">
        <f>IF($C126=0,0,SUMIF([2]Sheet1!$A:$A,$A126,[2]Sheet1!O:O))</f>
        <v>0</v>
      </c>
      <c r="G126">
        <f>IF($C126=0,0,SUMIF([2]Sheet1!$A:$A,$A126,[2]Sheet1!P:P))</f>
        <v>0</v>
      </c>
      <c r="H126">
        <f>IF($C126=0,0,SUMIF([2]Sheet1!$A:$A,$A126,[2]Sheet1!Q:Q))</f>
        <v>0</v>
      </c>
      <c r="I126">
        <f>IF($C126=0,0,_xlfn.AGGREGATE(14,6,[2]Sheet1!$R:$R/([2]Sheet1!$A:$A=A126),1))</f>
        <v>1.68</v>
      </c>
      <c r="J126">
        <f>IF($C126=0,0,AVERAGEIF([2]Sheet1!$A:$A,$A126,[2]Sheet1!R:R))</f>
        <v>1.68</v>
      </c>
      <c r="K126" t="str">
        <f>VLOOKUP(A126,[3]AuthorsAnalyzed!$B:$F,3,FALSE)</f>
        <v>Male</v>
      </c>
      <c r="L126">
        <f>IFERROR(VLOOKUP(A127,AuthorInfo!B:F,4,FALSE)," ")</f>
        <v>0</v>
      </c>
      <c r="M126">
        <f>VLOOKUP(A127,AuthorInfo!B:F,5,FALSE)</f>
        <v>0</v>
      </c>
      <c r="N126">
        <f>IF($B126=0,0,SUMIFS([2]Sheet1!M:M,[2]Sheet1!$A:$A,$A126,[2]Sheet1!$S:$S,1))</f>
        <v>0</v>
      </c>
      <c r="O126">
        <f>IF($B126=0,0,SUMIFS([2]Sheet1!N:N,[2]Sheet1!$A:$A,$A126,[2]Sheet1!$S:$S,1))</f>
        <v>0</v>
      </c>
      <c r="P126">
        <f>IF($B126=0,0,SUMIFS([2]Sheet1!O:O,[2]Sheet1!$A:$A,$A126,[2]Sheet1!$S:$S,1))</f>
        <v>0</v>
      </c>
      <c r="Q126">
        <f>IF($B126=0,0,_xlfn.AGGREGATE(14,6,[2]Sheet1!$R:$R/([2]Sheet1!$A:$A=A126) *([2]Sheet1!$S:$S=1),1))</f>
        <v>1.68</v>
      </c>
      <c r="R126">
        <f>IF($B126=0,0,AVERAGEIFS([2]Sheet1!R:R,[2]Sheet1!$A:$A,$A126,[2]Sheet1!$S:$S,1))</f>
        <v>1.68</v>
      </c>
    </row>
    <row r="127" spans="1:18" x14ac:dyDescent="0.25">
      <c r="A127" s="2" t="s">
        <v>277</v>
      </c>
      <c r="B127">
        <f>COUNTIFS([2]Sheet1!$A:$A,A127,[2]Sheet1!$S:$S,1)</f>
        <v>2</v>
      </c>
      <c r="C127">
        <f>COUNTIF([2]Sheet1!$A:$A,A127)</f>
        <v>2</v>
      </c>
      <c r="D127">
        <f>IF($C127=0,0,SUMIF([2]Sheet1!$A:$A,$A127,[2]Sheet1!M:M))</f>
        <v>0</v>
      </c>
      <c r="E127">
        <f>IF($C127=0,0,SUMIF([2]Sheet1!$A:$A,$A127,[2]Sheet1!N:N))</f>
        <v>0</v>
      </c>
      <c r="F127">
        <f>IF($C127=0,0,SUMIF([2]Sheet1!$A:$A,$A127,[2]Sheet1!O:O))</f>
        <v>0</v>
      </c>
      <c r="G127">
        <f>IF($C127=0,0,SUMIF([2]Sheet1!$A:$A,$A127,[2]Sheet1!P:P))</f>
        <v>0</v>
      </c>
      <c r="H127">
        <f>IF($C127=0,0,SUMIF([2]Sheet1!$A:$A,$A127,[2]Sheet1!Q:Q))</f>
        <v>0</v>
      </c>
      <c r="I127">
        <f>IF($C127=0,0,_xlfn.AGGREGATE(14,6,[2]Sheet1!$R:$R/([2]Sheet1!$A:$A=A127),1))</f>
        <v>2.327</v>
      </c>
      <c r="J127">
        <f>IF($C127=0,0,AVERAGEIF([2]Sheet1!$A:$A,$A127,[2]Sheet1!R:R))</f>
        <v>1.2835000000000001</v>
      </c>
      <c r="K127" t="str">
        <f>VLOOKUP(A127,[3]AuthorsAnalyzed!$B:$F,3,FALSE)</f>
        <v>Male</v>
      </c>
      <c r="L127">
        <f>IFERROR(VLOOKUP(A128,AuthorInfo!B:F,4,FALSE)," ")</f>
        <v>0</v>
      </c>
      <c r="M127">
        <f>VLOOKUP(A128,AuthorInfo!B:F,5,FALSE)</f>
        <v>0</v>
      </c>
      <c r="N127">
        <f>IF($B127=0,0,SUMIFS([2]Sheet1!M:M,[2]Sheet1!$A:$A,$A127,[2]Sheet1!$S:$S,1))</f>
        <v>0</v>
      </c>
      <c r="O127">
        <f>IF($B127=0,0,SUMIFS([2]Sheet1!N:N,[2]Sheet1!$A:$A,$A127,[2]Sheet1!$S:$S,1))</f>
        <v>0</v>
      </c>
      <c r="P127">
        <f>IF($B127=0,0,SUMIFS([2]Sheet1!O:O,[2]Sheet1!$A:$A,$A127,[2]Sheet1!$S:$S,1))</f>
        <v>0</v>
      </c>
      <c r="Q127">
        <f>IF($B127=0,0,_xlfn.AGGREGATE(14,6,[2]Sheet1!$R:$R/([2]Sheet1!$A:$A=A127) *([2]Sheet1!$S:$S=1),1))</f>
        <v>2.327</v>
      </c>
      <c r="R127">
        <f>IF($B127=0,0,AVERAGEIFS([2]Sheet1!R:R,[2]Sheet1!$A:$A,$A127,[2]Sheet1!$S:$S,1))</f>
        <v>1.2835000000000001</v>
      </c>
    </row>
    <row r="128" spans="1:18" x14ac:dyDescent="0.25">
      <c r="A128" s="2" t="s">
        <v>278</v>
      </c>
      <c r="B128">
        <f>COUNTIFS([2]Sheet1!$A:$A,A128,[2]Sheet1!$S:$S,1)</f>
        <v>1</v>
      </c>
      <c r="C128">
        <f>COUNTIF([2]Sheet1!$A:$A,A128)</f>
        <v>2</v>
      </c>
      <c r="D128">
        <f>IF($C128=0,0,SUMIF([2]Sheet1!$A:$A,$A128,[2]Sheet1!M:M))</f>
        <v>1</v>
      </c>
      <c r="E128">
        <f>IF($C128=0,0,SUMIF([2]Sheet1!$A:$A,$A128,[2]Sheet1!N:N))</f>
        <v>1</v>
      </c>
      <c r="F128">
        <f>IF($C128=0,0,SUMIF([2]Sheet1!$A:$A,$A128,[2]Sheet1!O:O))</f>
        <v>1</v>
      </c>
      <c r="G128">
        <f>IF($C128=0,0,SUMIF([2]Sheet1!$A:$A,$A128,[2]Sheet1!P:P))</f>
        <v>0</v>
      </c>
      <c r="H128">
        <f>IF($C128=0,0,SUMIF([2]Sheet1!$A:$A,$A128,[2]Sheet1!Q:Q))</f>
        <v>0</v>
      </c>
      <c r="I128">
        <f>IF($C128=0,0,_xlfn.AGGREGATE(14,6,[2]Sheet1!$R:$R/([2]Sheet1!$A:$A=A128),1))</f>
        <v>2.4649999999999999</v>
      </c>
      <c r="J128">
        <f>IF($C128=0,0,AVERAGEIF([2]Sheet1!$A:$A,$A128,[2]Sheet1!R:R))</f>
        <v>2.2284999999999999</v>
      </c>
      <c r="K128" t="str">
        <f>VLOOKUP(A128,[3]AuthorsAnalyzed!$B:$F,3,FALSE)</f>
        <v>Male</v>
      </c>
      <c r="L128">
        <f>IFERROR(VLOOKUP(A129,AuthorInfo!B:F,4,FALSE)," ")</f>
        <v>0</v>
      </c>
      <c r="M128">
        <f>VLOOKUP(A129,AuthorInfo!B:F,5,FALSE)</f>
        <v>0</v>
      </c>
      <c r="N128">
        <f>IF($B128=0,0,SUMIFS([2]Sheet1!M:M,[2]Sheet1!$A:$A,$A128,[2]Sheet1!$S:$S,1))</f>
        <v>1</v>
      </c>
      <c r="O128">
        <f>IF($B128=0,0,SUMIFS([2]Sheet1!N:N,[2]Sheet1!$A:$A,$A128,[2]Sheet1!$S:$S,1))</f>
        <v>1</v>
      </c>
      <c r="P128">
        <f>IF($B128=0,0,SUMIFS([2]Sheet1!O:O,[2]Sheet1!$A:$A,$A128,[2]Sheet1!$S:$S,1))</f>
        <v>1</v>
      </c>
      <c r="Q128">
        <f>IF($B128=0,0,_xlfn.AGGREGATE(14,6,[2]Sheet1!$R:$R/([2]Sheet1!$A:$A=A128) *([2]Sheet1!$S:$S=1),1))</f>
        <v>1.992</v>
      </c>
      <c r="R128">
        <f>IF($B128=0,0,AVERAGEIFS([2]Sheet1!R:R,[2]Sheet1!$A:$A,$A128,[2]Sheet1!$S:$S,1))</f>
        <v>1.992</v>
      </c>
    </row>
    <row r="129" spans="1:18" x14ac:dyDescent="0.25">
      <c r="A129" s="2" t="s">
        <v>279</v>
      </c>
      <c r="B129">
        <f>COUNTIFS([2]Sheet1!$A:$A,A129,[2]Sheet1!$S:$S,1)</f>
        <v>1</v>
      </c>
      <c r="C129">
        <f>COUNTIF([2]Sheet1!$A:$A,A129)</f>
        <v>2</v>
      </c>
      <c r="D129">
        <f>IF($C129=0,0,SUMIF([2]Sheet1!$A:$A,$A129,[2]Sheet1!M:M))</f>
        <v>1</v>
      </c>
      <c r="E129">
        <f>IF($C129=0,0,SUMIF([2]Sheet1!$A:$A,$A129,[2]Sheet1!N:N))</f>
        <v>2</v>
      </c>
      <c r="F129">
        <f>IF($C129=0,0,SUMIF([2]Sheet1!$A:$A,$A129,[2]Sheet1!O:O))</f>
        <v>1</v>
      </c>
      <c r="G129">
        <f>IF($C129=0,0,SUMIF([2]Sheet1!$A:$A,$A129,[2]Sheet1!P:P))</f>
        <v>0</v>
      </c>
      <c r="H129">
        <f>IF($C129=0,0,SUMIF([2]Sheet1!$A:$A,$A129,[2]Sheet1!Q:Q))</f>
        <v>0</v>
      </c>
      <c r="I129">
        <f>IF($C129=0,0,_xlfn.AGGREGATE(14,6,[2]Sheet1!$R:$R/([2]Sheet1!$A:$A=A129),1))</f>
        <v>1.9610000000000001</v>
      </c>
      <c r="J129">
        <f>IF($C129=0,0,AVERAGEIF([2]Sheet1!$A:$A,$A129,[2]Sheet1!R:R))</f>
        <v>1.2150000000000001</v>
      </c>
      <c r="K129" t="str">
        <f>VLOOKUP(A129,[3]AuthorsAnalyzed!$B:$F,3,FALSE)</f>
        <v>Male</v>
      </c>
      <c r="L129">
        <f>IFERROR(VLOOKUP(A130,AuthorInfo!B:F,4,FALSE)," ")</f>
        <v>0</v>
      </c>
      <c r="M129">
        <f>VLOOKUP(A130,AuthorInfo!B:F,5,FALSE)</f>
        <v>0</v>
      </c>
      <c r="N129">
        <f>IF($B129=0,0,SUMIFS([2]Sheet1!M:M,[2]Sheet1!$A:$A,$A129,[2]Sheet1!$S:$S,1))</f>
        <v>1</v>
      </c>
      <c r="O129">
        <f>IF($B129=0,0,SUMIFS([2]Sheet1!N:N,[2]Sheet1!$A:$A,$A129,[2]Sheet1!$S:$S,1))</f>
        <v>1</v>
      </c>
      <c r="P129">
        <f>IF($B129=0,0,SUMIFS([2]Sheet1!O:O,[2]Sheet1!$A:$A,$A129,[2]Sheet1!$S:$S,1))</f>
        <v>1</v>
      </c>
      <c r="Q129">
        <f>IF($B129=0,0,_xlfn.AGGREGATE(14,6,[2]Sheet1!$R:$R/([2]Sheet1!$A:$A=A129) *([2]Sheet1!$S:$S=1),1))</f>
        <v>1.9610000000000001</v>
      </c>
      <c r="R129">
        <f>IF($B129=0,0,AVERAGEIFS([2]Sheet1!R:R,[2]Sheet1!$A:$A,$A129,[2]Sheet1!$S:$S,1))</f>
        <v>1.9610000000000001</v>
      </c>
    </row>
    <row r="130" spans="1:18" x14ac:dyDescent="0.25">
      <c r="A130" s="2" t="s">
        <v>280</v>
      </c>
      <c r="B130">
        <f>COUNTIFS([2]Sheet1!$A:$A,A130,[2]Sheet1!$S:$S,1)</f>
        <v>2</v>
      </c>
      <c r="C130">
        <f>COUNTIF([2]Sheet1!$A:$A,A130)</f>
        <v>2</v>
      </c>
      <c r="D130">
        <f>IF($C130=0,0,SUMIF([2]Sheet1!$A:$A,$A130,[2]Sheet1!M:M))</f>
        <v>0</v>
      </c>
      <c r="E130">
        <f>IF($C130=0,0,SUMIF([2]Sheet1!$A:$A,$A130,[2]Sheet1!N:N))</f>
        <v>0</v>
      </c>
      <c r="F130">
        <f>IF($C130=0,0,SUMIF([2]Sheet1!$A:$A,$A130,[2]Sheet1!O:O))</f>
        <v>0</v>
      </c>
      <c r="G130">
        <f>IF($C130=0,0,SUMIF([2]Sheet1!$A:$A,$A130,[2]Sheet1!P:P))</f>
        <v>0</v>
      </c>
      <c r="H130">
        <f>IF($C130=0,0,SUMIF([2]Sheet1!$A:$A,$A130,[2]Sheet1!Q:Q))</f>
        <v>0</v>
      </c>
      <c r="I130">
        <f>IF($C130=0,0,_xlfn.AGGREGATE(14,6,[2]Sheet1!$R:$R/([2]Sheet1!$A:$A=A130),1))</f>
        <v>9.7270000000000003</v>
      </c>
      <c r="J130">
        <f>IF($C130=0,0,AVERAGEIF([2]Sheet1!$A:$A,$A130,[2]Sheet1!R:R))</f>
        <v>5.3685</v>
      </c>
      <c r="K130" t="str">
        <f>VLOOKUP(A130,[3]AuthorsAnalyzed!$B:$F,3,FALSE)</f>
        <v>Male</v>
      </c>
      <c r="L130">
        <f>IFERROR(VLOOKUP(A131,AuthorInfo!B:F,4,FALSE)," ")</f>
        <v>0</v>
      </c>
      <c r="M130">
        <f>VLOOKUP(A131,AuthorInfo!B:F,5,FALSE)</f>
        <v>0</v>
      </c>
      <c r="N130">
        <f>IF($B130=0,0,SUMIFS([2]Sheet1!M:M,[2]Sheet1!$A:$A,$A130,[2]Sheet1!$S:$S,1))</f>
        <v>0</v>
      </c>
      <c r="O130">
        <f>IF($B130=0,0,SUMIFS([2]Sheet1!N:N,[2]Sheet1!$A:$A,$A130,[2]Sheet1!$S:$S,1))</f>
        <v>0</v>
      </c>
      <c r="P130">
        <f>IF($B130=0,0,SUMIFS([2]Sheet1!O:O,[2]Sheet1!$A:$A,$A130,[2]Sheet1!$S:$S,1))</f>
        <v>0</v>
      </c>
      <c r="Q130">
        <f>IF($B130=0,0,_xlfn.AGGREGATE(14,6,[2]Sheet1!$R:$R/([2]Sheet1!$A:$A=A130) *([2]Sheet1!$S:$S=1),1))</f>
        <v>9.7270000000000003</v>
      </c>
      <c r="R130">
        <f>IF($B130=0,0,AVERAGEIFS([2]Sheet1!R:R,[2]Sheet1!$A:$A,$A130,[2]Sheet1!$S:$S,1))</f>
        <v>5.3685</v>
      </c>
    </row>
    <row r="131" spans="1:18" x14ac:dyDescent="0.25">
      <c r="A131" s="2" t="s">
        <v>281</v>
      </c>
      <c r="B131">
        <f>COUNTIFS([2]Sheet1!$A:$A,A131,[2]Sheet1!$S:$S,1)</f>
        <v>1</v>
      </c>
      <c r="C131">
        <f>COUNTIF([2]Sheet1!$A:$A,A131)</f>
        <v>1</v>
      </c>
      <c r="D131">
        <f>IF($C131=0,0,SUMIF([2]Sheet1!$A:$A,$A131,[2]Sheet1!M:M))</f>
        <v>1</v>
      </c>
      <c r="E131">
        <f>IF($C131=0,0,SUMIF([2]Sheet1!$A:$A,$A131,[2]Sheet1!N:N))</f>
        <v>1</v>
      </c>
      <c r="F131">
        <f>IF($C131=0,0,SUMIF([2]Sheet1!$A:$A,$A131,[2]Sheet1!O:O))</f>
        <v>1</v>
      </c>
      <c r="G131">
        <f>IF($C131=0,0,SUMIF([2]Sheet1!$A:$A,$A131,[2]Sheet1!P:P))</f>
        <v>0</v>
      </c>
      <c r="H131">
        <f>IF($C131=0,0,SUMIF([2]Sheet1!$A:$A,$A131,[2]Sheet1!Q:Q))</f>
        <v>0</v>
      </c>
      <c r="I131">
        <f>IF($C131=0,0,_xlfn.AGGREGATE(14,6,[2]Sheet1!$R:$R/([2]Sheet1!$A:$A=A131),1))</f>
        <v>0.86899999999999999</v>
      </c>
      <c r="J131">
        <f>IF($C131=0,0,AVERAGEIF([2]Sheet1!$A:$A,$A131,[2]Sheet1!R:R))</f>
        <v>0.86899999999999999</v>
      </c>
      <c r="K131" t="str">
        <f>VLOOKUP(A131,[3]AuthorsAnalyzed!$B:$F,3,FALSE)</f>
        <v>Male</v>
      </c>
      <c r="L131">
        <f>IFERROR(VLOOKUP(A132,AuthorInfo!B:F,4,FALSE)," ")</f>
        <v>0</v>
      </c>
      <c r="M131">
        <f>VLOOKUP(A132,AuthorInfo!B:F,5,FALSE)</f>
        <v>0</v>
      </c>
      <c r="N131">
        <f>IF($B131=0,0,SUMIFS([2]Sheet1!M:M,[2]Sheet1!$A:$A,$A131,[2]Sheet1!$S:$S,1))</f>
        <v>1</v>
      </c>
      <c r="O131">
        <f>IF($B131=0,0,SUMIFS([2]Sheet1!N:N,[2]Sheet1!$A:$A,$A131,[2]Sheet1!$S:$S,1))</f>
        <v>1</v>
      </c>
      <c r="P131">
        <f>IF($B131=0,0,SUMIFS([2]Sheet1!O:O,[2]Sheet1!$A:$A,$A131,[2]Sheet1!$S:$S,1))</f>
        <v>1</v>
      </c>
      <c r="Q131">
        <f>IF($B131=0,0,_xlfn.AGGREGATE(14,6,[2]Sheet1!$R:$R/([2]Sheet1!$A:$A=A131) *([2]Sheet1!$S:$S=1),1))</f>
        <v>0.86899999999999999</v>
      </c>
      <c r="R131">
        <f>IF($B131=0,0,AVERAGEIFS([2]Sheet1!R:R,[2]Sheet1!$A:$A,$A131,[2]Sheet1!$S:$S,1))</f>
        <v>0.86899999999999999</v>
      </c>
    </row>
    <row r="132" spans="1:18" x14ac:dyDescent="0.25">
      <c r="A132" s="2" t="s">
        <v>282</v>
      </c>
      <c r="B132">
        <f>COUNTIFS([2]Sheet1!$A:$A,A132,[2]Sheet1!$S:$S,1)</f>
        <v>7</v>
      </c>
      <c r="C132">
        <f>COUNTIF([2]Sheet1!$A:$A,A132)</f>
        <v>9</v>
      </c>
      <c r="D132">
        <f>IF($C132=0,0,SUMIF([2]Sheet1!$A:$A,$A132,[2]Sheet1!M:M))</f>
        <v>1</v>
      </c>
      <c r="E132">
        <f>IF($C132=0,0,SUMIF([2]Sheet1!$A:$A,$A132,[2]Sheet1!N:N))</f>
        <v>2</v>
      </c>
      <c r="F132">
        <f>IF($C132=0,0,SUMIF([2]Sheet1!$A:$A,$A132,[2]Sheet1!O:O))</f>
        <v>1</v>
      </c>
      <c r="G132">
        <f>IF($C132=0,0,SUMIF([2]Sheet1!$A:$A,$A132,[2]Sheet1!P:P))</f>
        <v>0</v>
      </c>
      <c r="H132">
        <f>IF($C132=0,0,SUMIF([2]Sheet1!$A:$A,$A132,[2]Sheet1!Q:Q))</f>
        <v>0</v>
      </c>
      <c r="I132">
        <f>IF($C132=0,0,_xlfn.AGGREGATE(14,6,[2]Sheet1!$R:$R/([2]Sheet1!$A:$A=A132),1))</f>
        <v>9.4120000000000008</v>
      </c>
      <c r="J132">
        <f>IF($C132=0,0,AVERAGEIF([2]Sheet1!$A:$A,$A132,[2]Sheet1!R:R))</f>
        <v>5.1745555555555551</v>
      </c>
      <c r="K132" t="str">
        <f>VLOOKUP(A132,[3]AuthorsAnalyzed!$B:$F,3,FALSE)</f>
        <v>Male</v>
      </c>
      <c r="L132">
        <f>IFERROR(VLOOKUP(A133,AuthorInfo!B:F,4,FALSE)," ")</f>
        <v>1</v>
      </c>
      <c r="M132">
        <f>VLOOKUP(A133,AuthorInfo!B:F,5,FALSE)</f>
        <v>0</v>
      </c>
      <c r="N132">
        <f>IF($B132=0,0,SUMIFS([2]Sheet1!M:M,[2]Sheet1!$A:$A,$A132,[2]Sheet1!$S:$S,1))</f>
        <v>0</v>
      </c>
      <c r="O132">
        <f>IF($B132=0,0,SUMIFS([2]Sheet1!N:N,[2]Sheet1!$A:$A,$A132,[2]Sheet1!$S:$S,1))</f>
        <v>0</v>
      </c>
      <c r="P132">
        <f>IF($B132=0,0,SUMIFS([2]Sheet1!O:O,[2]Sheet1!$A:$A,$A132,[2]Sheet1!$S:$S,1))</f>
        <v>0</v>
      </c>
      <c r="Q132">
        <f>IF($B132=0,0,_xlfn.AGGREGATE(14,6,[2]Sheet1!$R:$R/([2]Sheet1!$A:$A=A132) *([2]Sheet1!$S:$S=1),1))</f>
        <v>9.4120000000000008</v>
      </c>
      <c r="R132">
        <f>IF($B132=0,0,AVERAGEIFS([2]Sheet1!R:R,[2]Sheet1!$A:$A,$A132,[2]Sheet1!$S:$S,1))</f>
        <v>5.1155714285714282</v>
      </c>
    </row>
    <row r="133" spans="1:18" x14ac:dyDescent="0.25">
      <c r="A133" s="2" t="s">
        <v>283</v>
      </c>
      <c r="B133">
        <f>COUNTIFS([2]Sheet1!$A:$A,A133,[2]Sheet1!$S:$S,1)</f>
        <v>2</v>
      </c>
      <c r="C133">
        <f>COUNTIF([2]Sheet1!$A:$A,A133)</f>
        <v>3</v>
      </c>
      <c r="D133">
        <f>IF($C133=0,0,SUMIF([2]Sheet1!$A:$A,$A133,[2]Sheet1!M:M))</f>
        <v>1</v>
      </c>
      <c r="E133">
        <f>IF($C133=0,0,SUMIF([2]Sheet1!$A:$A,$A133,[2]Sheet1!N:N))</f>
        <v>1</v>
      </c>
      <c r="F133">
        <f>IF($C133=0,0,SUMIF([2]Sheet1!$A:$A,$A133,[2]Sheet1!O:O))</f>
        <v>1</v>
      </c>
      <c r="G133">
        <f>IF($C133=0,0,SUMIF([2]Sheet1!$A:$A,$A133,[2]Sheet1!P:P))</f>
        <v>0</v>
      </c>
      <c r="H133">
        <f>IF($C133=0,0,SUMIF([2]Sheet1!$A:$A,$A133,[2]Sheet1!Q:Q))</f>
        <v>0</v>
      </c>
      <c r="I133">
        <f>IF($C133=0,0,_xlfn.AGGREGATE(14,6,[2]Sheet1!$R:$R/([2]Sheet1!$A:$A=A133),1))</f>
        <v>30.821999999999999</v>
      </c>
      <c r="J133">
        <f>IF($C133=0,0,AVERAGEIF([2]Sheet1!$A:$A,$A133,[2]Sheet1!R:R))</f>
        <v>11.267666666666665</v>
      </c>
      <c r="K133" t="str">
        <f>VLOOKUP(A133,[3]AuthorsAnalyzed!$B:$F,3,FALSE)</f>
        <v>Male</v>
      </c>
      <c r="L133">
        <f>IFERROR(VLOOKUP(A134,AuthorInfo!B:F,4,FALSE)," ")</f>
        <v>1</v>
      </c>
      <c r="M133">
        <f>VLOOKUP(A134,AuthorInfo!B:F,5,FALSE)</f>
        <v>0</v>
      </c>
      <c r="N133">
        <f>IF($B133=0,0,SUMIFS([2]Sheet1!M:M,[2]Sheet1!$A:$A,$A133,[2]Sheet1!$S:$S,1))</f>
        <v>0</v>
      </c>
      <c r="O133">
        <f>IF($B133=0,0,SUMIFS([2]Sheet1!N:N,[2]Sheet1!$A:$A,$A133,[2]Sheet1!$S:$S,1))</f>
        <v>0</v>
      </c>
      <c r="P133">
        <f>IF($B133=0,0,SUMIFS([2]Sheet1!O:O,[2]Sheet1!$A:$A,$A133,[2]Sheet1!$S:$S,1))</f>
        <v>0</v>
      </c>
      <c r="Q133">
        <f>IF($B133=0,0,_xlfn.AGGREGATE(14,6,[2]Sheet1!$R:$R/([2]Sheet1!$A:$A=A133) *([2]Sheet1!$S:$S=1),1))</f>
        <v>30.821999999999999</v>
      </c>
      <c r="R133">
        <f>IF($B133=0,0,AVERAGEIFS([2]Sheet1!R:R,[2]Sheet1!$A:$A,$A133,[2]Sheet1!$S:$S,1))</f>
        <v>15.411</v>
      </c>
    </row>
    <row r="134" spans="1:18" x14ac:dyDescent="0.25">
      <c r="A134" s="2" t="s">
        <v>284</v>
      </c>
      <c r="B134">
        <f>COUNTIFS([2]Sheet1!$A:$A,A134,[2]Sheet1!$S:$S,1)</f>
        <v>14</v>
      </c>
      <c r="C134">
        <f>COUNTIF([2]Sheet1!$A:$A,A134)</f>
        <v>20</v>
      </c>
      <c r="D134">
        <f>IF($C134=0,0,SUMIF([2]Sheet1!$A:$A,$A134,[2]Sheet1!M:M))</f>
        <v>13</v>
      </c>
      <c r="E134">
        <f>IF($C134=0,0,SUMIF([2]Sheet1!$A:$A,$A134,[2]Sheet1!N:N))</f>
        <v>5</v>
      </c>
      <c r="F134">
        <f>IF($C134=0,0,SUMIF([2]Sheet1!$A:$A,$A134,[2]Sheet1!O:O))</f>
        <v>5</v>
      </c>
      <c r="G134">
        <f>IF($C134=0,0,SUMIF([2]Sheet1!$A:$A,$A134,[2]Sheet1!P:P))</f>
        <v>0</v>
      </c>
      <c r="H134">
        <f>IF($C134=0,0,SUMIF([2]Sheet1!$A:$A,$A134,[2]Sheet1!Q:Q))</f>
        <v>0</v>
      </c>
      <c r="I134">
        <f>IF($C134=0,0,_xlfn.AGGREGATE(14,6,[2]Sheet1!$R:$R/([2]Sheet1!$A:$A=A134),1))</f>
        <v>8.4700000000000006</v>
      </c>
      <c r="J134">
        <f>IF($C134=0,0,AVERAGEIF([2]Sheet1!$A:$A,$A134,[2]Sheet1!R:R))</f>
        <v>3.9239499999999992</v>
      </c>
      <c r="K134" t="str">
        <f>VLOOKUP(A134,[3]AuthorsAnalyzed!$B:$F,3,FALSE)</f>
        <v>Female</v>
      </c>
      <c r="L134">
        <f>IFERROR(VLOOKUP(A135,AuthorInfo!B:F,4,FALSE)," ")</f>
        <v>1</v>
      </c>
      <c r="M134">
        <f>VLOOKUP(A135,AuthorInfo!B:F,5,FALSE)</f>
        <v>0</v>
      </c>
      <c r="N134">
        <f>IF($B134=0,0,SUMIFS([2]Sheet1!M:M,[2]Sheet1!$A:$A,$A134,[2]Sheet1!$S:$S,1))</f>
        <v>7</v>
      </c>
      <c r="O134">
        <f>IF($B134=0,0,SUMIFS([2]Sheet1!N:N,[2]Sheet1!$A:$A,$A134,[2]Sheet1!$S:$S,1))</f>
        <v>3</v>
      </c>
      <c r="P134">
        <f>IF($B134=0,0,SUMIFS([2]Sheet1!O:O,[2]Sheet1!$A:$A,$A134,[2]Sheet1!$S:$S,1))</f>
        <v>3</v>
      </c>
      <c r="Q134">
        <f>IF($B134=0,0,_xlfn.AGGREGATE(14,6,[2]Sheet1!$R:$R/([2]Sheet1!$A:$A=A134) *([2]Sheet1!$S:$S=1),1))</f>
        <v>8.4700000000000006</v>
      </c>
      <c r="R134">
        <f>IF($B134=0,0,AVERAGEIFS([2]Sheet1!R:R,[2]Sheet1!$A:$A,$A134,[2]Sheet1!$S:$S,1))</f>
        <v>4.121142857142857</v>
      </c>
    </row>
    <row r="135" spans="1:18" x14ac:dyDescent="0.25">
      <c r="A135" s="2" t="s">
        <v>285</v>
      </c>
      <c r="B135">
        <f>COUNTIFS([2]Sheet1!$A:$A,A135,[2]Sheet1!$S:$S,1)</f>
        <v>9</v>
      </c>
      <c r="C135">
        <f>COUNTIF([2]Sheet1!$A:$A,A135)</f>
        <v>10</v>
      </c>
      <c r="D135">
        <f>IF($C135=0,0,SUMIF([2]Sheet1!$A:$A,$A135,[2]Sheet1!M:M))</f>
        <v>10</v>
      </c>
      <c r="E135">
        <f>IF($C135=0,0,SUMIF([2]Sheet1!$A:$A,$A135,[2]Sheet1!N:N))</f>
        <v>4</v>
      </c>
      <c r="F135">
        <f>IF($C135=0,0,SUMIF([2]Sheet1!$A:$A,$A135,[2]Sheet1!O:O))</f>
        <v>4</v>
      </c>
      <c r="G135">
        <f>IF($C135=0,0,SUMIF([2]Sheet1!$A:$A,$A135,[2]Sheet1!P:P))</f>
        <v>0</v>
      </c>
      <c r="H135">
        <f>IF($C135=0,0,SUMIF([2]Sheet1!$A:$A,$A135,[2]Sheet1!Q:Q))</f>
        <v>0</v>
      </c>
      <c r="I135">
        <f>IF($C135=0,0,_xlfn.AGGREGATE(14,6,[2]Sheet1!$R:$R/([2]Sheet1!$A:$A=A135),1))</f>
        <v>6.1980000000000004</v>
      </c>
      <c r="J135">
        <f>IF($C135=0,0,AVERAGEIF([2]Sheet1!$A:$A,$A135,[2]Sheet1!R:R))</f>
        <v>3.0100000000000002</v>
      </c>
      <c r="K135" t="str">
        <f>VLOOKUP(A135,[3]AuthorsAnalyzed!$B:$F,3,FALSE)</f>
        <v>Female</v>
      </c>
      <c r="L135">
        <f>IFERROR(VLOOKUP(A136,AuthorInfo!B:F,4,FALSE)," ")</f>
        <v>1</v>
      </c>
      <c r="M135">
        <f>VLOOKUP(A136,AuthorInfo!B:F,5,FALSE)</f>
        <v>0</v>
      </c>
      <c r="N135">
        <f>IF($B135=0,0,SUMIFS([2]Sheet1!M:M,[2]Sheet1!$A:$A,$A135,[2]Sheet1!$S:$S,1))</f>
        <v>9</v>
      </c>
      <c r="O135">
        <f>IF($B135=0,0,SUMIFS([2]Sheet1!N:N,[2]Sheet1!$A:$A,$A135,[2]Sheet1!$S:$S,1))</f>
        <v>4</v>
      </c>
      <c r="P135">
        <f>IF($B135=0,0,SUMIFS([2]Sheet1!O:O,[2]Sheet1!$A:$A,$A135,[2]Sheet1!$S:$S,1))</f>
        <v>4</v>
      </c>
      <c r="Q135">
        <f>IF($B135=0,0,_xlfn.AGGREGATE(14,6,[2]Sheet1!$R:$R/([2]Sheet1!$A:$A=A135) *([2]Sheet1!$S:$S=1),1))</f>
        <v>6.1980000000000004</v>
      </c>
      <c r="R135">
        <f>IF($B135=0,0,AVERAGEIFS([2]Sheet1!R:R,[2]Sheet1!$A:$A,$A135,[2]Sheet1!$S:$S,1))</f>
        <v>2.8985555555555558</v>
      </c>
    </row>
    <row r="136" spans="1:18" x14ac:dyDescent="0.25">
      <c r="A136" s="2" t="s">
        <v>286</v>
      </c>
      <c r="B136">
        <f>COUNTIFS([2]Sheet1!$A:$A,A136,[2]Sheet1!$S:$S,1)</f>
        <v>2</v>
      </c>
      <c r="C136">
        <f>COUNTIF([2]Sheet1!$A:$A,A136)</f>
        <v>3</v>
      </c>
      <c r="D136">
        <f>IF($C136=0,0,SUMIF([2]Sheet1!$A:$A,$A136,[2]Sheet1!M:M))</f>
        <v>0</v>
      </c>
      <c r="E136">
        <f>IF($C136=0,0,SUMIF([2]Sheet1!$A:$A,$A136,[2]Sheet1!N:N))</f>
        <v>2</v>
      </c>
      <c r="F136">
        <f>IF($C136=0,0,SUMIF([2]Sheet1!$A:$A,$A136,[2]Sheet1!O:O))</f>
        <v>0</v>
      </c>
      <c r="G136">
        <f>IF($C136=0,0,SUMIF([2]Sheet1!$A:$A,$A136,[2]Sheet1!P:P))</f>
        <v>0</v>
      </c>
      <c r="H136">
        <f>IF($C136=0,0,SUMIF([2]Sheet1!$A:$A,$A136,[2]Sheet1!Q:Q))</f>
        <v>0</v>
      </c>
      <c r="I136">
        <f>IF($C136=0,0,_xlfn.AGGREGATE(14,6,[2]Sheet1!$R:$R/([2]Sheet1!$A:$A=A136),1))</f>
        <v>8.109</v>
      </c>
      <c r="J136">
        <f>IF($C136=0,0,AVERAGEIF([2]Sheet1!$A:$A,$A136,[2]Sheet1!R:R))</f>
        <v>6.4833333333333334</v>
      </c>
      <c r="K136" t="str">
        <f>VLOOKUP(A136,[3]AuthorsAnalyzed!$B:$F,3,FALSE)</f>
        <v>Female</v>
      </c>
      <c r="L136">
        <f>IFERROR(VLOOKUP(A137,AuthorInfo!B:F,4,FALSE)," ")</f>
        <v>1</v>
      </c>
      <c r="M136">
        <f>VLOOKUP(A137,AuthorInfo!B:F,5,FALSE)</f>
        <v>0</v>
      </c>
      <c r="N136">
        <f>IF($B136=0,0,SUMIFS([2]Sheet1!M:M,[2]Sheet1!$A:$A,$A136,[2]Sheet1!$S:$S,1))</f>
        <v>0</v>
      </c>
      <c r="O136">
        <f>IF($B136=0,0,SUMIFS([2]Sheet1!N:N,[2]Sheet1!$A:$A,$A136,[2]Sheet1!$S:$S,1))</f>
        <v>2</v>
      </c>
      <c r="P136">
        <f>IF($B136=0,0,SUMIFS([2]Sheet1!O:O,[2]Sheet1!$A:$A,$A136,[2]Sheet1!$S:$S,1))</f>
        <v>0</v>
      </c>
      <c r="Q136">
        <f>IF($B136=0,0,_xlfn.AGGREGATE(14,6,[2]Sheet1!$R:$R/([2]Sheet1!$A:$A=A136) *([2]Sheet1!$S:$S=1),1))</f>
        <v>6.4669999999999996</v>
      </c>
      <c r="R136">
        <f>IF($B136=0,0,AVERAGEIFS([2]Sheet1!R:R,[2]Sheet1!$A:$A,$A136,[2]Sheet1!$S:$S,1))</f>
        <v>5.6704999999999997</v>
      </c>
    </row>
    <row r="137" spans="1:18" x14ac:dyDescent="0.25">
      <c r="A137" s="2" t="s">
        <v>287</v>
      </c>
      <c r="B137">
        <f>COUNTIFS([2]Sheet1!$A:$A,A137,[2]Sheet1!$S:$S,1)</f>
        <v>8</v>
      </c>
      <c r="C137">
        <f>COUNTIF([2]Sheet1!$A:$A,A137)</f>
        <v>10</v>
      </c>
      <c r="D137">
        <f>IF($C137=0,0,SUMIF([2]Sheet1!$A:$A,$A137,[2]Sheet1!M:M))</f>
        <v>2</v>
      </c>
      <c r="E137">
        <f>IF($C137=0,0,SUMIF([2]Sheet1!$A:$A,$A137,[2]Sheet1!N:N))</f>
        <v>2</v>
      </c>
      <c r="F137">
        <f>IF($C137=0,0,SUMIF([2]Sheet1!$A:$A,$A137,[2]Sheet1!O:O))</f>
        <v>1</v>
      </c>
      <c r="G137">
        <f>IF($C137=0,0,SUMIF([2]Sheet1!$A:$A,$A137,[2]Sheet1!P:P))</f>
        <v>0</v>
      </c>
      <c r="H137">
        <f>IF($C137=0,0,SUMIF([2]Sheet1!$A:$A,$A137,[2]Sheet1!Q:Q))</f>
        <v>0</v>
      </c>
      <c r="I137">
        <f>IF($C137=0,0,_xlfn.AGGREGATE(14,6,[2]Sheet1!$R:$R/([2]Sheet1!$A:$A=A137),1))</f>
        <v>8.109</v>
      </c>
      <c r="J137">
        <f>IF($C137=0,0,AVERAGEIF([2]Sheet1!$A:$A,$A137,[2]Sheet1!R:R))</f>
        <v>3.5658000000000003</v>
      </c>
      <c r="K137" t="str">
        <f>VLOOKUP(A137,[3]AuthorsAnalyzed!$B:$F,3,FALSE)</f>
        <v>Male</v>
      </c>
      <c r="L137">
        <f>IFERROR(VLOOKUP(A138,AuthorInfo!B:F,4,FALSE)," ")</f>
        <v>0</v>
      </c>
      <c r="M137">
        <f>VLOOKUP(A138,AuthorInfo!B:F,5,FALSE)</f>
        <v>0</v>
      </c>
      <c r="N137">
        <f>IF($B137=0,0,SUMIFS([2]Sheet1!M:M,[2]Sheet1!$A:$A,$A137,[2]Sheet1!$S:$S,1))</f>
        <v>1</v>
      </c>
      <c r="O137">
        <f>IF($B137=0,0,SUMIFS([2]Sheet1!N:N,[2]Sheet1!$A:$A,$A137,[2]Sheet1!$S:$S,1))</f>
        <v>1</v>
      </c>
      <c r="P137">
        <f>IF($B137=0,0,SUMIFS([2]Sheet1!O:O,[2]Sheet1!$A:$A,$A137,[2]Sheet1!$S:$S,1))</f>
        <v>0</v>
      </c>
      <c r="Q137">
        <f>IF($B137=0,0,_xlfn.AGGREGATE(14,6,[2]Sheet1!$R:$R/([2]Sheet1!$A:$A=A137) *([2]Sheet1!$S:$S=1),1))</f>
        <v>8.109</v>
      </c>
      <c r="R137">
        <f>IF($B137=0,0,AVERAGEIFS([2]Sheet1!R:R,[2]Sheet1!$A:$A,$A137,[2]Sheet1!$S:$S,1))</f>
        <v>3.5427499999999998</v>
      </c>
    </row>
    <row r="138" spans="1:18" x14ac:dyDescent="0.25">
      <c r="A138" s="2" t="s">
        <v>288</v>
      </c>
      <c r="B138">
        <f>COUNTIFS([2]Sheet1!$A:$A,A138,[2]Sheet1!$S:$S,1)</f>
        <v>2</v>
      </c>
      <c r="C138">
        <f>COUNTIF([2]Sheet1!$A:$A,A138)</f>
        <v>2</v>
      </c>
      <c r="D138">
        <f>IF($C138=0,0,SUMIF([2]Sheet1!$A:$A,$A138,[2]Sheet1!M:M))</f>
        <v>2</v>
      </c>
      <c r="E138">
        <f>IF($C138=0,0,SUMIF([2]Sheet1!$A:$A,$A138,[2]Sheet1!N:N))</f>
        <v>1</v>
      </c>
      <c r="F138">
        <f>IF($C138=0,0,SUMIF([2]Sheet1!$A:$A,$A138,[2]Sheet1!O:O))</f>
        <v>1</v>
      </c>
      <c r="G138">
        <f>IF($C138=0,0,SUMIF([2]Sheet1!$A:$A,$A138,[2]Sheet1!P:P))</f>
        <v>0</v>
      </c>
      <c r="H138">
        <f>IF($C138=0,0,SUMIF([2]Sheet1!$A:$A,$A138,[2]Sheet1!Q:Q))</f>
        <v>0</v>
      </c>
      <c r="I138">
        <f>IF($C138=0,0,_xlfn.AGGREGATE(14,6,[2]Sheet1!$R:$R/([2]Sheet1!$A:$A=A138),1))</f>
        <v>2.2149999999999999</v>
      </c>
      <c r="J138">
        <f>IF($C138=0,0,AVERAGEIF([2]Sheet1!$A:$A,$A138,[2]Sheet1!R:R))</f>
        <v>2.2149999999999999</v>
      </c>
      <c r="K138" t="str">
        <f>VLOOKUP(A138,[3]AuthorsAnalyzed!$B:$F,3,FALSE)</f>
        <v>Male</v>
      </c>
      <c r="L138">
        <f>IFERROR(VLOOKUP(A139,AuthorInfo!B:F,4,FALSE)," ")</f>
        <v>0</v>
      </c>
      <c r="M138">
        <f>VLOOKUP(A139,AuthorInfo!B:F,5,FALSE)</f>
        <v>0</v>
      </c>
      <c r="N138">
        <f>IF($B138=0,0,SUMIFS([2]Sheet1!M:M,[2]Sheet1!$A:$A,$A138,[2]Sheet1!$S:$S,1))</f>
        <v>2</v>
      </c>
      <c r="O138">
        <f>IF($B138=0,0,SUMIFS([2]Sheet1!N:N,[2]Sheet1!$A:$A,$A138,[2]Sheet1!$S:$S,1))</f>
        <v>1</v>
      </c>
      <c r="P138">
        <f>IF($B138=0,0,SUMIFS([2]Sheet1!O:O,[2]Sheet1!$A:$A,$A138,[2]Sheet1!$S:$S,1))</f>
        <v>1</v>
      </c>
      <c r="Q138">
        <f>IF($B138=0,0,_xlfn.AGGREGATE(14,6,[2]Sheet1!$R:$R/([2]Sheet1!$A:$A=A138) *([2]Sheet1!$S:$S=1),1))</f>
        <v>2.2149999999999999</v>
      </c>
      <c r="R138">
        <f>IF($B138=0,0,AVERAGEIFS([2]Sheet1!R:R,[2]Sheet1!$A:$A,$A138,[2]Sheet1!$S:$S,1))</f>
        <v>2.2149999999999999</v>
      </c>
    </row>
    <row r="139" spans="1:18" x14ac:dyDescent="0.25">
      <c r="A139" s="2" t="s">
        <v>289</v>
      </c>
      <c r="B139">
        <f>COUNTIFS([2]Sheet1!$A:$A,A139,[2]Sheet1!$S:$S,1)</f>
        <v>1</v>
      </c>
      <c r="C139">
        <f>COUNTIF([2]Sheet1!$A:$A,A139)</f>
        <v>1</v>
      </c>
      <c r="D139">
        <f>IF($C139=0,0,SUMIF([2]Sheet1!$A:$A,$A139,[2]Sheet1!M:M))</f>
        <v>1</v>
      </c>
      <c r="E139">
        <f>IF($C139=0,0,SUMIF([2]Sheet1!$A:$A,$A139,[2]Sheet1!N:N))</f>
        <v>0</v>
      </c>
      <c r="F139">
        <f>IF($C139=0,0,SUMIF([2]Sheet1!$A:$A,$A139,[2]Sheet1!O:O))</f>
        <v>0</v>
      </c>
      <c r="G139">
        <f>IF($C139=0,0,SUMIF([2]Sheet1!$A:$A,$A139,[2]Sheet1!P:P))</f>
        <v>1</v>
      </c>
      <c r="H139">
        <f>IF($C139=0,0,SUMIF([2]Sheet1!$A:$A,$A139,[2]Sheet1!Q:Q))</f>
        <v>1</v>
      </c>
      <c r="I139">
        <f>IF($C139=0,0,_xlfn.AGGREGATE(14,6,[2]Sheet1!$R:$R/([2]Sheet1!$A:$A=A139),1))</f>
        <v>0.86899999999999999</v>
      </c>
      <c r="J139">
        <f>IF($C139=0,0,AVERAGEIF([2]Sheet1!$A:$A,$A139,[2]Sheet1!R:R))</f>
        <v>0.86899999999999999</v>
      </c>
      <c r="K139" t="str">
        <f>VLOOKUP(A139,[3]AuthorsAnalyzed!$B:$F,3,FALSE)</f>
        <v>Male</v>
      </c>
      <c r="L139">
        <f>IFERROR(VLOOKUP(A140,AuthorInfo!B:F,4,FALSE)," ")</f>
        <v>0</v>
      </c>
      <c r="M139">
        <f>VLOOKUP(A140,AuthorInfo!B:F,5,FALSE)</f>
        <v>0</v>
      </c>
      <c r="N139">
        <f>IF($B139=0,0,SUMIFS([2]Sheet1!M:M,[2]Sheet1!$A:$A,$A139,[2]Sheet1!$S:$S,1))</f>
        <v>1</v>
      </c>
      <c r="O139">
        <f>IF($B139=0,0,SUMIFS([2]Sheet1!N:N,[2]Sheet1!$A:$A,$A139,[2]Sheet1!$S:$S,1))</f>
        <v>0</v>
      </c>
      <c r="P139">
        <f>IF($B139=0,0,SUMIFS([2]Sheet1!O:O,[2]Sheet1!$A:$A,$A139,[2]Sheet1!$S:$S,1))</f>
        <v>0</v>
      </c>
      <c r="Q139">
        <f>IF($B139=0,0,_xlfn.AGGREGATE(14,6,[2]Sheet1!$R:$R/([2]Sheet1!$A:$A=A139) *([2]Sheet1!$S:$S=1),1))</f>
        <v>0.86899999999999999</v>
      </c>
      <c r="R139">
        <f>IF($B139=0,0,AVERAGEIFS([2]Sheet1!R:R,[2]Sheet1!$A:$A,$A139,[2]Sheet1!$S:$S,1))</f>
        <v>0.86899999999999999</v>
      </c>
    </row>
    <row r="140" spans="1:18" x14ac:dyDescent="0.25">
      <c r="A140" s="2" t="s">
        <v>290</v>
      </c>
      <c r="B140">
        <f>COUNTIFS([2]Sheet1!$A:$A,A140,[2]Sheet1!$S:$S,1)</f>
        <v>3</v>
      </c>
      <c r="C140">
        <f>COUNTIF([2]Sheet1!$A:$A,A140)</f>
        <v>3</v>
      </c>
      <c r="D140">
        <f>IF($C140=0,0,SUMIF([2]Sheet1!$A:$A,$A140,[2]Sheet1!M:M))</f>
        <v>3</v>
      </c>
      <c r="E140">
        <f>IF($C140=0,0,SUMIF([2]Sheet1!$A:$A,$A140,[2]Sheet1!N:N))</f>
        <v>1</v>
      </c>
      <c r="F140">
        <f>IF($C140=0,0,SUMIF([2]Sheet1!$A:$A,$A140,[2]Sheet1!O:O))</f>
        <v>1</v>
      </c>
      <c r="G140">
        <f>IF($C140=0,0,SUMIF([2]Sheet1!$A:$A,$A140,[2]Sheet1!P:P))</f>
        <v>0</v>
      </c>
      <c r="H140">
        <f>IF($C140=0,0,SUMIF([2]Sheet1!$A:$A,$A140,[2]Sheet1!Q:Q))</f>
        <v>0</v>
      </c>
      <c r="I140">
        <f>IF($C140=0,0,_xlfn.AGGREGATE(14,6,[2]Sheet1!$R:$R/([2]Sheet1!$A:$A=A140),1))</f>
        <v>2.04</v>
      </c>
      <c r="J140">
        <f>IF($C140=0,0,AVERAGEIF([2]Sheet1!$A:$A,$A140,[2]Sheet1!R:R))</f>
        <v>2.008</v>
      </c>
      <c r="K140" t="str">
        <f>VLOOKUP(A140,[3]AuthorsAnalyzed!$B:$F,3,FALSE)</f>
        <v>Male</v>
      </c>
      <c r="L140">
        <f>IFERROR(VLOOKUP(A141,AuthorInfo!B:F,4,FALSE)," ")</f>
        <v>0</v>
      </c>
      <c r="M140">
        <f>VLOOKUP(A141,AuthorInfo!B:F,5,FALSE)</f>
        <v>0</v>
      </c>
      <c r="N140">
        <f>IF($B140=0,0,SUMIFS([2]Sheet1!M:M,[2]Sheet1!$A:$A,$A140,[2]Sheet1!$S:$S,1))</f>
        <v>3</v>
      </c>
      <c r="O140">
        <f>IF($B140=0,0,SUMIFS([2]Sheet1!N:N,[2]Sheet1!$A:$A,$A140,[2]Sheet1!$S:$S,1))</f>
        <v>1</v>
      </c>
      <c r="P140">
        <f>IF($B140=0,0,SUMIFS([2]Sheet1!O:O,[2]Sheet1!$A:$A,$A140,[2]Sheet1!$S:$S,1))</f>
        <v>1</v>
      </c>
      <c r="Q140">
        <f>IF($B140=0,0,_xlfn.AGGREGATE(14,6,[2]Sheet1!$R:$R/([2]Sheet1!$A:$A=A140) *([2]Sheet1!$S:$S=1),1))</f>
        <v>2.04</v>
      </c>
      <c r="R140">
        <f>IF($B140=0,0,AVERAGEIFS([2]Sheet1!R:R,[2]Sheet1!$A:$A,$A140,[2]Sheet1!$S:$S,1))</f>
        <v>2.008</v>
      </c>
    </row>
    <row r="141" spans="1:18" x14ac:dyDescent="0.25">
      <c r="A141" s="2" t="s">
        <v>291</v>
      </c>
      <c r="B141">
        <f>COUNTIFS([2]Sheet1!$A:$A,A141,[2]Sheet1!$S:$S,1)</f>
        <v>1</v>
      </c>
      <c r="C141">
        <f>COUNTIF([2]Sheet1!$A:$A,A141)</f>
        <v>1</v>
      </c>
      <c r="D141">
        <f>IF($C141=0,0,SUMIF([2]Sheet1!$A:$A,$A141,[2]Sheet1!M:M))</f>
        <v>0</v>
      </c>
      <c r="E141">
        <f>IF($C141=0,0,SUMIF([2]Sheet1!$A:$A,$A141,[2]Sheet1!N:N))</f>
        <v>1</v>
      </c>
      <c r="F141">
        <f>IF($C141=0,0,SUMIF([2]Sheet1!$A:$A,$A141,[2]Sheet1!O:O))</f>
        <v>0</v>
      </c>
      <c r="G141">
        <f>IF($C141=0,0,SUMIF([2]Sheet1!$A:$A,$A141,[2]Sheet1!P:P))</f>
        <v>0</v>
      </c>
      <c r="H141">
        <f>IF($C141=0,0,SUMIF([2]Sheet1!$A:$A,$A141,[2]Sheet1!Q:Q))</f>
        <v>0</v>
      </c>
      <c r="I141">
        <f>IF($C141=0,0,_xlfn.AGGREGATE(14,6,[2]Sheet1!$R:$R/([2]Sheet1!$A:$A=A141),1))</f>
        <v>6.0389999999999997</v>
      </c>
      <c r="J141">
        <f>IF($C141=0,0,AVERAGEIF([2]Sheet1!$A:$A,$A141,[2]Sheet1!R:R))</f>
        <v>6.0389999999999997</v>
      </c>
      <c r="K141" t="str">
        <f>VLOOKUP(A141,[3]AuthorsAnalyzed!$B:$F,3,FALSE)</f>
        <v>Male</v>
      </c>
      <c r="L141">
        <f>IFERROR(VLOOKUP(A142,AuthorInfo!B:F,4,FALSE)," ")</f>
        <v>0</v>
      </c>
      <c r="M141">
        <f>VLOOKUP(A142,AuthorInfo!B:F,5,FALSE)</f>
        <v>0</v>
      </c>
      <c r="N141">
        <f>IF($B141=0,0,SUMIFS([2]Sheet1!M:M,[2]Sheet1!$A:$A,$A141,[2]Sheet1!$S:$S,1))</f>
        <v>0</v>
      </c>
      <c r="O141">
        <f>IF($B141=0,0,SUMIFS([2]Sheet1!N:N,[2]Sheet1!$A:$A,$A141,[2]Sheet1!$S:$S,1))</f>
        <v>1</v>
      </c>
      <c r="P141">
        <f>IF($B141=0,0,SUMIFS([2]Sheet1!O:O,[2]Sheet1!$A:$A,$A141,[2]Sheet1!$S:$S,1))</f>
        <v>0</v>
      </c>
      <c r="Q141">
        <f>IF($B141=0,0,_xlfn.AGGREGATE(14,6,[2]Sheet1!$R:$R/([2]Sheet1!$A:$A=A141) *([2]Sheet1!$S:$S=1),1))</f>
        <v>6.0389999999999997</v>
      </c>
      <c r="R141">
        <f>IF($B141=0,0,AVERAGEIFS([2]Sheet1!R:R,[2]Sheet1!$A:$A,$A141,[2]Sheet1!$S:$S,1))</f>
        <v>6.0389999999999997</v>
      </c>
    </row>
    <row r="142" spans="1:18" x14ac:dyDescent="0.25">
      <c r="A142" s="2" t="s">
        <v>292</v>
      </c>
      <c r="B142">
        <f>COUNTIFS([2]Sheet1!$A:$A,A142,[2]Sheet1!$S:$S,1)</f>
        <v>3</v>
      </c>
      <c r="C142">
        <f>COUNTIF([2]Sheet1!$A:$A,A142)</f>
        <v>3</v>
      </c>
      <c r="D142">
        <f>IF($C142=0,0,SUMIF([2]Sheet1!$A:$A,$A142,[2]Sheet1!M:M))</f>
        <v>0</v>
      </c>
      <c r="E142">
        <f>IF($C142=0,0,SUMIF([2]Sheet1!$A:$A,$A142,[2]Sheet1!N:N))</f>
        <v>0</v>
      </c>
      <c r="F142">
        <f>IF($C142=0,0,SUMIF([2]Sheet1!$A:$A,$A142,[2]Sheet1!O:O))</f>
        <v>0</v>
      </c>
      <c r="G142">
        <f>IF($C142=0,0,SUMIF([2]Sheet1!$A:$A,$A142,[2]Sheet1!P:P))</f>
        <v>0</v>
      </c>
      <c r="H142">
        <f>IF($C142=0,0,SUMIF([2]Sheet1!$A:$A,$A142,[2]Sheet1!Q:Q))</f>
        <v>0</v>
      </c>
      <c r="I142">
        <f>IF($C142=0,0,_xlfn.AGGREGATE(14,6,[2]Sheet1!$R:$R/([2]Sheet1!$A:$A=A142),1))</f>
        <v>38.637</v>
      </c>
      <c r="J142">
        <f>IF($C142=0,0,AVERAGEIF([2]Sheet1!$A:$A,$A142,[2]Sheet1!R:R))</f>
        <v>21.390666666666664</v>
      </c>
      <c r="K142" t="str">
        <f>VLOOKUP(A142,[3]AuthorsAnalyzed!$B:$F,3,FALSE)</f>
        <v>Male</v>
      </c>
      <c r="L142">
        <f>IFERROR(VLOOKUP(A143,AuthorInfo!B:F,4,FALSE)," ")</f>
        <v>1</v>
      </c>
      <c r="M142">
        <f>VLOOKUP(A143,AuthorInfo!B:F,5,FALSE)</f>
        <v>0</v>
      </c>
      <c r="N142">
        <f>IF($B142=0,0,SUMIFS([2]Sheet1!M:M,[2]Sheet1!$A:$A,$A142,[2]Sheet1!$S:$S,1))</f>
        <v>0</v>
      </c>
      <c r="O142">
        <f>IF($B142=0,0,SUMIFS([2]Sheet1!N:N,[2]Sheet1!$A:$A,$A142,[2]Sheet1!$S:$S,1))</f>
        <v>0</v>
      </c>
      <c r="P142">
        <f>IF($B142=0,0,SUMIFS([2]Sheet1!O:O,[2]Sheet1!$A:$A,$A142,[2]Sheet1!$S:$S,1))</f>
        <v>0</v>
      </c>
      <c r="Q142">
        <f>IF($B142=0,0,_xlfn.AGGREGATE(14,6,[2]Sheet1!$R:$R/([2]Sheet1!$A:$A=A142) *([2]Sheet1!$S:$S=1),1))</f>
        <v>38.637</v>
      </c>
      <c r="R142">
        <f>IF($B142=0,0,AVERAGEIFS([2]Sheet1!R:R,[2]Sheet1!$A:$A,$A142,[2]Sheet1!$S:$S,1))</f>
        <v>21.390666666666664</v>
      </c>
    </row>
    <row r="143" spans="1:18" x14ac:dyDescent="0.25">
      <c r="A143" s="2" t="s">
        <v>293</v>
      </c>
      <c r="B143">
        <f>COUNTIFS([2]Sheet1!$A:$A,A143,[2]Sheet1!$S:$S,1)</f>
        <v>2</v>
      </c>
      <c r="C143">
        <f>COUNTIF([2]Sheet1!$A:$A,A143)</f>
        <v>2</v>
      </c>
      <c r="D143">
        <f>IF($C143=0,0,SUMIF([2]Sheet1!$A:$A,$A143,[2]Sheet1!M:M))</f>
        <v>0</v>
      </c>
      <c r="E143">
        <f>IF($C143=0,0,SUMIF([2]Sheet1!$A:$A,$A143,[2]Sheet1!N:N))</f>
        <v>1</v>
      </c>
      <c r="F143">
        <f>IF($C143=0,0,SUMIF([2]Sheet1!$A:$A,$A143,[2]Sheet1!O:O))</f>
        <v>0</v>
      </c>
      <c r="G143">
        <f>IF($C143=0,0,SUMIF([2]Sheet1!$A:$A,$A143,[2]Sheet1!P:P))</f>
        <v>0</v>
      </c>
      <c r="H143">
        <f>IF($C143=0,0,SUMIF([2]Sheet1!$A:$A,$A143,[2]Sheet1!Q:Q))</f>
        <v>0</v>
      </c>
      <c r="I143">
        <f>IF($C143=0,0,_xlfn.AGGREGATE(14,6,[2]Sheet1!$R:$R/([2]Sheet1!$A:$A=A143),1))</f>
        <v>2.74</v>
      </c>
      <c r="J143">
        <f>IF($C143=0,0,AVERAGEIF([2]Sheet1!$A:$A,$A143,[2]Sheet1!R:R))</f>
        <v>2.7140000000000004</v>
      </c>
      <c r="K143" t="str">
        <f>VLOOKUP(A143,[3]AuthorsAnalyzed!$B:$F,3,FALSE)</f>
        <v>Female</v>
      </c>
      <c r="L143">
        <f>IFERROR(VLOOKUP(A144,AuthorInfo!B:F,4,FALSE)," ")</f>
        <v>0</v>
      </c>
      <c r="M143">
        <f>VLOOKUP(A144,AuthorInfo!B:F,5,FALSE)</f>
        <v>0</v>
      </c>
      <c r="N143">
        <f>IF($B143=0,0,SUMIFS([2]Sheet1!M:M,[2]Sheet1!$A:$A,$A143,[2]Sheet1!$S:$S,1))</f>
        <v>0</v>
      </c>
      <c r="O143">
        <f>IF($B143=0,0,SUMIFS([2]Sheet1!N:N,[2]Sheet1!$A:$A,$A143,[2]Sheet1!$S:$S,1))</f>
        <v>1</v>
      </c>
      <c r="P143">
        <f>IF($B143=0,0,SUMIFS([2]Sheet1!O:O,[2]Sheet1!$A:$A,$A143,[2]Sheet1!$S:$S,1))</f>
        <v>0</v>
      </c>
      <c r="Q143">
        <f>IF($B143=0,0,_xlfn.AGGREGATE(14,6,[2]Sheet1!$R:$R/([2]Sheet1!$A:$A=A143) *([2]Sheet1!$S:$S=1),1))</f>
        <v>2.74</v>
      </c>
      <c r="R143">
        <f>IF($B143=0,0,AVERAGEIFS([2]Sheet1!R:R,[2]Sheet1!$A:$A,$A143,[2]Sheet1!$S:$S,1))</f>
        <v>2.7140000000000004</v>
      </c>
    </row>
    <row r="144" spans="1:18" x14ac:dyDescent="0.25">
      <c r="A144" s="2" t="s">
        <v>294</v>
      </c>
      <c r="B144">
        <f>COUNTIFS([2]Sheet1!$A:$A,A144,[2]Sheet1!$S:$S,1)</f>
        <v>9</v>
      </c>
      <c r="C144">
        <f>COUNTIF([2]Sheet1!$A:$A,A144)</f>
        <v>13</v>
      </c>
      <c r="D144">
        <f>IF($C144=0,0,SUMIF([2]Sheet1!$A:$A,$A144,[2]Sheet1!M:M))</f>
        <v>4</v>
      </c>
      <c r="E144">
        <f>IF($C144=0,0,SUMIF([2]Sheet1!$A:$A,$A144,[2]Sheet1!N:N))</f>
        <v>5</v>
      </c>
      <c r="F144">
        <f>IF($C144=0,0,SUMIF([2]Sheet1!$A:$A,$A144,[2]Sheet1!O:O))</f>
        <v>3</v>
      </c>
      <c r="G144">
        <f>IF($C144=0,0,SUMIF([2]Sheet1!$A:$A,$A144,[2]Sheet1!P:P))</f>
        <v>0</v>
      </c>
      <c r="H144">
        <f>IF($C144=0,0,SUMIF([2]Sheet1!$A:$A,$A144,[2]Sheet1!Q:Q))</f>
        <v>0</v>
      </c>
      <c r="I144">
        <f>IF($C144=0,0,_xlfn.AGGREGATE(14,6,[2]Sheet1!$R:$R/([2]Sheet1!$A:$A=A144),1))</f>
        <v>10.247</v>
      </c>
      <c r="J144">
        <f>IF($C144=0,0,AVERAGEIF([2]Sheet1!$A:$A,$A144,[2]Sheet1!R:R))</f>
        <v>2.3190769230769233</v>
      </c>
      <c r="K144" t="str">
        <f>VLOOKUP(A144,[3]AuthorsAnalyzed!$B:$F,3,FALSE)</f>
        <v>Male</v>
      </c>
      <c r="L144">
        <f>IFERROR(VLOOKUP(A145,AuthorInfo!B:F,4,FALSE)," ")</f>
        <v>0</v>
      </c>
      <c r="M144">
        <f>VLOOKUP(A145,AuthorInfo!B:F,5,FALSE)</f>
        <v>0</v>
      </c>
      <c r="N144">
        <f>IF($B144=0,0,SUMIFS([2]Sheet1!M:M,[2]Sheet1!$A:$A,$A144,[2]Sheet1!$S:$S,1))</f>
        <v>0</v>
      </c>
      <c r="O144">
        <f>IF($B144=0,0,SUMIFS([2]Sheet1!N:N,[2]Sheet1!$A:$A,$A144,[2]Sheet1!$S:$S,1))</f>
        <v>2</v>
      </c>
      <c r="P144">
        <f>IF($B144=0,0,SUMIFS([2]Sheet1!O:O,[2]Sheet1!$A:$A,$A144,[2]Sheet1!$S:$S,1))</f>
        <v>0</v>
      </c>
      <c r="Q144">
        <f>IF($B144=0,0,_xlfn.AGGREGATE(14,6,[2]Sheet1!$R:$R/([2]Sheet1!$A:$A=A144) *([2]Sheet1!$S:$S=1),1))</f>
        <v>10.247</v>
      </c>
      <c r="R144">
        <f>IF($B144=0,0,AVERAGEIFS([2]Sheet1!R:R,[2]Sheet1!$A:$A,$A144,[2]Sheet1!$S:$S,1))</f>
        <v>2.5756666666666668</v>
      </c>
    </row>
    <row r="145" spans="1:18" x14ac:dyDescent="0.25">
      <c r="A145" s="2" t="s">
        <v>295</v>
      </c>
      <c r="B145">
        <f>COUNTIFS([2]Sheet1!$A:$A,A145,[2]Sheet1!$S:$S,1)</f>
        <v>3</v>
      </c>
      <c r="C145">
        <f>COUNTIF([2]Sheet1!$A:$A,A145)</f>
        <v>3</v>
      </c>
      <c r="D145">
        <f>IF($C145=0,0,SUMIF([2]Sheet1!$A:$A,$A145,[2]Sheet1!M:M))</f>
        <v>1</v>
      </c>
      <c r="E145">
        <f>IF($C145=0,0,SUMIF([2]Sheet1!$A:$A,$A145,[2]Sheet1!N:N))</f>
        <v>0</v>
      </c>
      <c r="F145">
        <f>IF($C145=0,0,SUMIF([2]Sheet1!$A:$A,$A145,[2]Sheet1!O:O))</f>
        <v>0</v>
      </c>
      <c r="G145">
        <f>IF($C145=0,0,SUMIF([2]Sheet1!$A:$A,$A145,[2]Sheet1!P:P))</f>
        <v>0</v>
      </c>
      <c r="H145">
        <f>IF($C145=0,0,SUMIF([2]Sheet1!$A:$A,$A145,[2]Sheet1!Q:Q))</f>
        <v>0</v>
      </c>
      <c r="I145">
        <f>IF($C145=0,0,_xlfn.AGGREGATE(14,6,[2]Sheet1!$R:$R/([2]Sheet1!$A:$A=A145),1))</f>
        <v>12.336</v>
      </c>
      <c r="J145">
        <f>IF($C145=0,0,AVERAGEIF([2]Sheet1!$A:$A,$A145,[2]Sheet1!R:R))</f>
        <v>5.87</v>
      </c>
      <c r="K145" t="str">
        <f>VLOOKUP(A145,[3]AuthorsAnalyzed!$B:$F,3,FALSE)</f>
        <v>Male</v>
      </c>
      <c r="L145">
        <f>IFERROR(VLOOKUP(A146,AuthorInfo!B:F,4,FALSE)," ")</f>
        <v>0</v>
      </c>
      <c r="M145">
        <f>VLOOKUP(A146,AuthorInfo!B:F,5,FALSE)</f>
        <v>0</v>
      </c>
      <c r="N145">
        <f>IF($B145=0,0,SUMIFS([2]Sheet1!M:M,[2]Sheet1!$A:$A,$A145,[2]Sheet1!$S:$S,1))</f>
        <v>1</v>
      </c>
      <c r="O145">
        <f>IF($B145=0,0,SUMIFS([2]Sheet1!N:N,[2]Sheet1!$A:$A,$A145,[2]Sheet1!$S:$S,1))</f>
        <v>0</v>
      </c>
      <c r="P145">
        <f>IF($B145=0,0,SUMIFS([2]Sheet1!O:O,[2]Sheet1!$A:$A,$A145,[2]Sheet1!$S:$S,1))</f>
        <v>0</v>
      </c>
      <c r="Q145">
        <f>IF($B145=0,0,_xlfn.AGGREGATE(14,6,[2]Sheet1!$R:$R/([2]Sheet1!$A:$A=A145) *([2]Sheet1!$S:$S=1),1))</f>
        <v>12.336</v>
      </c>
      <c r="R145">
        <f>IF($B145=0,0,AVERAGEIFS([2]Sheet1!R:R,[2]Sheet1!$A:$A,$A145,[2]Sheet1!$S:$S,1))</f>
        <v>5.87</v>
      </c>
    </row>
    <row r="146" spans="1:18" x14ac:dyDescent="0.25">
      <c r="A146" s="2" t="s">
        <v>296</v>
      </c>
      <c r="B146">
        <f>COUNTIFS([2]Sheet1!$A:$A,A146,[2]Sheet1!$S:$S,1)</f>
        <v>3</v>
      </c>
      <c r="C146">
        <f>COUNTIF([2]Sheet1!$A:$A,A146)</f>
        <v>5</v>
      </c>
      <c r="D146">
        <f>IF($C146=0,0,SUMIF([2]Sheet1!$A:$A,$A146,[2]Sheet1!M:M))</f>
        <v>5</v>
      </c>
      <c r="E146">
        <f>IF($C146=0,0,SUMIF([2]Sheet1!$A:$A,$A146,[2]Sheet1!N:N))</f>
        <v>1</v>
      </c>
      <c r="F146">
        <f>IF($C146=0,0,SUMIF([2]Sheet1!$A:$A,$A146,[2]Sheet1!O:O))</f>
        <v>1</v>
      </c>
      <c r="G146">
        <f>IF($C146=0,0,SUMIF([2]Sheet1!$A:$A,$A146,[2]Sheet1!P:P))</f>
        <v>0</v>
      </c>
      <c r="H146">
        <f>IF($C146=0,0,SUMIF([2]Sheet1!$A:$A,$A146,[2]Sheet1!Q:Q))</f>
        <v>0</v>
      </c>
      <c r="I146">
        <f>IF($C146=0,0,_xlfn.AGGREGATE(14,6,[2]Sheet1!$R:$R/([2]Sheet1!$A:$A=A146),1))</f>
        <v>2.04</v>
      </c>
      <c r="J146">
        <f>IF($C146=0,0,AVERAGEIF([2]Sheet1!$A:$A,$A146,[2]Sheet1!R:R))</f>
        <v>1.9057999999999999</v>
      </c>
      <c r="K146" t="str">
        <f>VLOOKUP(A146,[3]AuthorsAnalyzed!$B:$F,3,FALSE)</f>
        <v>Male</v>
      </c>
      <c r="L146">
        <f>IFERROR(VLOOKUP(A147,AuthorInfo!B:F,4,FALSE)," ")</f>
        <v>0</v>
      </c>
      <c r="M146">
        <f>VLOOKUP(A147,AuthorInfo!B:F,5,FALSE)</f>
        <v>0</v>
      </c>
      <c r="N146">
        <f>IF($B146=0,0,SUMIFS([2]Sheet1!M:M,[2]Sheet1!$A:$A,$A146,[2]Sheet1!$S:$S,1))</f>
        <v>3</v>
      </c>
      <c r="O146">
        <f>IF($B146=0,0,SUMIFS([2]Sheet1!N:N,[2]Sheet1!$A:$A,$A146,[2]Sheet1!$S:$S,1))</f>
        <v>0</v>
      </c>
      <c r="P146">
        <f>IF($B146=0,0,SUMIFS([2]Sheet1!O:O,[2]Sheet1!$A:$A,$A146,[2]Sheet1!$S:$S,1))</f>
        <v>0</v>
      </c>
      <c r="Q146">
        <f>IF($B146=0,0,_xlfn.AGGREGATE(14,6,[2]Sheet1!$R:$R/([2]Sheet1!$A:$A=A146) *([2]Sheet1!$S:$S=1),1))</f>
        <v>2.04</v>
      </c>
      <c r="R146">
        <f>IF($B146=0,0,AVERAGEIFS([2]Sheet1!R:R,[2]Sheet1!$A:$A,$A146,[2]Sheet1!$S:$S,1))</f>
        <v>2.04</v>
      </c>
    </row>
    <row r="147" spans="1:18" x14ac:dyDescent="0.25">
      <c r="A147" s="2" t="s">
        <v>297</v>
      </c>
      <c r="B147">
        <f>COUNTIFS([2]Sheet1!$A:$A,A147,[2]Sheet1!$S:$S,1)</f>
        <v>2</v>
      </c>
      <c r="C147">
        <f>COUNTIF([2]Sheet1!$A:$A,A147)</f>
        <v>3</v>
      </c>
      <c r="D147">
        <f>IF($C147=0,0,SUMIF([2]Sheet1!$A:$A,$A147,[2]Sheet1!M:M))</f>
        <v>3</v>
      </c>
      <c r="E147">
        <f>IF($C147=0,0,SUMIF([2]Sheet1!$A:$A,$A147,[2]Sheet1!N:N))</f>
        <v>2</v>
      </c>
      <c r="F147">
        <f>IF($C147=0,0,SUMIF([2]Sheet1!$A:$A,$A147,[2]Sheet1!O:O))</f>
        <v>2</v>
      </c>
      <c r="G147">
        <f>IF($C147=0,0,SUMIF([2]Sheet1!$A:$A,$A147,[2]Sheet1!P:P))</f>
        <v>3</v>
      </c>
      <c r="H147">
        <f>IF($C147=0,0,SUMIF([2]Sheet1!$A:$A,$A147,[2]Sheet1!Q:Q))</f>
        <v>3</v>
      </c>
      <c r="I147">
        <f>IF($C147=0,0,_xlfn.AGGREGATE(14,6,[2]Sheet1!$R:$R/([2]Sheet1!$A:$A=A147),1))</f>
        <v>6.1980000000000004</v>
      </c>
      <c r="J147">
        <f>IF($C147=0,0,AVERAGEIF([2]Sheet1!$A:$A,$A147,[2]Sheet1!R:R))</f>
        <v>3.6226666666666669</v>
      </c>
      <c r="K147" t="str">
        <f>VLOOKUP(A147,[3]AuthorsAnalyzed!$B:$F,3,FALSE)</f>
        <v>Male</v>
      </c>
      <c r="L147">
        <f>IFERROR(VLOOKUP(A148,AuthorInfo!B:F,4,FALSE)," ")</f>
        <v>0</v>
      </c>
      <c r="M147">
        <f>VLOOKUP(A148,AuthorInfo!B:F,5,FALSE)</f>
        <v>0</v>
      </c>
      <c r="N147">
        <f>IF($B147=0,0,SUMIFS([2]Sheet1!M:M,[2]Sheet1!$A:$A,$A147,[2]Sheet1!$S:$S,1))</f>
        <v>2</v>
      </c>
      <c r="O147">
        <f>IF($B147=0,0,SUMIFS([2]Sheet1!N:N,[2]Sheet1!$A:$A,$A147,[2]Sheet1!$S:$S,1))</f>
        <v>1</v>
      </c>
      <c r="P147">
        <f>IF($B147=0,0,SUMIFS([2]Sheet1!O:O,[2]Sheet1!$A:$A,$A147,[2]Sheet1!$S:$S,1))</f>
        <v>1</v>
      </c>
      <c r="Q147">
        <f>IF($B147=0,0,_xlfn.AGGREGATE(14,6,[2]Sheet1!$R:$R/([2]Sheet1!$A:$A=A147) *([2]Sheet1!$S:$S=1),1))</f>
        <v>6.1980000000000004</v>
      </c>
      <c r="R147">
        <f>IF($B147=0,0,AVERAGEIFS([2]Sheet1!R:R,[2]Sheet1!$A:$A,$A147,[2]Sheet1!$S:$S,1))</f>
        <v>3.9435000000000002</v>
      </c>
    </row>
    <row r="148" spans="1:18" x14ac:dyDescent="0.25">
      <c r="A148" s="2" t="s">
        <v>298</v>
      </c>
      <c r="B148">
        <f>COUNTIFS([2]Sheet1!$A:$A,A148,[2]Sheet1!$S:$S,1)</f>
        <v>1</v>
      </c>
      <c r="C148">
        <f>COUNTIF([2]Sheet1!$A:$A,A148)</f>
        <v>1</v>
      </c>
      <c r="D148">
        <f>IF($C148=0,0,SUMIF([2]Sheet1!$A:$A,$A148,[2]Sheet1!M:M))</f>
        <v>1</v>
      </c>
      <c r="E148">
        <f>IF($C148=0,0,SUMIF([2]Sheet1!$A:$A,$A148,[2]Sheet1!N:N))</f>
        <v>1</v>
      </c>
      <c r="F148">
        <f>IF($C148=0,0,SUMIF([2]Sheet1!$A:$A,$A148,[2]Sheet1!O:O))</f>
        <v>1</v>
      </c>
      <c r="G148">
        <f>IF($C148=0,0,SUMIF([2]Sheet1!$A:$A,$A148,[2]Sheet1!P:P))</f>
        <v>0</v>
      </c>
      <c r="H148">
        <f>IF($C148=0,0,SUMIF([2]Sheet1!$A:$A,$A148,[2]Sheet1!Q:Q))</f>
        <v>0</v>
      </c>
      <c r="I148">
        <f>IF($C148=0,0,_xlfn.AGGREGATE(14,6,[2]Sheet1!$R:$R/([2]Sheet1!$A:$A=A148),1))</f>
        <v>0</v>
      </c>
      <c r="J148">
        <f>IF($C148=0,0,AVERAGEIF([2]Sheet1!$A:$A,$A148,[2]Sheet1!R:R))</f>
        <v>0</v>
      </c>
      <c r="K148" t="str">
        <f>VLOOKUP(A148,[3]AuthorsAnalyzed!$B:$F,3,FALSE)</f>
        <v>Female</v>
      </c>
      <c r="L148">
        <f>IFERROR(VLOOKUP(A149,AuthorInfo!B:F,4,FALSE)," ")</f>
        <v>0</v>
      </c>
      <c r="M148">
        <f>VLOOKUP(A149,AuthorInfo!B:F,5,FALSE)</f>
        <v>0</v>
      </c>
      <c r="N148">
        <f>IF($B148=0,0,SUMIFS([2]Sheet1!M:M,[2]Sheet1!$A:$A,$A148,[2]Sheet1!$S:$S,1))</f>
        <v>1</v>
      </c>
      <c r="O148">
        <f>IF($B148=0,0,SUMIFS([2]Sheet1!N:N,[2]Sheet1!$A:$A,$A148,[2]Sheet1!$S:$S,1))</f>
        <v>1</v>
      </c>
      <c r="P148">
        <f>IF($B148=0,0,SUMIFS([2]Sheet1!O:O,[2]Sheet1!$A:$A,$A148,[2]Sheet1!$S:$S,1))</f>
        <v>1</v>
      </c>
      <c r="Q148">
        <f>IF($B148=0,0,_xlfn.AGGREGATE(14,6,[2]Sheet1!$R:$R/([2]Sheet1!$A:$A=A148) *([2]Sheet1!$S:$S=1),1))</f>
        <v>0</v>
      </c>
      <c r="R148">
        <f>IF($B148=0,0,AVERAGEIFS([2]Sheet1!R:R,[2]Sheet1!$A:$A,$A148,[2]Sheet1!$S:$S,1))</f>
        <v>0</v>
      </c>
    </row>
    <row r="149" spans="1:18" x14ac:dyDescent="0.25">
      <c r="A149" s="2" t="s">
        <v>299</v>
      </c>
      <c r="B149">
        <f>COUNTIFS([2]Sheet1!$A:$A,A149,[2]Sheet1!$S:$S,1)</f>
        <v>0</v>
      </c>
      <c r="C149">
        <f>COUNTIF([2]Sheet1!$A:$A,A149)</f>
        <v>1</v>
      </c>
      <c r="D149">
        <f>IF($C149=0,0,SUMIF([2]Sheet1!$A:$A,$A149,[2]Sheet1!M:M))</f>
        <v>1</v>
      </c>
      <c r="E149">
        <f>IF($C149=0,0,SUMIF([2]Sheet1!$A:$A,$A149,[2]Sheet1!N:N))</f>
        <v>0</v>
      </c>
      <c r="F149">
        <f>IF($C149=0,0,SUMIF([2]Sheet1!$A:$A,$A149,[2]Sheet1!O:O))</f>
        <v>0</v>
      </c>
      <c r="G149">
        <f>IF($C149=0,0,SUMIF([2]Sheet1!$A:$A,$A149,[2]Sheet1!P:P))</f>
        <v>0</v>
      </c>
      <c r="H149">
        <f>IF($C149=0,0,SUMIF([2]Sheet1!$A:$A,$A149,[2]Sheet1!Q:Q))</f>
        <v>0</v>
      </c>
      <c r="I149">
        <f>IF($C149=0,0,_xlfn.AGGREGATE(14,6,[2]Sheet1!$R:$R/([2]Sheet1!$A:$A=A149),1))</f>
        <v>0.17799999999999999</v>
      </c>
      <c r="J149">
        <f>IF($C149=0,0,AVERAGEIF([2]Sheet1!$A:$A,$A149,[2]Sheet1!R:R))</f>
        <v>0.17799999999999999</v>
      </c>
      <c r="K149" t="str">
        <f>VLOOKUP(A149,[3]AuthorsAnalyzed!$B:$F,3,FALSE)</f>
        <v>Male</v>
      </c>
      <c r="L149">
        <f>IFERROR(VLOOKUP(A150,AuthorInfo!B:F,4,FALSE)," ")</f>
        <v>0</v>
      </c>
      <c r="M149">
        <f>VLOOKUP(A150,AuthorInfo!B:F,5,FALSE)</f>
        <v>0</v>
      </c>
      <c r="N149">
        <f>IF($B149=0,0,SUMIFS([2]Sheet1!M:M,[2]Sheet1!$A:$A,$A149,[2]Sheet1!$S:$S,1))</f>
        <v>0</v>
      </c>
      <c r="O149">
        <f>IF($B149=0,0,SUMIFS([2]Sheet1!N:N,[2]Sheet1!$A:$A,$A149,[2]Sheet1!$S:$S,1))</f>
        <v>0</v>
      </c>
      <c r="P149">
        <f>IF($B149=0,0,SUMIFS([2]Sheet1!O:O,[2]Sheet1!$A:$A,$A149,[2]Sheet1!$S:$S,1))</f>
        <v>0</v>
      </c>
      <c r="Q149">
        <f>IF($B149=0,0,_xlfn.AGGREGATE(14,6,[2]Sheet1!$R:$R/([2]Sheet1!$A:$A=A149) *([2]Sheet1!$S:$S=1),1))</f>
        <v>0</v>
      </c>
      <c r="R149">
        <f>IF($B149=0,0,AVERAGEIFS([2]Sheet1!R:R,[2]Sheet1!$A:$A,$A149,[2]Sheet1!$S:$S,1))</f>
        <v>0</v>
      </c>
    </row>
    <row r="150" spans="1:18" x14ac:dyDescent="0.25">
      <c r="A150" s="2" t="s">
        <v>300</v>
      </c>
      <c r="B150">
        <f>COUNTIFS([2]Sheet1!$A:$A,A150,[2]Sheet1!$S:$S,1)</f>
        <v>0</v>
      </c>
      <c r="C150">
        <f>COUNTIF([2]Sheet1!$A:$A,A150)</f>
        <v>1</v>
      </c>
      <c r="D150">
        <f>IF($C150=0,0,SUMIF([2]Sheet1!$A:$A,$A150,[2]Sheet1!M:M))</f>
        <v>1</v>
      </c>
      <c r="E150">
        <f>IF($C150=0,0,SUMIF([2]Sheet1!$A:$A,$A150,[2]Sheet1!N:N))</f>
        <v>1</v>
      </c>
      <c r="F150">
        <f>IF($C150=0,0,SUMIF([2]Sheet1!$A:$A,$A150,[2]Sheet1!O:O))</f>
        <v>1</v>
      </c>
      <c r="G150">
        <f>IF($C150=0,0,SUMIF([2]Sheet1!$A:$A,$A150,[2]Sheet1!P:P))</f>
        <v>0</v>
      </c>
      <c r="H150">
        <f>IF($C150=0,0,SUMIF([2]Sheet1!$A:$A,$A150,[2]Sheet1!Q:Q))</f>
        <v>0</v>
      </c>
      <c r="I150">
        <f>IF($C150=0,0,_xlfn.AGGREGATE(14,6,[2]Sheet1!$R:$R/([2]Sheet1!$A:$A=A150),1))</f>
        <v>2.2149999999999999</v>
      </c>
      <c r="J150">
        <f>IF($C150=0,0,AVERAGEIF([2]Sheet1!$A:$A,$A150,[2]Sheet1!R:R))</f>
        <v>2.2149999999999999</v>
      </c>
      <c r="K150" t="str">
        <f>VLOOKUP(A150,[3]AuthorsAnalyzed!$B:$F,3,FALSE)</f>
        <v>Female</v>
      </c>
      <c r="L150">
        <f>IFERROR(VLOOKUP(A151,AuthorInfo!B:F,4,FALSE)," ")</f>
        <v>0</v>
      </c>
      <c r="M150">
        <f>VLOOKUP(A151,AuthorInfo!B:F,5,FALSE)</f>
        <v>0</v>
      </c>
      <c r="N150">
        <f>IF($B150=0,0,SUMIFS([2]Sheet1!M:M,[2]Sheet1!$A:$A,$A150,[2]Sheet1!$S:$S,1))</f>
        <v>0</v>
      </c>
      <c r="O150">
        <f>IF($B150=0,0,SUMIFS([2]Sheet1!N:N,[2]Sheet1!$A:$A,$A150,[2]Sheet1!$S:$S,1))</f>
        <v>0</v>
      </c>
      <c r="P150">
        <f>IF($B150=0,0,SUMIFS([2]Sheet1!O:O,[2]Sheet1!$A:$A,$A150,[2]Sheet1!$S:$S,1))</f>
        <v>0</v>
      </c>
      <c r="Q150">
        <f>IF($B150=0,0,_xlfn.AGGREGATE(14,6,[2]Sheet1!$R:$R/([2]Sheet1!$A:$A=A150) *([2]Sheet1!$S:$S=1),1))</f>
        <v>0</v>
      </c>
      <c r="R150">
        <f>IF($B150=0,0,AVERAGEIFS([2]Sheet1!R:R,[2]Sheet1!$A:$A,$A150,[2]Sheet1!$S:$S,1))</f>
        <v>0</v>
      </c>
    </row>
    <row r="151" spans="1:18" x14ac:dyDescent="0.25">
      <c r="A151" s="2" t="s">
        <v>301</v>
      </c>
      <c r="B151">
        <f>COUNTIFS([2]Sheet1!$A:$A,A151,[2]Sheet1!$S:$S,1)</f>
        <v>1</v>
      </c>
      <c r="C151">
        <f>COUNTIF([2]Sheet1!$A:$A,A151)</f>
        <v>1</v>
      </c>
      <c r="D151">
        <f>IF($C151=0,0,SUMIF([2]Sheet1!$A:$A,$A151,[2]Sheet1!M:M))</f>
        <v>1</v>
      </c>
      <c r="E151">
        <f>IF($C151=0,0,SUMIF([2]Sheet1!$A:$A,$A151,[2]Sheet1!N:N))</f>
        <v>0</v>
      </c>
      <c r="F151">
        <f>IF($C151=0,0,SUMIF([2]Sheet1!$A:$A,$A151,[2]Sheet1!O:O))</f>
        <v>0</v>
      </c>
      <c r="G151">
        <f>IF($C151=0,0,SUMIF([2]Sheet1!$A:$A,$A151,[2]Sheet1!P:P))</f>
        <v>0</v>
      </c>
      <c r="H151">
        <f>IF($C151=0,0,SUMIF([2]Sheet1!$A:$A,$A151,[2]Sheet1!Q:Q))</f>
        <v>0</v>
      </c>
      <c r="I151">
        <f>IF($C151=0,0,_xlfn.AGGREGATE(14,6,[2]Sheet1!$R:$R/([2]Sheet1!$A:$A=A151),1))</f>
        <v>6.1980000000000004</v>
      </c>
      <c r="J151">
        <f>IF($C151=0,0,AVERAGEIF([2]Sheet1!$A:$A,$A151,[2]Sheet1!R:R))</f>
        <v>6.1980000000000004</v>
      </c>
      <c r="K151" t="str">
        <f>VLOOKUP(A151,[3]AuthorsAnalyzed!$B:$F,3,FALSE)</f>
        <v>Male</v>
      </c>
      <c r="L151">
        <f>IFERROR(VLOOKUP(A152,AuthorInfo!B:F,4,FALSE)," ")</f>
        <v>0</v>
      </c>
      <c r="M151">
        <f>VLOOKUP(A152,AuthorInfo!B:F,5,FALSE)</f>
        <v>0</v>
      </c>
      <c r="N151">
        <f>IF($B151=0,0,SUMIFS([2]Sheet1!M:M,[2]Sheet1!$A:$A,$A151,[2]Sheet1!$S:$S,1))</f>
        <v>1</v>
      </c>
      <c r="O151">
        <f>IF($B151=0,0,SUMIFS([2]Sheet1!N:N,[2]Sheet1!$A:$A,$A151,[2]Sheet1!$S:$S,1))</f>
        <v>0</v>
      </c>
      <c r="P151">
        <f>IF($B151=0,0,SUMIFS([2]Sheet1!O:O,[2]Sheet1!$A:$A,$A151,[2]Sheet1!$S:$S,1))</f>
        <v>0</v>
      </c>
      <c r="Q151">
        <f>IF($B151=0,0,_xlfn.AGGREGATE(14,6,[2]Sheet1!$R:$R/([2]Sheet1!$A:$A=A151) *([2]Sheet1!$S:$S=1),1))</f>
        <v>6.1980000000000004</v>
      </c>
      <c r="R151">
        <f>IF($B151=0,0,AVERAGEIFS([2]Sheet1!R:R,[2]Sheet1!$A:$A,$A151,[2]Sheet1!$S:$S,1))</f>
        <v>6.1980000000000004</v>
      </c>
    </row>
    <row r="152" spans="1:18" x14ac:dyDescent="0.25">
      <c r="A152" s="2" t="s">
        <v>302</v>
      </c>
      <c r="B152">
        <f>COUNTIFS([2]Sheet1!$A:$A,A152,[2]Sheet1!$S:$S,1)</f>
        <v>0</v>
      </c>
      <c r="C152">
        <f>COUNTIF([2]Sheet1!$A:$A,A152)</f>
        <v>1</v>
      </c>
      <c r="D152">
        <f>IF($C152=0,0,SUMIF([2]Sheet1!$A:$A,$A152,[2]Sheet1!M:M))</f>
        <v>1</v>
      </c>
      <c r="E152">
        <f>IF($C152=0,0,SUMIF([2]Sheet1!$A:$A,$A152,[2]Sheet1!N:N))</f>
        <v>0</v>
      </c>
      <c r="F152">
        <f>IF($C152=0,0,SUMIF([2]Sheet1!$A:$A,$A152,[2]Sheet1!O:O))</f>
        <v>0</v>
      </c>
      <c r="G152">
        <f>IF($C152=0,0,SUMIF([2]Sheet1!$A:$A,$A152,[2]Sheet1!P:P))</f>
        <v>0</v>
      </c>
      <c r="H152">
        <f>IF($C152=0,0,SUMIF([2]Sheet1!$A:$A,$A152,[2]Sheet1!Q:Q))</f>
        <v>0</v>
      </c>
      <c r="I152">
        <f>IF($C152=0,0,_xlfn.AGGREGATE(14,6,[2]Sheet1!$R:$R/([2]Sheet1!$A:$A=A152),1))</f>
        <v>2.2149999999999999</v>
      </c>
      <c r="J152">
        <f>IF($C152=0,0,AVERAGEIF([2]Sheet1!$A:$A,$A152,[2]Sheet1!R:R))</f>
        <v>2.2149999999999999</v>
      </c>
      <c r="K152" t="str">
        <f>VLOOKUP(A152,[3]AuthorsAnalyzed!$B:$F,3,FALSE)</f>
        <v>Female</v>
      </c>
      <c r="L152">
        <f>IFERROR(VLOOKUP(A153,AuthorInfo!B:F,4,FALSE)," ")</f>
        <v>1</v>
      </c>
      <c r="M152">
        <f>VLOOKUP(A153,AuthorInfo!B:F,5,FALSE)</f>
        <v>0</v>
      </c>
      <c r="N152">
        <f>IF($B152=0,0,SUMIFS([2]Sheet1!M:M,[2]Sheet1!$A:$A,$A152,[2]Sheet1!$S:$S,1))</f>
        <v>0</v>
      </c>
      <c r="O152">
        <f>IF($B152=0,0,SUMIFS([2]Sheet1!N:N,[2]Sheet1!$A:$A,$A152,[2]Sheet1!$S:$S,1))</f>
        <v>0</v>
      </c>
      <c r="P152">
        <f>IF($B152=0,0,SUMIFS([2]Sheet1!O:O,[2]Sheet1!$A:$A,$A152,[2]Sheet1!$S:$S,1))</f>
        <v>0</v>
      </c>
      <c r="Q152">
        <f>IF($B152=0,0,_xlfn.AGGREGATE(14,6,[2]Sheet1!$R:$R/([2]Sheet1!$A:$A=A152) *([2]Sheet1!$S:$S=1),1))</f>
        <v>0</v>
      </c>
      <c r="R152">
        <f>IF($B152=0,0,AVERAGEIFS([2]Sheet1!R:R,[2]Sheet1!$A:$A,$A152,[2]Sheet1!$S:$S,1))</f>
        <v>0</v>
      </c>
    </row>
    <row r="153" spans="1:18" x14ac:dyDescent="0.25">
      <c r="A153" s="2" t="s">
        <v>303</v>
      </c>
      <c r="B153">
        <f>COUNTIFS([2]Sheet1!$A:$A,A153,[2]Sheet1!$S:$S,1)</f>
        <v>3</v>
      </c>
      <c r="C153">
        <f>COUNTIF([2]Sheet1!$A:$A,A153)</f>
        <v>7</v>
      </c>
      <c r="D153">
        <f>IF($C153=0,0,SUMIF([2]Sheet1!$A:$A,$A153,[2]Sheet1!M:M))</f>
        <v>4</v>
      </c>
      <c r="E153">
        <f>IF($C153=0,0,SUMIF([2]Sheet1!$A:$A,$A153,[2]Sheet1!N:N))</f>
        <v>3</v>
      </c>
      <c r="F153">
        <f>IF($C153=0,0,SUMIF([2]Sheet1!$A:$A,$A153,[2]Sheet1!O:O))</f>
        <v>2</v>
      </c>
      <c r="G153">
        <f>IF($C153=0,0,SUMIF([2]Sheet1!$A:$A,$A153,[2]Sheet1!P:P))</f>
        <v>0</v>
      </c>
      <c r="H153">
        <f>IF($C153=0,0,SUMIF([2]Sheet1!$A:$A,$A153,[2]Sheet1!Q:Q))</f>
        <v>0</v>
      </c>
      <c r="I153">
        <f>IF($C153=0,0,_xlfn.AGGREGATE(14,6,[2]Sheet1!$R:$R/([2]Sheet1!$A:$A=A153),1))</f>
        <v>3.5259999999999998</v>
      </c>
      <c r="J153">
        <f>IF($C153=0,0,AVERAGEIF([2]Sheet1!$A:$A,$A153,[2]Sheet1!R:R))</f>
        <v>1.8975714285714287</v>
      </c>
      <c r="K153" t="str">
        <f>VLOOKUP(A153,[3]AuthorsAnalyzed!$B:$F,3,FALSE)</f>
        <v>Male</v>
      </c>
      <c r="L153">
        <f>IFERROR(VLOOKUP(A154,AuthorInfo!B:F,4,FALSE)," ")</f>
        <v>0</v>
      </c>
      <c r="M153">
        <f>VLOOKUP(A154,AuthorInfo!B:F,5,FALSE)</f>
        <v>0</v>
      </c>
      <c r="N153">
        <f>IF($B153=0,0,SUMIFS([2]Sheet1!M:M,[2]Sheet1!$A:$A,$A153,[2]Sheet1!$S:$S,1))</f>
        <v>1</v>
      </c>
      <c r="O153">
        <f>IF($B153=0,0,SUMIFS([2]Sheet1!N:N,[2]Sheet1!$A:$A,$A153,[2]Sheet1!$S:$S,1))</f>
        <v>0</v>
      </c>
      <c r="P153">
        <f>IF($B153=0,0,SUMIFS([2]Sheet1!O:O,[2]Sheet1!$A:$A,$A153,[2]Sheet1!$S:$S,1))</f>
        <v>0</v>
      </c>
      <c r="Q153">
        <f>IF($B153=0,0,_xlfn.AGGREGATE(14,6,[2]Sheet1!$R:$R/([2]Sheet1!$A:$A=A153) *([2]Sheet1!$S:$S=1),1))</f>
        <v>2.1120000000000001</v>
      </c>
      <c r="R153">
        <f>IF($B153=0,0,AVERAGEIFS([2]Sheet1!R:R,[2]Sheet1!$A:$A,$A153,[2]Sheet1!$S:$S,1))</f>
        <v>1.8360000000000001</v>
      </c>
    </row>
    <row r="154" spans="1:18" x14ac:dyDescent="0.25">
      <c r="A154" s="2" t="s">
        <v>304</v>
      </c>
      <c r="B154">
        <f>COUNTIFS([2]Sheet1!$A:$A,A154,[2]Sheet1!$S:$S,1)</f>
        <v>5</v>
      </c>
      <c r="C154">
        <f>COUNTIF([2]Sheet1!$A:$A,A154)</f>
        <v>6</v>
      </c>
      <c r="D154">
        <f>IF($C154=0,0,SUMIF([2]Sheet1!$A:$A,$A154,[2]Sheet1!M:M))</f>
        <v>6</v>
      </c>
      <c r="E154">
        <f>IF($C154=0,0,SUMIF([2]Sheet1!$A:$A,$A154,[2]Sheet1!N:N))</f>
        <v>2</v>
      </c>
      <c r="F154">
        <f>IF($C154=0,0,SUMIF([2]Sheet1!$A:$A,$A154,[2]Sheet1!O:O))</f>
        <v>2</v>
      </c>
      <c r="G154">
        <f>IF($C154=0,0,SUMIF([2]Sheet1!$A:$A,$A154,[2]Sheet1!P:P))</f>
        <v>2</v>
      </c>
      <c r="H154">
        <f>IF($C154=0,0,SUMIF([2]Sheet1!$A:$A,$A154,[2]Sheet1!Q:Q))</f>
        <v>2</v>
      </c>
      <c r="I154">
        <f>IF($C154=0,0,_xlfn.AGGREGATE(14,6,[2]Sheet1!$R:$R/([2]Sheet1!$A:$A=A154),1))</f>
        <v>4.0129999999999999</v>
      </c>
      <c r="J154">
        <f>IF($C154=0,0,AVERAGEIF([2]Sheet1!$A:$A,$A154,[2]Sheet1!R:R))</f>
        <v>3.0500000000000003</v>
      </c>
      <c r="K154" t="str">
        <f>VLOOKUP(A154,[3]AuthorsAnalyzed!$B:$F,3,FALSE)</f>
        <v>Female</v>
      </c>
      <c r="L154">
        <v>0</v>
      </c>
      <c r="M154">
        <v>0</v>
      </c>
      <c r="N154">
        <f>IF($B154=0,0,SUMIFS([2]Sheet1!M:M,[2]Sheet1!$A:$A,$A154,[2]Sheet1!$S:$S,1))</f>
        <v>5</v>
      </c>
      <c r="O154">
        <f>IF($B154=0,0,SUMIFS([2]Sheet1!N:N,[2]Sheet1!$A:$A,$A154,[2]Sheet1!$S:$S,1))</f>
        <v>2</v>
      </c>
      <c r="P154">
        <f>IF($B154=0,0,SUMIFS([2]Sheet1!O:O,[2]Sheet1!$A:$A,$A154,[2]Sheet1!$S:$S,1))</f>
        <v>2</v>
      </c>
      <c r="Q154">
        <f>IF($B154=0,0,_xlfn.AGGREGATE(14,6,[2]Sheet1!$R:$R/([2]Sheet1!$A:$A=A154) *([2]Sheet1!$S:$S=1),1))</f>
        <v>3.649</v>
      </c>
      <c r="R154">
        <f>IF($B154=0,0,AVERAGEIFS([2]Sheet1!R:R,[2]Sheet1!$A:$A,$A154,[2]Sheet1!$S:$S,1))</f>
        <v>2.8574000000000002</v>
      </c>
    </row>
    <row r="155" spans="1:18" ht="30" x14ac:dyDescent="0.25">
      <c r="A155" s="3" t="s">
        <v>489</v>
      </c>
      <c r="B155">
        <f>COUNTIFS([2]Sheet1!$A:$A,A155,[2]Sheet1!$S:$S,1)</f>
        <v>9</v>
      </c>
      <c r="C155">
        <f>COUNTIF([2]Sheet1!$A:$A,A155)</f>
        <v>12</v>
      </c>
      <c r="D155">
        <f>IF($C155=0,0,SUMIF([2]Sheet1!$A:$A,$A155,[2]Sheet1!M:M))</f>
        <v>2</v>
      </c>
      <c r="E155">
        <f>IF($C155=0,0,SUMIF([2]Sheet1!$A:$A,$A155,[2]Sheet1!N:N))</f>
        <v>3</v>
      </c>
      <c r="F155">
        <f>IF($C155=0,0,SUMIF([2]Sheet1!$A:$A,$A155,[2]Sheet1!O:O))</f>
        <v>1</v>
      </c>
      <c r="G155">
        <f>IF($C155=0,0,SUMIF([2]Sheet1!$A:$A,$A155,[2]Sheet1!P:P))</f>
        <v>0</v>
      </c>
      <c r="H155">
        <f>IF($C155=0,0,SUMIF([2]Sheet1!$A:$A,$A155,[2]Sheet1!Q:Q))</f>
        <v>0</v>
      </c>
      <c r="I155">
        <f>IF($C155=0,0,_xlfn.AGGREGATE(14,6,[2]Sheet1!$R:$R/([2]Sheet1!$A:$A=A155),1))</f>
        <v>6.2709999999999999</v>
      </c>
      <c r="J155">
        <f>IF($C155=0,0,AVERAGEIF([2]Sheet1!$A:$A,$A155,[2]Sheet1!R:R))</f>
        <v>3.3513333333333328</v>
      </c>
      <c r="K155" t="str">
        <f>VLOOKUP(A155,[3]AuthorsAnalyzed!$B:$F,3,FALSE)</f>
        <v>Male</v>
      </c>
      <c r="L155">
        <v>0</v>
      </c>
      <c r="M155">
        <v>0</v>
      </c>
      <c r="N155">
        <f>IF($B155=0,0,SUMIFS([2]Sheet1!M:M,[2]Sheet1!$A:$A,$A155,[2]Sheet1!$S:$S,1))</f>
        <v>1</v>
      </c>
      <c r="O155">
        <f>IF($B155=0,0,SUMIFS([2]Sheet1!N:N,[2]Sheet1!$A:$A,$A155,[2]Sheet1!$S:$S,1))</f>
        <v>2</v>
      </c>
      <c r="P155">
        <f>IF($B155=0,0,SUMIFS([2]Sheet1!O:O,[2]Sheet1!$A:$A,$A155,[2]Sheet1!$S:$S,1))</f>
        <v>1</v>
      </c>
      <c r="Q155">
        <f>IF($B155=0,0,_xlfn.AGGREGATE(14,6,[2]Sheet1!$R:$R/([2]Sheet1!$A:$A=A155) *([2]Sheet1!$S:$S=1),1))</f>
        <v>6.2709999999999999</v>
      </c>
      <c r="R155">
        <f>IF($B155=0,0,AVERAGEIFS([2]Sheet1!R:R,[2]Sheet1!$A:$A,$A155,[2]Sheet1!$S:$S,1))</f>
        <v>3.2864444444444438</v>
      </c>
    </row>
    <row r="156" spans="1:18" x14ac:dyDescent="0.25">
      <c r="A156" s="3" t="s">
        <v>490</v>
      </c>
      <c r="B156">
        <f>COUNTIFS([2]Sheet1!$A:$A,A156,[2]Sheet1!$S:$S,1)</f>
        <v>6</v>
      </c>
      <c r="C156">
        <f>COUNTIF([2]Sheet1!$A:$A,A156)</f>
        <v>6</v>
      </c>
      <c r="D156">
        <f>IF($C156=0,0,SUMIF([2]Sheet1!$A:$A,$A156,[2]Sheet1!M:M))</f>
        <v>4</v>
      </c>
      <c r="E156">
        <f>IF($C156=0,0,SUMIF([2]Sheet1!$A:$A,$A156,[2]Sheet1!N:N))</f>
        <v>3</v>
      </c>
      <c r="F156">
        <f>IF($C156=0,0,SUMIF([2]Sheet1!$A:$A,$A156,[2]Sheet1!O:O))</f>
        <v>2</v>
      </c>
      <c r="G156">
        <f>IF($C156=0,0,SUMIF([2]Sheet1!$A:$A,$A156,[2]Sheet1!P:P))</f>
        <v>0</v>
      </c>
      <c r="H156">
        <f>IF($C156=0,0,SUMIF([2]Sheet1!$A:$A,$A156,[2]Sheet1!Q:Q))</f>
        <v>0</v>
      </c>
      <c r="I156">
        <f>IF($C156=0,0,_xlfn.AGGREGATE(14,6,[2]Sheet1!$R:$R/([2]Sheet1!$A:$A=A156),1))</f>
        <v>7.72</v>
      </c>
      <c r="J156">
        <f>IF($C156=0,0,AVERAGEIF([2]Sheet1!$A:$A,$A156,[2]Sheet1!R:R))</f>
        <v>3.7471666666666672</v>
      </c>
      <c r="K156" t="str">
        <f>VLOOKUP(A156,[3]AuthorsAnalyzed!$B:$F,3,FALSE)</f>
        <v>Male</v>
      </c>
      <c r="L156">
        <v>0</v>
      </c>
      <c r="M156">
        <v>0</v>
      </c>
      <c r="N156">
        <f>IF($B156=0,0,SUMIFS([2]Sheet1!M:M,[2]Sheet1!$A:$A,$A156,[2]Sheet1!$S:$S,1))</f>
        <v>4</v>
      </c>
      <c r="O156">
        <f>IF($B156=0,0,SUMIFS([2]Sheet1!N:N,[2]Sheet1!$A:$A,$A156,[2]Sheet1!$S:$S,1))</f>
        <v>3</v>
      </c>
      <c r="P156">
        <f>IF($B156=0,0,SUMIFS([2]Sheet1!O:O,[2]Sheet1!$A:$A,$A156,[2]Sheet1!$S:$S,1))</f>
        <v>2</v>
      </c>
      <c r="Q156">
        <f>IF($B156=0,0,_xlfn.AGGREGATE(14,6,[2]Sheet1!$R:$R/([2]Sheet1!$A:$A=A156) *([2]Sheet1!$S:$S=1),1))</f>
        <v>7.72</v>
      </c>
      <c r="R156">
        <f>IF($B156=0,0,AVERAGEIFS([2]Sheet1!R:R,[2]Sheet1!$A:$A,$A156,[2]Sheet1!$S:$S,1))</f>
        <v>3.7471666666666672</v>
      </c>
    </row>
    <row r="157" spans="1:18" x14ac:dyDescent="0.25">
      <c r="A157" s="3" t="s">
        <v>491</v>
      </c>
      <c r="B157">
        <f>COUNTIFS([2]Sheet1!$A:$A,A157,[2]Sheet1!$S:$S,1)</f>
        <v>3</v>
      </c>
      <c r="C157">
        <f>COUNTIF([2]Sheet1!$A:$A,A157)</f>
        <v>6</v>
      </c>
      <c r="D157">
        <f>IF($C157=0,0,SUMIF([2]Sheet1!$A:$A,$A157,[2]Sheet1!M:M))</f>
        <v>6</v>
      </c>
      <c r="E157">
        <f>IF($C157=0,0,SUMIF([2]Sheet1!$A:$A,$A157,[2]Sheet1!N:N))</f>
        <v>4</v>
      </c>
      <c r="F157">
        <f>IF($C157=0,0,SUMIF([2]Sheet1!$A:$A,$A157,[2]Sheet1!O:O))</f>
        <v>4</v>
      </c>
      <c r="G157">
        <f>IF($C157=0,0,SUMIF([2]Sheet1!$A:$A,$A157,[2]Sheet1!P:P))</f>
        <v>0</v>
      </c>
      <c r="H157">
        <f>IF($C157=0,0,SUMIF([2]Sheet1!$A:$A,$A157,[2]Sheet1!Q:Q))</f>
        <v>0</v>
      </c>
      <c r="I157">
        <f>IF($C157=0,0,_xlfn.AGGREGATE(14,6,[2]Sheet1!$R:$R/([2]Sheet1!$A:$A=A157),1))</f>
        <v>4.0410000000000004</v>
      </c>
      <c r="J157">
        <f>IF($C157=0,0,AVERAGEIF([2]Sheet1!$A:$A,$A157,[2]Sheet1!R:R))</f>
        <v>1.5341666666666669</v>
      </c>
      <c r="K157" t="str">
        <f>VLOOKUP(A157,[3]AuthorsAnalyzed!$B:$F,3,FALSE)</f>
        <v>Female</v>
      </c>
      <c r="L157">
        <v>0</v>
      </c>
      <c r="M157">
        <v>0</v>
      </c>
      <c r="N157">
        <f>IF($B157=0,0,SUMIFS([2]Sheet1!M:M,[2]Sheet1!$A:$A,$A157,[2]Sheet1!$S:$S,1))</f>
        <v>3</v>
      </c>
      <c r="O157">
        <f>IF($B157=0,0,SUMIFS([2]Sheet1!N:N,[2]Sheet1!$A:$A,$A157,[2]Sheet1!$S:$S,1))</f>
        <v>2</v>
      </c>
      <c r="P157">
        <f>IF($B157=0,0,SUMIFS([2]Sheet1!O:O,[2]Sheet1!$A:$A,$A157,[2]Sheet1!$S:$S,1))</f>
        <v>2</v>
      </c>
      <c r="Q157">
        <f>IF($B157=0,0,_xlfn.AGGREGATE(14,6,[2]Sheet1!$R:$R/([2]Sheet1!$A:$A=A157) *([2]Sheet1!$S:$S=1),1))</f>
        <v>4.0410000000000004</v>
      </c>
      <c r="R157">
        <f>IF($B157=0,0,AVERAGEIFS([2]Sheet1!R:R,[2]Sheet1!$A:$A,$A157,[2]Sheet1!$S:$S,1))</f>
        <v>2.0803333333333334</v>
      </c>
    </row>
    <row r="158" spans="1:18" x14ac:dyDescent="0.25">
      <c r="A158" s="3" t="s">
        <v>493</v>
      </c>
      <c r="B158">
        <f>COUNTIFS([2]Sheet1!$A:$A,A158,[2]Sheet1!$S:$S,1)</f>
        <v>10</v>
      </c>
      <c r="C158">
        <f>COUNTIF([2]Sheet1!$A:$A,A158)</f>
        <v>15</v>
      </c>
      <c r="D158">
        <f>IF($C158=0,0,SUMIF([2]Sheet1!$A:$A,$A158,[2]Sheet1!M:M))</f>
        <v>11</v>
      </c>
      <c r="E158">
        <f>IF($C158=0,0,SUMIF([2]Sheet1!$A:$A,$A158,[2]Sheet1!N:N))</f>
        <v>6</v>
      </c>
      <c r="F158">
        <f>IF($C158=0,0,SUMIF([2]Sheet1!$A:$A,$A158,[2]Sheet1!O:O))</f>
        <v>5</v>
      </c>
      <c r="G158">
        <f>IF($C158=0,0,SUMIF([2]Sheet1!$A:$A,$A158,[2]Sheet1!P:P))</f>
        <v>0</v>
      </c>
      <c r="H158">
        <f>IF($C158=0,0,SUMIF([2]Sheet1!$A:$A,$A158,[2]Sheet1!Q:Q))</f>
        <v>0</v>
      </c>
      <c r="I158">
        <f>IF($C158=0,0,_xlfn.AGGREGATE(14,6,[2]Sheet1!$R:$R/([2]Sheet1!$A:$A=A158),1))</f>
        <v>7.08</v>
      </c>
      <c r="J158">
        <f>IF($C158=0,0,AVERAGEIF([2]Sheet1!$A:$A,$A158,[2]Sheet1!R:R))</f>
        <v>2.704333333333333</v>
      </c>
      <c r="K158" t="str">
        <f>VLOOKUP(A158,[3]AuthorsAnalyzed!$B:$F,3,FALSE)</f>
        <v>Female</v>
      </c>
      <c r="L158">
        <v>0</v>
      </c>
      <c r="M158">
        <v>0</v>
      </c>
      <c r="N158">
        <f>IF($B158=0,0,SUMIFS([2]Sheet1!M:M,[2]Sheet1!$A:$A,$A158,[2]Sheet1!$S:$S,1))</f>
        <v>6</v>
      </c>
      <c r="O158">
        <f>IF($B158=0,0,SUMIFS([2]Sheet1!N:N,[2]Sheet1!$A:$A,$A158,[2]Sheet1!$S:$S,1))</f>
        <v>4</v>
      </c>
      <c r="P158">
        <f>IF($B158=0,0,SUMIFS([2]Sheet1!O:O,[2]Sheet1!$A:$A,$A158,[2]Sheet1!$S:$S,1))</f>
        <v>3</v>
      </c>
      <c r="Q158">
        <f>IF($B158=0,0,_xlfn.AGGREGATE(14,6,[2]Sheet1!$R:$R/([2]Sheet1!$A:$A=A158) *([2]Sheet1!$S:$S=1),1))</f>
        <v>7.08</v>
      </c>
      <c r="R158">
        <f>IF($B158=0,0,AVERAGEIFS([2]Sheet1!R:R,[2]Sheet1!$A:$A,$A158,[2]Sheet1!$S:$S,1))</f>
        <v>2.9312000000000005</v>
      </c>
    </row>
    <row r="159" spans="1:18" x14ac:dyDescent="0.25">
      <c r="A159" s="3" t="s">
        <v>494</v>
      </c>
      <c r="B159">
        <f>COUNTIFS([2]Sheet1!$A:$A,A159,[2]Sheet1!$S:$S,1)</f>
        <v>8</v>
      </c>
      <c r="C159">
        <f>COUNTIF([2]Sheet1!$A:$A,A159)</f>
        <v>11</v>
      </c>
      <c r="D159">
        <f>IF($C159=0,0,SUMIF([2]Sheet1!$A:$A,$A159,[2]Sheet1!M:M))</f>
        <v>7</v>
      </c>
      <c r="E159">
        <f>IF($C159=0,0,SUMIF([2]Sheet1!$A:$A,$A159,[2]Sheet1!N:N))</f>
        <v>5</v>
      </c>
      <c r="F159">
        <f>IF($C159=0,0,SUMIF([2]Sheet1!$A:$A,$A159,[2]Sheet1!O:O))</f>
        <v>4</v>
      </c>
      <c r="G159">
        <f>IF($C159=0,0,SUMIF([2]Sheet1!$A:$A,$A159,[2]Sheet1!P:P))</f>
        <v>0</v>
      </c>
      <c r="H159">
        <f>IF($C159=0,0,SUMIF([2]Sheet1!$A:$A,$A159,[2]Sheet1!Q:Q))</f>
        <v>0</v>
      </c>
      <c r="I159">
        <f>IF($C159=0,0,_xlfn.AGGREGATE(14,6,[2]Sheet1!$R:$R/([2]Sheet1!$A:$A=A159),1))</f>
        <v>12.336</v>
      </c>
      <c r="J159">
        <f>IF($C159=0,0,AVERAGEIF([2]Sheet1!$A:$A,$A159,[2]Sheet1!R:R))</f>
        <v>3.7340909090909093</v>
      </c>
      <c r="K159" t="str">
        <f>VLOOKUP(A159,[3]AuthorsAnalyzed!$B:$F,3,FALSE)</f>
        <v>Male</v>
      </c>
      <c r="L159">
        <v>0</v>
      </c>
      <c r="M159">
        <v>0</v>
      </c>
      <c r="N159">
        <f>IF($B159=0,0,SUMIFS([2]Sheet1!M:M,[2]Sheet1!$A:$A,$A159,[2]Sheet1!$S:$S,1))</f>
        <v>5</v>
      </c>
      <c r="O159">
        <f>IF($B159=0,0,SUMIFS([2]Sheet1!N:N,[2]Sheet1!$A:$A,$A159,[2]Sheet1!$S:$S,1))</f>
        <v>4</v>
      </c>
      <c r="P159">
        <f>IF($B159=0,0,SUMIFS([2]Sheet1!O:O,[2]Sheet1!$A:$A,$A159,[2]Sheet1!$S:$S,1))</f>
        <v>3</v>
      </c>
      <c r="Q159">
        <f>IF($B159=0,0,_xlfn.AGGREGATE(14,6,[2]Sheet1!$R:$R/([2]Sheet1!$A:$A=A159) *([2]Sheet1!$S:$S=1),1))</f>
        <v>12.336</v>
      </c>
      <c r="R159">
        <f>IF($B159=0,0,AVERAGEIFS([2]Sheet1!R:R,[2]Sheet1!$A:$A,$A159,[2]Sheet1!$S:$S,1))</f>
        <v>4.5936249999999994</v>
      </c>
    </row>
    <row r="160" spans="1:18" x14ac:dyDescent="0.25">
      <c r="A160" s="3" t="s">
        <v>495</v>
      </c>
      <c r="B160">
        <f>COUNTIFS([2]Sheet1!$A:$A,A160,[2]Sheet1!$S:$S,1)</f>
        <v>5</v>
      </c>
      <c r="C160">
        <f>COUNTIF([2]Sheet1!$A:$A,A160)</f>
        <v>5</v>
      </c>
      <c r="D160">
        <f>IF($C160=0,0,SUMIF([2]Sheet1!$A:$A,$A160,[2]Sheet1!M:M))</f>
        <v>0</v>
      </c>
      <c r="E160">
        <f>IF($C160=0,0,SUMIF([2]Sheet1!$A:$A,$A160,[2]Sheet1!N:N))</f>
        <v>1</v>
      </c>
      <c r="F160">
        <f>IF($C160=0,0,SUMIF([2]Sheet1!$A:$A,$A160,[2]Sheet1!O:O))</f>
        <v>0</v>
      </c>
      <c r="G160">
        <f>IF($C160=0,0,SUMIF([2]Sheet1!$A:$A,$A160,[2]Sheet1!P:P))</f>
        <v>0</v>
      </c>
      <c r="H160">
        <f>IF($C160=0,0,SUMIF([2]Sheet1!$A:$A,$A160,[2]Sheet1!Q:Q))</f>
        <v>0</v>
      </c>
      <c r="I160">
        <f>IF($C160=0,0,_xlfn.AGGREGATE(14,6,[2]Sheet1!$R:$R/([2]Sheet1!$A:$A=A160),1))</f>
        <v>36.130000000000003</v>
      </c>
      <c r="J160">
        <f>IF($C160=0,0,AVERAGEIF([2]Sheet1!$A:$A,$A160,[2]Sheet1!R:R))</f>
        <v>18.5746</v>
      </c>
      <c r="K160" t="str">
        <f>VLOOKUP(A160,[3]AuthorsAnalyzed!$B:$F,3,FALSE)</f>
        <v>Female</v>
      </c>
      <c r="L160">
        <v>0</v>
      </c>
      <c r="M160">
        <v>0</v>
      </c>
      <c r="N160">
        <f>IF($B160=0,0,SUMIFS([2]Sheet1!M:M,[2]Sheet1!$A:$A,$A160,[2]Sheet1!$S:$S,1))</f>
        <v>0</v>
      </c>
      <c r="O160">
        <f>IF($B160=0,0,SUMIFS([2]Sheet1!N:N,[2]Sheet1!$A:$A,$A160,[2]Sheet1!$S:$S,1))</f>
        <v>1</v>
      </c>
      <c r="P160">
        <f>IF($B160=0,0,SUMIFS([2]Sheet1!O:O,[2]Sheet1!$A:$A,$A160,[2]Sheet1!$S:$S,1))</f>
        <v>0</v>
      </c>
      <c r="Q160">
        <f>IF($B160=0,0,_xlfn.AGGREGATE(14,6,[2]Sheet1!$R:$R/([2]Sheet1!$A:$A=A160) *([2]Sheet1!$S:$S=1),1))</f>
        <v>36.130000000000003</v>
      </c>
      <c r="R160">
        <f>IF($B160=0,0,AVERAGEIFS([2]Sheet1!R:R,[2]Sheet1!$A:$A,$A160,[2]Sheet1!$S:$S,1))</f>
        <v>18.5746</v>
      </c>
    </row>
    <row r="161" spans="1:18" x14ac:dyDescent="0.25">
      <c r="A161" s="3" t="s">
        <v>496</v>
      </c>
      <c r="B161">
        <f>COUNTIFS([2]Sheet1!$A:$A,A161,[2]Sheet1!$S:$S,1)</f>
        <v>9</v>
      </c>
      <c r="C161">
        <f>COUNTIF([2]Sheet1!$A:$A,A161)</f>
        <v>10</v>
      </c>
      <c r="D161">
        <f>IF($C161=0,0,SUMIF([2]Sheet1!$A:$A,$A161,[2]Sheet1!M:M))</f>
        <v>0</v>
      </c>
      <c r="E161">
        <f>IF($C161=0,0,SUMIF([2]Sheet1!$A:$A,$A161,[2]Sheet1!N:N))</f>
        <v>3</v>
      </c>
      <c r="F161">
        <f>IF($C161=0,0,SUMIF([2]Sheet1!$A:$A,$A161,[2]Sheet1!O:O))</f>
        <v>0</v>
      </c>
      <c r="G161">
        <f>IF($C161=0,0,SUMIF([2]Sheet1!$A:$A,$A161,[2]Sheet1!P:P))</f>
        <v>1</v>
      </c>
      <c r="H161">
        <f>IF($C161=0,0,SUMIF([2]Sheet1!$A:$A,$A161,[2]Sheet1!Q:Q))</f>
        <v>0</v>
      </c>
      <c r="I161">
        <f>IF($C161=0,0,_xlfn.AGGREGATE(14,6,[2]Sheet1!$R:$R/([2]Sheet1!$A:$A=A161),1))</f>
        <v>42.777999999999999</v>
      </c>
      <c r="J161">
        <f>IF($C161=0,0,AVERAGEIF([2]Sheet1!$A:$A,$A161,[2]Sheet1!R:R))</f>
        <v>15.400200000000002</v>
      </c>
      <c r="K161" t="str">
        <f>VLOOKUP(A161,[3]AuthorsAnalyzed!$B:$F,3,FALSE)</f>
        <v>Male</v>
      </c>
      <c r="L161">
        <v>0</v>
      </c>
      <c r="M161">
        <v>0</v>
      </c>
      <c r="N161">
        <f>IF($B161=0,0,SUMIFS([2]Sheet1!M:M,[2]Sheet1!$A:$A,$A161,[2]Sheet1!$S:$S,1))</f>
        <v>0</v>
      </c>
      <c r="O161">
        <f>IF($B161=0,0,SUMIFS([2]Sheet1!N:N,[2]Sheet1!$A:$A,$A161,[2]Sheet1!$S:$S,1))</f>
        <v>3</v>
      </c>
      <c r="P161">
        <f>IF($B161=0,0,SUMIFS([2]Sheet1!O:O,[2]Sheet1!$A:$A,$A161,[2]Sheet1!$S:$S,1))</f>
        <v>0</v>
      </c>
      <c r="Q161">
        <f>IF($B161=0,0,_xlfn.AGGREGATE(14,6,[2]Sheet1!$R:$R/([2]Sheet1!$A:$A=A161) *([2]Sheet1!$S:$S=1),1))</f>
        <v>42.777999999999999</v>
      </c>
      <c r="R161">
        <f>IF($B161=0,0,AVERAGEIFS([2]Sheet1!R:R,[2]Sheet1!$A:$A,$A161,[2]Sheet1!$S:$S,1))</f>
        <v>14.793555555555555</v>
      </c>
    </row>
    <row r="162" spans="1:18" x14ac:dyDescent="0.25">
      <c r="A162" s="3" t="s">
        <v>497</v>
      </c>
      <c r="B162">
        <f>COUNTIFS([2]Sheet1!$A:$A,A162,[2]Sheet1!$S:$S,1)</f>
        <v>15</v>
      </c>
      <c r="C162">
        <f>COUNTIF([2]Sheet1!$A:$A,A162)</f>
        <v>21</v>
      </c>
      <c r="D162">
        <f>IF($C162=0,0,SUMIF([2]Sheet1!$A:$A,$A162,[2]Sheet1!M:M))</f>
        <v>15</v>
      </c>
      <c r="E162">
        <f>IF($C162=0,0,SUMIF([2]Sheet1!$A:$A,$A162,[2]Sheet1!N:N))</f>
        <v>8</v>
      </c>
      <c r="F162">
        <f>IF($C162=0,0,SUMIF([2]Sheet1!$A:$A,$A162,[2]Sheet1!O:O))</f>
        <v>6</v>
      </c>
      <c r="G162">
        <f>IF($C162=0,0,SUMIF([2]Sheet1!$A:$A,$A162,[2]Sheet1!P:P))</f>
        <v>0</v>
      </c>
      <c r="H162">
        <f>IF($C162=0,0,SUMIF([2]Sheet1!$A:$A,$A162,[2]Sheet1!Q:Q))</f>
        <v>0</v>
      </c>
      <c r="I162">
        <f>IF($C162=0,0,_xlfn.AGGREGATE(14,6,[2]Sheet1!$R:$R/([2]Sheet1!$A:$A=A162),1))</f>
        <v>16.018999999999998</v>
      </c>
      <c r="J162">
        <f>IF($C162=0,0,AVERAGEIF([2]Sheet1!$A:$A,$A162,[2]Sheet1!R:R))</f>
        <v>6.2298095238095232</v>
      </c>
      <c r="K162" t="str">
        <f>VLOOKUP(A162,[3]AuthorsAnalyzed!$B:$F,3,FALSE)</f>
        <v>Male</v>
      </c>
      <c r="L162">
        <v>0</v>
      </c>
      <c r="M162">
        <v>0</v>
      </c>
      <c r="N162">
        <f>IF($B162=0,0,SUMIFS([2]Sheet1!M:M,[2]Sheet1!$A:$A,$A162,[2]Sheet1!$S:$S,1))</f>
        <v>9</v>
      </c>
      <c r="O162">
        <f>IF($B162=0,0,SUMIFS([2]Sheet1!N:N,[2]Sheet1!$A:$A,$A162,[2]Sheet1!$S:$S,1))</f>
        <v>8</v>
      </c>
      <c r="P162">
        <f>IF($B162=0,0,SUMIFS([2]Sheet1!O:O,[2]Sheet1!$A:$A,$A162,[2]Sheet1!$S:$S,1))</f>
        <v>6</v>
      </c>
      <c r="Q162">
        <f>IF($B162=0,0,_xlfn.AGGREGATE(14,6,[2]Sheet1!$R:$R/([2]Sheet1!$A:$A=A162) *([2]Sheet1!$S:$S=1),1))</f>
        <v>16.018999999999998</v>
      </c>
      <c r="R162">
        <f>IF($B162=0,0,AVERAGEIFS([2]Sheet1!R:R,[2]Sheet1!$A:$A,$A162,[2]Sheet1!$S:$S,1))</f>
        <v>7.1120666666666663</v>
      </c>
    </row>
    <row r="163" spans="1:18" ht="30" x14ac:dyDescent="0.25">
      <c r="A163" s="3" t="s">
        <v>498</v>
      </c>
      <c r="B163">
        <f>COUNTIFS([2]Sheet1!$A:$A,A163,[2]Sheet1!$S:$S,1)</f>
        <v>3</v>
      </c>
      <c r="C163">
        <f>COUNTIF([2]Sheet1!$A:$A,A163)</f>
        <v>6</v>
      </c>
      <c r="D163">
        <f>IF($C163=0,0,SUMIF([2]Sheet1!$A:$A,$A163,[2]Sheet1!M:M))</f>
        <v>6</v>
      </c>
      <c r="E163">
        <f>IF($C163=0,0,SUMIF([2]Sheet1!$A:$A,$A163,[2]Sheet1!N:N))</f>
        <v>2</v>
      </c>
      <c r="F163">
        <f>IF($C163=0,0,SUMIF([2]Sheet1!$A:$A,$A163,[2]Sheet1!O:O))</f>
        <v>2</v>
      </c>
      <c r="G163">
        <f>IF($C163=0,0,SUMIF([2]Sheet1!$A:$A,$A163,[2]Sheet1!P:P))</f>
        <v>0</v>
      </c>
      <c r="H163">
        <f>IF($C163=0,0,SUMIF([2]Sheet1!$A:$A,$A163,[2]Sheet1!Q:Q))</f>
        <v>0</v>
      </c>
      <c r="I163">
        <f>IF($C163=0,0,_xlfn.AGGREGATE(14,6,[2]Sheet1!$R:$R/([2]Sheet1!$A:$A=A163),1))</f>
        <v>4.0129999999999999</v>
      </c>
      <c r="J163">
        <f>IF($C163=0,0,AVERAGEIF([2]Sheet1!$A:$A,$A163,[2]Sheet1!R:R))</f>
        <v>2.5283333333333329</v>
      </c>
      <c r="K163" t="str">
        <f>VLOOKUP(A163,[3]AuthorsAnalyzed!$B:$F,3,FALSE)</f>
        <v>Female</v>
      </c>
      <c r="L163">
        <v>0</v>
      </c>
      <c r="M163">
        <v>0</v>
      </c>
      <c r="N163">
        <f>IF($B163=0,0,SUMIFS([2]Sheet1!M:M,[2]Sheet1!$A:$A,$A163,[2]Sheet1!$S:$S,1))</f>
        <v>3</v>
      </c>
      <c r="O163">
        <f>IF($B163=0,0,SUMIFS([2]Sheet1!N:N,[2]Sheet1!$A:$A,$A163,[2]Sheet1!$S:$S,1))</f>
        <v>0</v>
      </c>
      <c r="P163">
        <f>IF($B163=0,0,SUMIFS([2]Sheet1!O:O,[2]Sheet1!$A:$A,$A163,[2]Sheet1!$S:$S,1))</f>
        <v>0</v>
      </c>
      <c r="Q163">
        <f>IF($B163=0,0,_xlfn.AGGREGATE(14,6,[2]Sheet1!$R:$R/([2]Sheet1!$A:$A=A163) *([2]Sheet1!$S:$S=1),1))</f>
        <v>4.0129999999999999</v>
      </c>
      <c r="R163">
        <f>IF($B163=0,0,AVERAGEIFS([2]Sheet1!R:R,[2]Sheet1!$A:$A,$A163,[2]Sheet1!$S:$S,1))</f>
        <v>2.9126666666666665</v>
      </c>
    </row>
    <row r="164" spans="1:18" x14ac:dyDescent="0.25">
      <c r="A164" s="3" t="s">
        <v>500</v>
      </c>
      <c r="B164">
        <f>COUNTIFS([2]Sheet1!$A:$A,A164,[2]Sheet1!$S:$S,1)</f>
        <v>2</v>
      </c>
      <c r="C164">
        <f>COUNTIF([2]Sheet1!$A:$A,A164)</f>
        <v>3</v>
      </c>
      <c r="D164">
        <f>IF($C164=0,0,SUMIF([2]Sheet1!$A:$A,$A164,[2]Sheet1!M:M))</f>
        <v>3</v>
      </c>
      <c r="E164">
        <f>IF($C164=0,0,SUMIF([2]Sheet1!$A:$A,$A164,[2]Sheet1!N:N))</f>
        <v>1</v>
      </c>
      <c r="F164">
        <f>IF($C164=0,0,SUMIF([2]Sheet1!$A:$A,$A164,[2]Sheet1!O:O))</f>
        <v>1</v>
      </c>
      <c r="G164">
        <f>IF($C164=0,0,SUMIF([2]Sheet1!$A:$A,$A164,[2]Sheet1!P:P))</f>
        <v>0</v>
      </c>
      <c r="H164">
        <f>IF($C164=0,0,SUMIF([2]Sheet1!$A:$A,$A164,[2]Sheet1!Q:Q))</f>
        <v>0</v>
      </c>
      <c r="I164">
        <f>IF($C164=0,0,_xlfn.AGGREGATE(14,6,[2]Sheet1!$R:$R/([2]Sheet1!$A:$A=A164),1))</f>
        <v>4.0129999999999999</v>
      </c>
      <c r="J164">
        <f>IF($C164=0,0,AVERAGEIF([2]Sheet1!$A:$A,$A164,[2]Sheet1!R:R))</f>
        <v>2.5016666666666665</v>
      </c>
      <c r="K164" t="str">
        <f>VLOOKUP(A164,[3]AuthorsAnalyzed!$B:$F,3,FALSE)</f>
        <v>Male</v>
      </c>
      <c r="L164">
        <v>0</v>
      </c>
      <c r="M164">
        <v>0</v>
      </c>
      <c r="N164">
        <f>IF($B164=0,0,SUMIFS([2]Sheet1!M:M,[2]Sheet1!$A:$A,$A164,[2]Sheet1!$S:$S,1))</f>
        <v>2</v>
      </c>
      <c r="O164">
        <f>IF($B164=0,0,SUMIFS([2]Sheet1!N:N,[2]Sheet1!$A:$A,$A164,[2]Sheet1!$S:$S,1))</f>
        <v>0</v>
      </c>
      <c r="P164">
        <f>IF($B164=0,0,SUMIFS([2]Sheet1!O:O,[2]Sheet1!$A:$A,$A164,[2]Sheet1!$S:$S,1))</f>
        <v>0</v>
      </c>
      <c r="Q164">
        <f>IF($B164=0,0,_xlfn.AGGREGATE(14,6,[2]Sheet1!$R:$R/([2]Sheet1!$A:$A=A164) *([2]Sheet1!$S:$S=1),1))</f>
        <v>4.0129999999999999</v>
      </c>
      <c r="R164">
        <f>IF($B164=0,0,AVERAGEIFS([2]Sheet1!R:R,[2]Sheet1!$A:$A,$A164,[2]Sheet1!$S:$S,1))</f>
        <v>2.7565</v>
      </c>
    </row>
    <row r="165" spans="1:18" x14ac:dyDescent="0.25">
      <c r="A165" s="3" t="s">
        <v>504</v>
      </c>
      <c r="B165">
        <f>COUNTIFS([2]Sheet1!$A:$A,A165,[2]Sheet1!$S:$S,1)</f>
        <v>0</v>
      </c>
      <c r="C165">
        <f>COUNTIF([2]Sheet1!$A:$A,A165)</f>
        <v>2</v>
      </c>
      <c r="D165">
        <f>IF($C165=0,0,SUMIF([2]Sheet1!$A:$A,$A165,[2]Sheet1!M:M))</f>
        <v>0</v>
      </c>
      <c r="E165">
        <f>IF($C165=0,0,SUMIF([2]Sheet1!$A:$A,$A165,[2]Sheet1!N:N))</f>
        <v>0</v>
      </c>
      <c r="F165">
        <f>IF($C165=0,0,SUMIF([2]Sheet1!$A:$A,$A165,[2]Sheet1!O:O))</f>
        <v>0</v>
      </c>
      <c r="G165">
        <f>IF($C165=0,0,SUMIF([2]Sheet1!$A:$A,$A165,[2]Sheet1!P:P))</f>
        <v>0</v>
      </c>
      <c r="H165">
        <f>IF($C165=0,0,SUMIF([2]Sheet1!$A:$A,$A165,[2]Sheet1!Q:Q))</f>
        <v>0</v>
      </c>
      <c r="I165">
        <f>IF($C165=0,0,_xlfn.AGGREGATE(14,6,[2]Sheet1!$R:$R/([2]Sheet1!$A:$A=A165),1))</f>
        <v>7.8650000000000002</v>
      </c>
      <c r="J165">
        <f>IF($C165=0,0,AVERAGEIF([2]Sheet1!$A:$A,$A165,[2]Sheet1!R:R))</f>
        <v>4.8540000000000001</v>
      </c>
      <c r="K165" t="str">
        <f>VLOOKUP(A165,[3]AuthorsAnalyzed!$B:$F,3,FALSE)</f>
        <v>Female</v>
      </c>
      <c r="L165">
        <v>0</v>
      </c>
      <c r="M165">
        <v>0</v>
      </c>
      <c r="N165">
        <f>IF($B165=0,0,SUMIFS([2]Sheet1!M:M,[2]Sheet1!$A:$A,$A165,[2]Sheet1!$S:$S,1))</f>
        <v>0</v>
      </c>
      <c r="O165">
        <f>IF($B165=0,0,SUMIFS([2]Sheet1!N:N,[2]Sheet1!$A:$A,$A165,[2]Sheet1!$S:$S,1))</f>
        <v>0</v>
      </c>
      <c r="P165">
        <f>IF($B165=0,0,SUMIFS([2]Sheet1!O:O,[2]Sheet1!$A:$A,$A165,[2]Sheet1!$S:$S,1))</f>
        <v>0</v>
      </c>
      <c r="Q165">
        <f>IF($B165=0,0,_xlfn.AGGREGATE(14,6,[2]Sheet1!$R:$R/([2]Sheet1!$A:$A=A165) *([2]Sheet1!$S:$S=1),1))</f>
        <v>0</v>
      </c>
      <c r="R165">
        <f>IF($B165=0,0,AVERAGEIFS([2]Sheet1!R:R,[2]Sheet1!$A:$A,$A165,[2]Sheet1!$S:$S,1))</f>
        <v>0</v>
      </c>
    </row>
    <row r="166" spans="1:18" x14ac:dyDescent="0.25">
      <c r="A166" s="4" t="s">
        <v>505</v>
      </c>
      <c r="B166">
        <f>COUNTIFS([2]Sheet1!$A:$A,A166,[2]Sheet1!$S:$S,1)</f>
        <v>4</v>
      </c>
      <c r="C166">
        <f>COUNTIF([2]Sheet1!$A:$A,A166)</f>
        <v>5</v>
      </c>
      <c r="D166">
        <f>IF($C166=0,0,SUMIF([2]Sheet1!$A:$A,$A166,[2]Sheet1!M:M))</f>
        <v>4</v>
      </c>
      <c r="E166">
        <f>IF($C166=0,0,SUMIF([2]Sheet1!$A:$A,$A166,[2]Sheet1!N:N))</f>
        <v>2</v>
      </c>
      <c r="F166">
        <f>IF($C166=0,0,SUMIF([2]Sheet1!$A:$A,$A166,[2]Sheet1!O:O))</f>
        <v>2</v>
      </c>
      <c r="G166">
        <f>IF($C166=0,0,SUMIF([2]Sheet1!$A:$A,$A166,[2]Sheet1!P:P))</f>
        <v>0</v>
      </c>
      <c r="H166">
        <f>IF($C166=0,0,SUMIF([2]Sheet1!$A:$A,$A166,[2]Sheet1!Q:Q))</f>
        <v>0</v>
      </c>
      <c r="I166">
        <f>IF($C166=0,0,_xlfn.AGGREGATE(14,6,[2]Sheet1!$R:$R/([2]Sheet1!$A:$A=A166),1))</f>
        <v>8.109</v>
      </c>
      <c r="J166">
        <f>IF($C166=0,0,AVERAGEIF([2]Sheet1!$A:$A,$A166,[2]Sheet1!R:R))</f>
        <v>3.7262</v>
      </c>
      <c r="K166" t="str">
        <f>VLOOKUP(A166,[3]AuthorsAnalyzed!$B:$F,3,FALSE)</f>
        <v>Male</v>
      </c>
      <c r="L166">
        <v>0</v>
      </c>
      <c r="M166">
        <v>0</v>
      </c>
      <c r="N166">
        <f>IF($B166=0,0,SUMIFS([2]Sheet1!M:M,[2]Sheet1!$A:$A,$A166,[2]Sheet1!$S:$S,1))</f>
        <v>3</v>
      </c>
      <c r="O166">
        <f>IF($B166=0,0,SUMIFS([2]Sheet1!N:N,[2]Sheet1!$A:$A,$A166,[2]Sheet1!$S:$S,1))</f>
        <v>1</v>
      </c>
      <c r="P166">
        <f>IF($B166=0,0,SUMIFS([2]Sheet1!O:O,[2]Sheet1!$A:$A,$A166,[2]Sheet1!$S:$S,1))</f>
        <v>1</v>
      </c>
      <c r="Q166">
        <f>IF($B166=0,0,_xlfn.AGGREGATE(14,6,[2]Sheet1!$R:$R/([2]Sheet1!$A:$A=A166) *([2]Sheet1!$S:$S=1),1))</f>
        <v>8.109</v>
      </c>
      <c r="R166">
        <f>IF($B166=0,0,AVERAGEIFS([2]Sheet1!R:R,[2]Sheet1!$A:$A,$A166,[2]Sheet1!$S:$S,1))</f>
        <v>4.0295000000000005</v>
      </c>
    </row>
    <row r="167" spans="1:18" x14ac:dyDescent="0.25">
      <c r="A167" s="4" t="s">
        <v>506</v>
      </c>
      <c r="B167">
        <f>COUNTIFS([2]Sheet1!$A:$A,A167,[2]Sheet1!$S:$S,1)</f>
        <v>3</v>
      </c>
      <c r="C167">
        <f>COUNTIF([2]Sheet1!$A:$A,A167)</f>
        <v>5</v>
      </c>
      <c r="D167">
        <f>IF($C167=0,0,SUMIF([2]Sheet1!$A:$A,$A167,[2]Sheet1!M:M))</f>
        <v>4</v>
      </c>
      <c r="E167">
        <f>IF($C167=0,0,SUMIF([2]Sheet1!$A:$A,$A167,[2]Sheet1!N:N))</f>
        <v>3</v>
      </c>
      <c r="F167">
        <f>IF($C167=0,0,SUMIF([2]Sheet1!$A:$A,$A167,[2]Sheet1!O:O))</f>
        <v>2</v>
      </c>
      <c r="G167">
        <f>IF($C167=0,0,SUMIF([2]Sheet1!$A:$A,$A167,[2]Sheet1!P:P))</f>
        <v>0</v>
      </c>
      <c r="H167">
        <f>IF($C167=0,0,SUMIF([2]Sheet1!$A:$A,$A167,[2]Sheet1!Q:Q))</f>
        <v>0</v>
      </c>
      <c r="I167">
        <f>IF($C167=0,0,_xlfn.AGGREGATE(14,6,[2]Sheet1!$R:$R/([2]Sheet1!$A:$A=A167),1))</f>
        <v>3.6859999999999999</v>
      </c>
      <c r="J167">
        <f>IF($C167=0,0,AVERAGEIF([2]Sheet1!$A:$A,$A167,[2]Sheet1!R:R))</f>
        <v>2.0823999999999998</v>
      </c>
      <c r="K167" t="str">
        <f>VLOOKUP(A167,[3]AuthorsAnalyzed!$B:$F,3,FALSE)</f>
        <v>Male</v>
      </c>
      <c r="L167">
        <v>0</v>
      </c>
      <c r="M167">
        <v>0</v>
      </c>
      <c r="N167">
        <f>IF($B167=0,0,SUMIFS([2]Sheet1!M:M,[2]Sheet1!$A:$A,$A167,[2]Sheet1!$S:$S,1))</f>
        <v>2</v>
      </c>
      <c r="O167">
        <f>IF($B167=0,0,SUMIFS([2]Sheet1!N:N,[2]Sheet1!$A:$A,$A167,[2]Sheet1!$S:$S,1))</f>
        <v>3</v>
      </c>
      <c r="P167">
        <f>IF($B167=0,0,SUMIFS([2]Sheet1!O:O,[2]Sheet1!$A:$A,$A167,[2]Sheet1!$S:$S,1))</f>
        <v>2</v>
      </c>
      <c r="Q167">
        <f>IF($B167=0,0,_xlfn.AGGREGATE(14,6,[2]Sheet1!$R:$R/([2]Sheet1!$A:$A=A167) *([2]Sheet1!$S:$S=1),1))</f>
        <v>3.6859999999999999</v>
      </c>
      <c r="R167">
        <f>IF($B167=0,0,AVERAGEIFS([2]Sheet1!R:R,[2]Sheet1!$A:$A,$A167,[2]Sheet1!$S:$S,1))</f>
        <v>2.3446666666666665</v>
      </c>
    </row>
    <row r="168" spans="1:18" x14ac:dyDescent="0.25">
      <c r="A168" s="4" t="s">
        <v>507</v>
      </c>
      <c r="B168">
        <f>COUNTIFS([2]Sheet1!$A:$A,A168,[2]Sheet1!$S:$S,1)</f>
        <v>0</v>
      </c>
      <c r="C168">
        <f>COUNTIF([2]Sheet1!$A:$A,A168)</f>
        <v>1</v>
      </c>
      <c r="D168">
        <f>IF($C168=0,0,SUMIF([2]Sheet1!$A:$A,$A168,[2]Sheet1!M:M))</f>
        <v>1</v>
      </c>
      <c r="E168">
        <f>IF($C168=0,0,SUMIF([2]Sheet1!$A:$A,$A168,[2]Sheet1!N:N))</f>
        <v>1</v>
      </c>
      <c r="F168">
        <f>IF($C168=0,0,SUMIF([2]Sheet1!$A:$A,$A168,[2]Sheet1!O:O))</f>
        <v>1</v>
      </c>
      <c r="G168">
        <f>IF($C168=0,0,SUMIF([2]Sheet1!$A:$A,$A168,[2]Sheet1!P:P))</f>
        <v>0</v>
      </c>
      <c r="H168">
        <f>IF($C168=0,0,SUMIF([2]Sheet1!$A:$A,$A168,[2]Sheet1!Q:Q))</f>
        <v>0</v>
      </c>
      <c r="I168">
        <f>IF($C168=0,0,_xlfn.AGGREGATE(14,6,[2]Sheet1!$R:$R/([2]Sheet1!$A:$A=A168),1))</f>
        <v>1.3580000000000001</v>
      </c>
      <c r="J168">
        <f>IF($C168=0,0,AVERAGEIF([2]Sheet1!$A:$A,$A168,[2]Sheet1!R:R))</f>
        <v>1.3580000000000001</v>
      </c>
      <c r="K168" t="str">
        <f>VLOOKUP(A168,[3]AuthorsAnalyzed!$B:$F,3,FALSE)</f>
        <v>Male</v>
      </c>
      <c r="L168">
        <v>0</v>
      </c>
      <c r="M168">
        <v>0</v>
      </c>
      <c r="N168">
        <f>IF($B168=0,0,SUMIFS([2]Sheet1!M:M,[2]Sheet1!$A:$A,$A168,[2]Sheet1!$S:$S,1))</f>
        <v>0</v>
      </c>
      <c r="O168">
        <f>IF($B168=0,0,SUMIFS([2]Sheet1!N:N,[2]Sheet1!$A:$A,$A168,[2]Sheet1!$S:$S,1))</f>
        <v>0</v>
      </c>
      <c r="P168">
        <f>IF($B168=0,0,SUMIFS([2]Sheet1!O:O,[2]Sheet1!$A:$A,$A168,[2]Sheet1!$S:$S,1))</f>
        <v>0</v>
      </c>
      <c r="Q168">
        <f>IF($B168=0,0,_xlfn.AGGREGATE(14,6,[2]Sheet1!$R:$R/([2]Sheet1!$A:$A=A168) *([2]Sheet1!$S:$S=1),1))</f>
        <v>0</v>
      </c>
      <c r="R168">
        <f>IF($B168=0,0,AVERAGEIFS([2]Sheet1!R:R,[2]Sheet1!$A:$A,$A168,[2]Sheet1!$S:$S,1))</f>
        <v>0</v>
      </c>
    </row>
    <row r="169" spans="1:18" ht="30" x14ac:dyDescent="0.25">
      <c r="A169" s="3" t="s">
        <v>513</v>
      </c>
      <c r="B169">
        <f>COUNTIFS([2]Sheet1!$A:$A,A169,[2]Sheet1!$S:$S,1)</f>
        <v>4</v>
      </c>
      <c r="C169">
        <f>COUNTIF([2]Sheet1!$A:$A,A169)</f>
        <v>6</v>
      </c>
      <c r="D169">
        <f>IF($C169=0,0,SUMIF([2]Sheet1!$A:$A,$A169,[2]Sheet1!M:M))</f>
        <v>6</v>
      </c>
      <c r="E169">
        <f>IF($C169=0,0,SUMIF([2]Sheet1!$A:$A,$A169,[2]Sheet1!N:N))</f>
        <v>4</v>
      </c>
      <c r="F169">
        <f>IF($C169=0,0,SUMIF([2]Sheet1!$A:$A,$A169,[2]Sheet1!O:O))</f>
        <v>4</v>
      </c>
      <c r="G169">
        <f>IF($C169=0,0,SUMIF([2]Sheet1!$A:$A,$A169,[2]Sheet1!P:P))</f>
        <v>0</v>
      </c>
      <c r="H169">
        <f>IF($C169=0,0,SUMIF([2]Sheet1!$A:$A,$A169,[2]Sheet1!Q:Q))</f>
        <v>0</v>
      </c>
      <c r="I169">
        <f>IF($C169=0,0,_xlfn.AGGREGATE(14,6,[2]Sheet1!$R:$R/([2]Sheet1!$A:$A=A169),1))</f>
        <v>4.0129999999999999</v>
      </c>
      <c r="J169">
        <f>IF($C169=0,0,AVERAGEIF([2]Sheet1!$A:$A,$A169,[2]Sheet1!R:R))</f>
        <v>1.8746666666666665</v>
      </c>
      <c r="K169" t="str">
        <f>VLOOKUP(A169,[3]AuthorsAnalyzed!$B:$F,3,FALSE)</f>
        <v>Female</v>
      </c>
      <c r="L169">
        <v>0</v>
      </c>
      <c r="M169">
        <v>0</v>
      </c>
      <c r="N169">
        <f>IF($B169=0,0,SUMIFS([2]Sheet1!M:M,[2]Sheet1!$A:$A,$A169,[2]Sheet1!$S:$S,1))</f>
        <v>4</v>
      </c>
      <c r="O169">
        <f>IF($B169=0,0,SUMIFS([2]Sheet1!N:N,[2]Sheet1!$A:$A,$A169,[2]Sheet1!$S:$S,1))</f>
        <v>3</v>
      </c>
      <c r="P169">
        <f>IF($B169=0,0,SUMIFS([2]Sheet1!O:O,[2]Sheet1!$A:$A,$A169,[2]Sheet1!$S:$S,1))</f>
        <v>3</v>
      </c>
      <c r="Q169">
        <f>IF($B169=0,0,_xlfn.AGGREGATE(14,6,[2]Sheet1!$R:$R/([2]Sheet1!$A:$A=A169) *([2]Sheet1!$S:$S=1),1))</f>
        <v>4.0129999999999999</v>
      </c>
      <c r="R169">
        <f>IF($B169=0,0,AVERAGEIFS([2]Sheet1!R:R,[2]Sheet1!$A:$A,$A169,[2]Sheet1!$S:$S,1))</f>
        <v>2.2232499999999997</v>
      </c>
    </row>
    <row r="170" spans="1:18" x14ac:dyDescent="0.25">
      <c r="A170" s="3" t="s">
        <v>514</v>
      </c>
      <c r="B170">
        <f>COUNTIFS([2]Sheet1!$A:$A,A170,[2]Sheet1!$S:$S,1)</f>
        <v>1</v>
      </c>
      <c r="C170">
        <f>COUNTIF([2]Sheet1!$A:$A,A170)</f>
        <v>4</v>
      </c>
      <c r="D170">
        <f>IF($C170=0,0,SUMIF([2]Sheet1!$A:$A,$A170,[2]Sheet1!M:M))</f>
        <v>3</v>
      </c>
      <c r="E170">
        <f>IF($C170=0,0,SUMIF([2]Sheet1!$A:$A,$A170,[2]Sheet1!N:N))</f>
        <v>2</v>
      </c>
      <c r="F170">
        <f>IF($C170=0,0,SUMIF([2]Sheet1!$A:$A,$A170,[2]Sheet1!O:O))</f>
        <v>2</v>
      </c>
      <c r="G170">
        <f>IF($C170=0,0,SUMIF([2]Sheet1!$A:$A,$A170,[2]Sheet1!P:P))</f>
        <v>0</v>
      </c>
      <c r="H170">
        <f>IF($C170=0,0,SUMIF([2]Sheet1!$A:$A,$A170,[2]Sheet1!Q:Q))</f>
        <v>0</v>
      </c>
      <c r="I170">
        <f>IF($C170=0,0,_xlfn.AGGREGATE(14,6,[2]Sheet1!$R:$R/([2]Sheet1!$A:$A=A170),1))</f>
        <v>3.8940000000000001</v>
      </c>
      <c r="J170">
        <f>IF($C170=0,0,AVERAGEIF([2]Sheet1!$A:$A,$A170,[2]Sheet1!R:R))</f>
        <v>2.5620000000000003</v>
      </c>
      <c r="K170" t="str">
        <f>VLOOKUP(A170,[3]AuthorsAnalyzed!$B:$F,3,FALSE)</f>
        <v>Male</v>
      </c>
      <c r="L170">
        <v>0</v>
      </c>
      <c r="M170">
        <v>0</v>
      </c>
      <c r="N170">
        <f>IF($B170=0,0,SUMIFS([2]Sheet1!M:M,[2]Sheet1!$A:$A,$A170,[2]Sheet1!$S:$S,1))</f>
        <v>0</v>
      </c>
      <c r="O170">
        <f>IF($B170=0,0,SUMIFS([2]Sheet1!N:N,[2]Sheet1!$A:$A,$A170,[2]Sheet1!$S:$S,1))</f>
        <v>0</v>
      </c>
      <c r="P170">
        <f>IF($B170=0,0,SUMIFS([2]Sheet1!O:O,[2]Sheet1!$A:$A,$A170,[2]Sheet1!$S:$S,1))</f>
        <v>0</v>
      </c>
      <c r="Q170">
        <f>IF($B170=0,0,_xlfn.AGGREGATE(14,6,[2]Sheet1!$R:$R/([2]Sheet1!$A:$A=A170) *([2]Sheet1!$S:$S=1),1))</f>
        <v>3.8940000000000001</v>
      </c>
      <c r="R170">
        <f>IF($B170=0,0,AVERAGEIFS([2]Sheet1!R:R,[2]Sheet1!$A:$A,$A170,[2]Sheet1!$S:$S,1))</f>
        <v>3.8940000000000001</v>
      </c>
    </row>
    <row r="171" spans="1:18" x14ac:dyDescent="0.25">
      <c r="A171" s="4" t="s">
        <v>515</v>
      </c>
      <c r="B171">
        <f>COUNTIFS([2]Sheet1!$A:$A,A171,[2]Sheet1!$S:$S,1)</f>
        <v>0</v>
      </c>
      <c r="C171">
        <f>COUNTIF([2]Sheet1!$A:$A,A171)</f>
        <v>0</v>
      </c>
      <c r="D171">
        <f>IF($C171=0,0,SUMIF([2]Sheet1!$A:$A,$A171,[2]Sheet1!M:M))</f>
        <v>0</v>
      </c>
      <c r="E171">
        <f>IF($C171=0,0,SUMIF([2]Sheet1!$A:$A,$A171,[2]Sheet1!N:N))</f>
        <v>0</v>
      </c>
      <c r="F171">
        <f>IF($C171=0,0,SUMIF([2]Sheet1!$A:$A,$A171,[2]Sheet1!O:O))</f>
        <v>0</v>
      </c>
      <c r="G171">
        <f>IF($C171=0,0,SUMIF([2]Sheet1!$A:$A,$A171,[2]Sheet1!P:P))</f>
        <v>0</v>
      </c>
      <c r="H171">
        <f>IF($C171=0,0,SUMIF([2]Sheet1!$A:$A,$A171,[2]Sheet1!Q:Q))</f>
        <v>0</v>
      </c>
      <c r="I171">
        <f>IF($C171=0,0,_xlfn.AGGREGATE(14,6,[2]Sheet1!$R:$R/([2]Sheet1!$A:$A=A171),1))</f>
        <v>0</v>
      </c>
      <c r="J171">
        <f>IF($C171=0,0,AVERAGEIF([2]Sheet1!$A:$A,$A171,[2]Sheet1!R:R))</f>
        <v>0</v>
      </c>
      <c r="K171" t="str">
        <f>VLOOKUP(A171,[3]AuthorsAnalyzed!$B:$F,3,FALSE)</f>
        <v>Male</v>
      </c>
      <c r="L171">
        <v>0</v>
      </c>
      <c r="M171">
        <v>0</v>
      </c>
      <c r="N171">
        <f>IF($B171=0,0,SUMIFS([2]Sheet1!M:M,[2]Sheet1!$A:$A,$A171,[2]Sheet1!$S:$S,1))</f>
        <v>0</v>
      </c>
      <c r="O171">
        <f>IF($B171=0,0,SUMIFS([2]Sheet1!N:N,[2]Sheet1!$A:$A,$A171,[2]Sheet1!$S:$S,1))</f>
        <v>0</v>
      </c>
      <c r="P171">
        <f>IF($B171=0,0,SUMIFS([2]Sheet1!O:O,[2]Sheet1!$A:$A,$A171,[2]Sheet1!$S:$S,1))</f>
        <v>0</v>
      </c>
      <c r="Q171">
        <f>IF($B171=0,0,_xlfn.AGGREGATE(14,6,[2]Sheet1!$R:$R/([2]Sheet1!$A:$A=A171) *([2]Sheet1!$S:$S=1),1))</f>
        <v>0</v>
      </c>
      <c r="R171">
        <f>IF($B171=0,0,AVERAGEIFS([2]Sheet1!R:R,[2]Sheet1!$A:$A,$A171,[2]Sheet1!$S:$S,1))</f>
        <v>0</v>
      </c>
    </row>
    <row r="172" spans="1:18" x14ac:dyDescent="0.25">
      <c r="A172" s="3" t="s">
        <v>516</v>
      </c>
      <c r="B172">
        <f>COUNTIFS([2]Sheet1!$A:$A,A172,[2]Sheet1!$S:$S,1)</f>
        <v>3</v>
      </c>
      <c r="C172">
        <f>COUNTIF([2]Sheet1!$A:$A,A172)</f>
        <v>5</v>
      </c>
      <c r="D172">
        <f>IF($C172=0,0,SUMIF([2]Sheet1!$A:$A,$A172,[2]Sheet1!M:M))</f>
        <v>4</v>
      </c>
      <c r="E172">
        <f>IF($C172=0,0,SUMIF([2]Sheet1!$A:$A,$A172,[2]Sheet1!N:N))</f>
        <v>3</v>
      </c>
      <c r="F172">
        <f>IF($C172=0,0,SUMIF([2]Sheet1!$A:$A,$A172,[2]Sheet1!O:O))</f>
        <v>3</v>
      </c>
      <c r="G172">
        <f>IF($C172=0,0,SUMIF([2]Sheet1!$A:$A,$A172,[2]Sheet1!P:P))</f>
        <v>0</v>
      </c>
      <c r="H172">
        <f>IF($C172=0,0,SUMIF([2]Sheet1!$A:$A,$A172,[2]Sheet1!Q:Q))</f>
        <v>0</v>
      </c>
      <c r="I172">
        <f>IF($C172=0,0,_xlfn.AGGREGATE(14,6,[2]Sheet1!$R:$R/([2]Sheet1!$A:$A=A172),1))</f>
        <v>6.1980000000000004</v>
      </c>
      <c r="J172">
        <f>IF($C172=0,0,AVERAGEIF([2]Sheet1!$A:$A,$A172,[2]Sheet1!R:R))</f>
        <v>2.6268000000000002</v>
      </c>
      <c r="K172" t="str">
        <f>VLOOKUP(A172,[3]AuthorsAnalyzed!$B:$F,3,FALSE)</f>
        <v>Male</v>
      </c>
      <c r="L172">
        <v>0</v>
      </c>
      <c r="M172">
        <v>0</v>
      </c>
      <c r="N172">
        <f>IF($B172=0,0,SUMIFS([2]Sheet1!M:M,[2]Sheet1!$A:$A,$A172,[2]Sheet1!$S:$S,1))</f>
        <v>2</v>
      </c>
      <c r="O172">
        <f>IF($B172=0,0,SUMIFS([2]Sheet1!N:N,[2]Sheet1!$A:$A,$A172,[2]Sheet1!$S:$S,1))</f>
        <v>2</v>
      </c>
      <c r="P172">
        <f>IF($B172=0,0,SUMIFS([2]Sheet1!O:O,[2]Sheet1!$A:$A,$A172,[2]Sheet1!$S:$S,1))</f>
        <v>2</v>
      </c>
      <c r="Q172">
        <f>IF($B172=0,0,_xlfn.AGGREGATE(14,6,[2]Sheet1!$R:$R/([2]Sheet1!$A:$A=A172) *([2]Sheet1!$S:$S=1),1))</f>
        <v>6.1980000000000004</v>
      </c>
      <c r="R172">
        <f>IF($B172=0,0,AVERAGEIFS([2]Sheet1!R:R,[2]Sheet1!$A:$A,$A172,[2]Sheet1!$S:$S,1))</f>
        <v>3.8049999999999997</v>
      </c>
    </row>
    <row r="173" spans="1:18" x14ac:dyDescent="0.25">
      <c r="A173" s="3" t="s">
        <v>518</v>
      </c>
      <c r="B173">
        <f>COUNTIFS([2]Sheet1!$A:$A,A173,[2]Sheet1!$S:$S,1)</f>
        <v>8</v>
      </c>
      <c r="C173">
        <f>COUNTIF([2]Sheet1!$A:$A,A173)</f>
        <v>9</v>
      </c>
      <c r="D173">
        <f>IF($C173=0,0,SUMIF([2]Sheet1!$A:$A,$A173,[2]Sheet1!M:M))</f>
        <v>1</v>
      </c>
      <c r="E173">
        <f>IF($C173=0,0,SUMIF([2]Sheet1!$A:$A,$A173,[2]Sheet1!N:N))</f>
        <v>0</v>
      </c>
      <c r="F173">
        <f>IF($C173=0,0,SUMIF([2]Sheet1!$A:$A,$A173,[2]Sheet1!O:O))</f>
        <v>0</v>
      </c>
      <c r="G173">
        <f>IF($C173=0,0,SUMIF([2]Sheet1!$A:$A,$A173,[2]Sheet1!P:P))</f>
        <v>1</v>
      </c>
      <c r="H173">
        <f>IF($C173=0,0,SUMIF([2]Sheet1!$A:$A,$A173,[2]Sheet1!Q:Q))</f>
        <v>0</v>
      </c>
      <c r="I173">
        <f>IF($C173=0,0,_xlfn.AGGREGATE(14,6,[2]Sheet1!$R:$R/([2]Sheet1!$A:$A=A173),1))</f>
        <v>4.4859999999999998</v>
      </c>
      <c r="J173">
        <f>IF($C173=0,0,AVERAGEIF([2]Sheet1!$A:$A,$A173,[2]Sheet1!R:R))</f>
        <v>3.3083333333333336</v>
      </c>
      <c r="K173" t="str">
        <f>VLOOKUP(A173,[3]AuthorsAnalyzed!$B:$F,3,FALSE)</f>
        <v>Male</v>
      </c>
      <c r="L173">
        <v>0</v>
      </c>
      <c r="M173">
        <v>0</v>
      </c>
      <c r="N173">
        <f>IF($B173=0,0,SUMIFS([2]Sheet1!M:M,[2]Sheet1!$A:$A,$A173,[2]Sheet1!$S:$S,1))</f>
        <v>0</v>
      </c>
      <c r="O173">
        <f>IF($B173=0,0,SUMIFS([2]Sheet1!N:N,[2]Sheet1!$A:$A,$A173,[2]Sheet1!$S:$S,1))</f>
        <v>0</v>
      </c>
      <c r="P173">
        <f>IF($B173=0,0,SUMIFS([2]Sheet1!O:O,[2]Sheet1!$A:$A,$A173,[2]Sheet1!$S:$S,1))</f>
        <v>0</v>
      </c>
      <c r="Q173">
        <f>IF($B173=0,0,_xlfn.AGGREGATE(14,6,[2]Sheet1!$R:$R/([2]Sheet1!$A:$A=A173) *([2]Sheet1!$S:$S=1),1))</f>
        <v>4.4859999999999998</v>
      </c>
      <c r="R173">
        <f>IF($B173=0,0,AVERAGEIFS([2]Sheet1!R:R,[2]Sheet1!$A:$A,$A173,[2]Sheet1!$S:$S,1))</f>
        <v>3.6156250000000001</v>
      </c>
    </row>
    <row r="174" spans="1:18" x14ac:dyDescent="0.25">
      <c r="A174" s="3" t="s">
        <v>520</v>
      </c>
      <c r="B174">
        <f>COUNTIFS([2]Sheet1!$A:$A,A174,[2]Sheet1!$S:$S,1)</f>
        <v>0</v>
      </c>
      <c r="C174">
        <f>COUNTIF([2]Sheet1!$A:$A,A174)</f>
        <v>3</v>
      </c>
      <c r="D174">
        <f>IF($C174=0,0,SUMIF([2]Sheet1!$A:$A,$A174,[2]Sheet1!M:M))</f>
        <v>1</v>
      </c>
      <c r="E174">
        <f>IF($C174=0,0,SUMIF([2]Sheet1!$A:$A,$A174,[2]Sheet1!N:N))</f>
        <v>2</v>
      </c>
      <c r="F174">
        <f>IF($C174=0,0,SUMIF([2]Sheet1!$A:$A,$A174,[2]Sheet1!O:O))</f>
        <v>1</v>
      </c>
      <c r="G174">
        <f>IF($C174=0,0,SUMIF([2]Sheet1!$A:$A,$A174,[2]Sheet1!P:P))</f>
        <v>0</v>
      </c>
      <c r="H174">
        <f>IF($C174=0,0,SUMIF([2]Sheet1!$A:$A,$A174,[2]Sheet1!Q:Q))</f>
        <v>0</v>
      </c>
      <c r="I174">
        <f>IF($C174=0,0,_xlfn.AGGREGATE(14,6,[2]Sheet1!$R:$R/([2]Sheet1!$A:$A=A174),1))</f>
        <v>4.6859999999999999</v>
      </c>
      <c r="J174">
        <f>IF($C174=0,0,AVERAGEIF([2]Sheet1!$A:$A,$A174,[2]Sheet1!R:R))</f>
        <v>2.6543333333333332</v>
      </c>
      <c r="K174" t="str">
        <f>VLOOKUP(A174,[3]AuthorsAnalyzed!$B:$F,3,FALSE)</f>
        <v>Female</v>
      </c>
      <c r="L174">
        <v>0</v>
      </c>
      <c r="M174">
        <v>0</v>
      </c>
      <c r="N174">
        <f>IF($B174=0,0,SUMIFS([2]Sheet1!M:M,[2]Sheet1!$A:$A,$A174,[2]Sheet1!$S:$S,1))</f>
        <v>0</v>
      </c>
      <c r="O174">
        <f>IF($B174=0,0,SUMIFS([2]Sheet1!N:N,[2]Sheet1!$A:$A,$A174,[2]Sheet1!$S:$S,1))</f>
        <v>0</v>
      </c>
      <c r="P174">
        <f>IF($B174=0,0,SUMIFS([2]Sheet1!O:O,[2]Sheet1!$A:$A,$A174,[2]Sheet1!$S:$S,1))</f>
        <v>0</v>
      </c>
      <c r="Q174">
        <f>IF($B174=0,0,_xlfn.AGGREGATE(14,6,[2]Sheet1!$R:$R/([2]Sheet1!$A:$A=A174) *([2]Sheet1!$S:$S=1),1))</f>
        <v>0</v>
      </c>
      <c r="R174">
        <f>IF($B174=0,0,AVERAGEIFS([2]Sheet1!R:R,[2]Sheet1!$A:$A,$A174,[2]Sheet1!$S:$S,1))</f>
        <v>0</v>
      </c>
    </row>
    <row r="175" spans="1:18" x14ac:dyDescent="0.25">
      <c r="A175" s="3" t="s">
        <v>522</v>
      </c>
      <c r="B175">
        <f>COUNTIFS([2]Sheet1!$A:$A,A175,[2]Sheet1!$S:$S,1)</f>
        <v>8</v>
      </c>
      <c r="C175">
        <f>COUNTIF([2]Sheet1!$A:$A,A175)</f>
        <v>10</v>
      </c>
      <c r="D175">
        <f>IF($C175=0,0,SUMIF([2]Sheet1!$A:$A,$A175,[2]Sheet1!M:M))</f>
        <v>1</v>
      </c>
      <c r="E175">
        <f>IF($C175=0,0,SUMIF([2]Sheet1!$A:$A,$A175,[2]Sheet1!N:N))</f>
        <v>0</v>
      </c>
      <c r="F175">
        <f>IF($C175=0,0,SUMIF([2]Sheet1!$A:$A,$A175,[2]Sheet1!O:O))</f>
        <v>0</v>
      </c>
      <c r="G175">
        <f>IF($C175=0,0,SUMIF([2]Sheet1!$A:$A,$A175,[2]Sheet1!P:P))</f>
        <v>0</v>
      </c>
      <c r="H175">
        <f>IF($C175=0,0,SUMIF([2]Sheet1!$A:$A,$A175,[2]Sheet1!Q:Q))</f>
        <v>0</v>
      </c>
      <c r="I175">
        <f>IF($C175=0,0,_xlfn.AGGREGATE(14,6,[2]Sheet1!$R:$R/([2]Sheet1!$A:$A=A175),1))</f>
        <v>11.577</v>
      </c>
      <c r="J175">
        <f>IF($C175=0,0,AVERAGEIF([2]Sheet1!$A:$A,$A175,[2]Sheet1!R:R))</f>
        <v>6.1446999999999985</v>
      </c>
      <c r="K175" t="str">
        <f>VLOOKUP(A175,[3]AuthorsAnalyzed!$B:$F,3,FALSE)</f>
        <v>Male</v>
      </c>
      <c r="L175">
        <v>0</v>
      </c>
      <c r="M175">
        <v>0</v>
      </c>
      <c r="N175">
        <f>IF($B175=0,0,SUMIFS([2]Sheet1!M:M,[2]Sheet1!$A:$A,$A175,[2]Sheet1!$S:$S,1))</f>
        <v>0</v>
      </c>
      <c r="O175">
        <f>IF($B175=0,0,SUMIFS([2]Sheet1!N:N,[2]Sheet1!$A:$A,$A175,[2]Sheet1!$S:$S,1))</f>
        <v>0</v>
      </c>
      <c r="P175">
        <f>IF($B175=0,0,SUMIFS([2]Sheet1!O:O,[2]Sheet1!$A:$A,$A175,[2]Sheet1!$S:$S,1))</f>
        <v>0</v>
      </c>
      <c r="Q175">
        <f>IF($B175=0,0,_xlfn.AGGREGATE(14,6,[2]Sheet1!$R:$R/([2]Sheet1!$A:$A=A175) *([2]Sheet1!$S:$S=1),1))</f>
        <v>11.577</v>
      </c>
      <c r="R175">
        <f>IF($B175=0,0,AVERAGEIFS([2]Sheet1!R:R,[2]Sheet1!$A:$A,$A175,[2]Sheet1!$S:$S,1))</f>
        <v>6.8282499999999988</v>
      </c>
    </row>
    <row r="176" spans="1:18" x14ac:dyDescent="0.25">
      <c r="A176" s="3" t="s">
        <v>523</v>
      </c>
      <c r="B176">
        <f>COUNTIFS([2]Sheet1!$A:$A,A176,[2]Sheet1!$S:$S,1)</f>
        <v>1</v>
      </c>
      <c r="C176">
        <f>COUNTIF([2]Sheet1!$A:$A,A176)</f>
        <v>2</v>
      </c>
      <c r="D176">
        <f>IF($C176=0,0,SUMIF([2]Sheet1!$A:$A,$A176,[2]Sheet1!M:M))</f>
        <v>2</v>
      </c>
      <c r="E176">
        <f>IF($C176=0,0,SUMIF([2]Sheet1!$A:$A,$A176,[2]Sheet1!N:N))</f>
        <v>2</v>
      </c>
      <c r="F176">
        <f>IF($C176=0,0,SUMIF([2]Sheet1!$A:$A,$A176,[2]Sheet1!O:O))</f>
        <v>2</v>
      </c>
      <c r="G176">
        <f>IF($C176=0,0,SUMIF([2]Sheet1!$A:$A,$A176,[2]Sheet1!P:P))</f>
        <v>0</v>
      </c>
      <c r="H176">
        <f>IF($C176=0,0,SUMIF([2]Sheet1!$A:$A,$A176,[2]Sheet1!Q:Q))</f>
        <v>0</v>
      </c>
      <c r="I176">
        <f>IF($C176=0,0,_xlfn.AGGREGATE(14,6,[2]Sheet1!$R:$R/([2]Sheet1!$A:$A=A176),1))</f>
        <v>1.331</v>
      </c>
      <c r="J176">
        <f>IF($C176=0,0,AVERAGEIF([2]Sheet1!$A:$A,$A176,[2]Sheet1!R:R))</f>
        <v>1.107</v>
      </c>
      <c r="K176" t="str">
        <f>VLOOKUP(A176,[3]AuthorsAnalyzed!$B:$F,3,FALSE)</f>
        <v>Male</v>
      </c>
      <c r="L176">
        <v>0</v>
      </c>
      <c r="M176">
        <v>0</v>
      </c>
      <c r="N176">
        <f>IF($B176=0,0,SUMIFS([2]Sheet1!M:M,[2]Sheet1!$A:$A,$A176,[2]Sheet1!$S:$S,1))</f>
        <v>1</v>
      </c>
      <c r="O176">
        <f>IF($B176=0,0,SUMIFS([2]Sheet1!N:N,[2]Sheet1!$A:$A,$A176,[2]Sheet1!$S:$S,1))</f>
        <v>1</v>
      </c>
      <c r="P176">
        <f>IF($B176=0,0,SUMIFS([2]Sheet1!O:O,[2]Sheet1!$A:$A,$A176,[2]Sheet1!$S:$S,1))</f>
        <v>1</v>
      </c>
      <c r="Q176">
        <f>IF($B176=0,0,_xlfn.AGGREGATE(14,6,[2]Sheet1!$R:$R/([2]Sheet1!$A:$A=A176) *([2]Sheet1!$S:$S=1),1))</f>
        <v>1.331</v>
      </c>
      <c r="R176">
        <f>IF($B176=0,0,AVERAGEIFS([2]Sheet1!R:R,[2]Sheet1!$A:$A,$A176,[2]Sheet1!$S:$S,1))</f>
        <v>1.331</v>
      </c>
    </row>
    <row r="177" spans="1:18" x14ac:dyDescent="0.25">
      <c r="A177" s="3" t="s">
        <v>525</v>
      </c>
      <c r="B177">
        <f>COUNTIFS([2]Sheet1!$A:$A,A177,[2]Sheet1!$S:$S,1)</f>
        <v>1</v>
      </c>
      <c r="C177">
        <f>COUNTIF([2]Sheet1!$A:$A,A177)</f>
        <v>1</v>
      </c>
      <c r="D177">
        <f>IF($C177=0,0,SUMIF([2]Sheet1!$A:$A,$A177,[2]Sheet1!M:M))</f>
        <v>0</v>
      </c>
      <c r="E177">
        <f>IF($C177=0,0,SUMIF([2]Sheet1!$A:$A,$A177,[2]Sheet1!N:N))</f>
        <v>0</v>
      </c>
      <c r="F177">
        <f>IF($C177=0,0,SUMIF([2]Sheet1!$A:$A,$A177,[2]Sheet1!O:O))</f>
        <v>0</v>
      </c>
      <c r="G177">
        <f>IF($C177=0,0,SUMIF([2]Sheet1!$A:$A,$A177,[2]Sheet1!P:P))</f>
        <v>0</v>
      </c>
      <c r="H177">
        <f>IF($C177=0,0,SUMIF([2]Sheet1!$A:$A,$A177,[2]Sheet1!Q:Q))</f>
        <v>0</v>
      </c>
      <c r="I177">
        <f>IF($C177=0,0,_xlfn.AGGREGATE(14,6,[2]Sheet1!$R:$R/([2]Sheet1!$A:$A=A177),1))</f>
        <v>2.2919999999999998</v>
      </c>
      <c r="J177">
        <f>IF($C177=0,0,AVERAGEIF([2]Sheet1!$A:$A,$A177,[2]Sheet1!R:R))</f>
        <v>2.2919999999999998</v>
      </c>
      <c r="K177" t="str">
        <f>VLOOKUP(A177,[3]AuthorsAnalyzed!$B:$F,3,FALSE)</f>
        <v>Female</v>
      </c>
      <c r="L177">
        <v>0</v>
      </c>
      <c r="M177">
        <v>0</v>
      </c>
      <c r="N177">
        <f>IF($B177=0,0,SUMIFS([2]Sheet1!M:M,[2]Sheet1!$A:$A,$A177,[2]Sheet1!$S:$S,1))</f>
        <v>0</v>
      </c>
      <c r="O177">
        <f>IF($B177=0,0,SUMIFS([2]Sheet1!N:N,[2]Sheet1!$A:$A,$A177,[2]Sheet1!$S:$S,1))</f>
        <v>0</v>
      </c>
      <c r="P177">
        <f>IF($B177=0,0,SUMIFS([2]Sheet1!O:O,[2]Sheet1!$A:$A,$A177,[2]Sheet1!$S:$S,1))</f>
        <v>0</v>
      </c>
      <c r="Q177">
        <f>IF($B177=0,0,_xlfn.AGGREGATE(14,6,[2]Sheet1!$R:$R/([2]Sheet1!$A:$A=A177) *([2]Sheet1!$S:$S=1),1))</f>
        <v>2.2919999999999998</v>
      </c>
      <c r="R177">
        <f>IF($B177=0,0,AVERAGEIFS([2]Sheet1!R:R,[2]Sheet1!$A:$A,$A177,[2]Sheet1!$S:$S,1))</f>
        <v>2.2919999999999998</v>
      </c>
    </row>
    <row r="178" spans="1:18" x14ac:dyDescent="0.25">
      <c r="A178" s="3" t="s">
        <v>526</v>
      </c>
      <c r="B178">
        <f>COUNTIFS([2]Sheet1!$A:$A,A178,[2]Sheet1!$S:$S,1)</f>
        <v>2</v>
      </c>
      <c r="C178">
        <f>COUNTIF([2]Sheet1!$A:$A,A178)</f>
        <v>3</v>
      </c>
      <c r="D178">
        <f>IF($C178=0,0,SUMIF([2]Sheet1!$A:$A,$A178,[2]Sheet1!M:M))</f>
        <v>0</v>
      </c>
      <c r="E178">
        <f>IF($C178=0,0,SUMIF([2]Sheet1!$A:$A,$A178,[2]Sheet1!N:N))</f>
        <v>2</v>
      </c>
      <c r="F178">
        <f>IF($C178=0,0,SUMIF([2]Sheet1!$A:$A,$A178,[2]Sheet1!O:O))</f>
        <v>0</v>
      </c>
      <c r="G178">
        <f>IF($C178=0,0,SUMIF([2]Sheet1!$A:$A,$A178,[2]Sheet1!P:P))</f>
        <v>0</v>
      </c>
      <c r="H178">
        <f>IF($C178=0,0,SUMIF([2]Sheet1!$A:$A,$A178,[2]Sheet1!Q:Q))</f>
        <v>0</v>
      </c>
      <c r="I178">
        <f>IF($C178=0,0,_xlfn.AGGREGATE(14,6,[2]Sheet1!$R:$R/([2]Sheet1!$A:$A=A178),1))</f>
        <v>4.6509999999999998</v>
      </c>
      <c r="J178">
        <f>IF($C178=0,0,AVERAGEIF([2]Sheet1!$A:$A,$A178,[2]Sheet1!R:R))</f>
        <v>3.2293333333333329</v>
      </c>
      <c r="K178" t="str">
        <f>VLOOKUP(A178,[3]AuthorsAnalyzed!$B:$F,3,FALSE)</f>
        <v>Female</v>
      </c>
      <c r="L178">
        <v>0</v>
      </c>
      <c r="M178">
        <v>0</v>
      </c>
      <c r="N178">
        <f>IF($B178=0,0,SUMIFS([2]Sheet1!M:M,[2]Sheet1!$A:$A,$A178,[2]Sheet1!$S:$S,1))</f>
        <v>0</v>
      </c>
      <c r="O178">
        <f>IF($B178=0,0,SUMIFS([2]Sheet1!N:N,[2]Sheet1!$A:$A,$A178,[2]Sheet1!$S:$S,1))</f>
        <v>1</v>
      </c>
      <c r="P178">
        <f>IF($B178=0,0,SUMIFS([2]Sheet1!O:O,[2]Sheet1!$A:$A,$A178,[2]Sheet1!$S:$S,1))</f>
        <v>0</v>
      </c>
      <c r="Q178">
        <f>IF($B178=0,0,_xlfn.AGGREGATE(14,6,[2]Sheet1!$R:$R/([2]Sheet1!$A:$A=A178) *([2]Sheet1!$S:$S=1),1))</f>
        <v>4.6509999999999998</v>
      </c>
      <c r="R178">
        <f>IF($B178=0,0,AVERAGEIFS([2]Sheet1!R:R,[2]Sheet1!$A:$A,$A178,[2]Sheet1!$S:$S,1))</f>
        <v>4.5990000000000002</v>
      </c>
    </row>
    <row r="179" spans="1:18" x14ac:dyDescent="0.25">
      <c r="A179" s="3" t="s">
        <v>528</v>
      </c>
      <c r="B179">
        <f>COUNTIFS([2]Sheet1!$A:$A,A179,[2]Sheet1!$S:$S,1)</f>
        <v>2</v>
      </c>
      <c r="C179">
        <f>COUNTIF([2]Sheet1!$A:$A,A179)</f>
        <v>7</v>
      </c>
      <c r="D179">
        <f>IF($C179=0,0,SUMIF([2]Sheet1!$A:$A,$A179,[2]Sheet1!M:M))</f>
        <v>5</v>
      </c>
      <c r="E179">
        <f>IF($C179=0,0,SUMIF([2]Sheet1!$A:$A,$A179,[2]Sheet1!N:N))</f>
        <v>2</v>
      </c>
      <c r="F179">
        <f>IF($C179=0,0,SUMIF([2]Sheet1!$A:$A,$A179,[2]Sheet1!O:O))</f>
        <v>2</v>
      </c>
      <c r="G179">
        <f>IF($C179=0,0,SUMIF([2]Sheet1!$A:$A,$A179,[2]Sheet1!P:P))</f>
        <v>0</v>
      </c>
      <c r="H179">
        <f>IF($C179=0,0,SUMIF([2]Sheet1!$A:$A,$A179,[2]Sheet1!Q:Q))</f>
        <v>0</v>
      </c>
      <c r="I179">
        <f>IF($C179=0,0,_xlfn.AGGREGATE(14,6,[2]Sheet1!$R:$R/([2]Sheet1!$A:$A=A179),1))</f>
        <v>3.1520000000000001</v>
      </c>
      <c r="J179">
        <f>IF($C179=0,0,AVERAGEIF([2]Sheet1!$A:$A,$A179,[2]Sheet1!R:R))</f>
        <v>2.6855714285714285</v>
      </c>
      <c r="K179" t="str">
        <f>VLOOKUP(A179,[3]AuthorsAnalyzed!$B:$F,3,FALSE)</f>
        <v>Male</v>
      </c>
      <c r="L179">
        <v>0</v>
      </c>
      <c r="M179">
        <v>0</v>
      </c>
      <c r="N179">
        <f>IF($B179=0,0,SUMIFS([2]Sheet1!M:M,[2]Sheet1!$A:$A,$A179,[2]Sheet1!$S:$S,1))</f>
        <v>0</v>
      </c>
      <c r="O179">
        <f>IF($B179=0,0,SUMIFS([2]Sheet1!N:N,[2]Sheet1!$A:$A,$A179,[2]Sheet1!$S:$S,1))</f>
        <v>0</v>
      </c>
      <c r="P179">
        <f>IF($B179=0,0,SUMIFS([2]Sheet1!O:O,[2]Sheet1!$A:$A,$A179,[2]Sheet1!$S:$S,1))</f>
        <v>0</v>
      </c>
      <c r="Q179">
        <f>IF($B179=0,0,_xlfn.AGGREGATE(14,6,[2]Sheet1!$R:$R/([2]Sheet1!$A:$A=A179) *([2]Sheet1!$S:$S=1),1))</f>
        <v>3.1520000000000001</v>
      </c>
      <c r="R179">
        <f>IF($B179=0,0,AVERAGEIFS([2]Sheet1!R:R,[2]Sheet1!$A:$A,$A179,[2]Sheet1!$S:$S,1))</f>
        <v>3.1520000000000001</v>
      </c>
    </row>
    <row r="180" spans="1:18" x14ac:dyDescent="0.25">
      <c r="A180" s="3" t="s">
        <v>529</v>
      </c>
      <c r="B180">
        <f>COUNTIFS([2]Sheet1!$A:$A,A180,[2]Sheet1!$S:$S,1)</f>
        <v>1</v>
      </c>
      <c r="C180">
        <f>COUNTIF([2]Sheet1!$A:$A,A180)</f>
        <v>1</v>
      </c>
      <c r="D180">
        <f>IF($C180=0,0,SUMIF([2]Sheet1!$A:$A,$A180,[2]Sheet1!M:M))</f>
        <v>0</v>
      </c>
      <c r="E180">
        <f>IF($C180=0,0,SUMIF([2]Sheet1!$A:$A,$A180,[2]Sheet1!N:N))</f>
        <v>0</v>
      </c>
      <c r="F180">
        <f>IF($C180=0,0,SUMIF([2]Sheet1!$A:$A,$A180,[2]Sheet1!O:O))</f>
        <v>0</v>
      </c>
      <c r="G180">
        <f>IF($C180=0,0,SUMIF([2]Sheet1!$A:$A,$A180,[2]Sheet1!P:P))</f>
        <v>0</v>
      </c>
      <c r="H180">
        <f>IF($C180=0,0,SUMIF([2]Sheet1!$A:$A,$A180,[2]Sheet1!Q:Q))</f>
        <v>0</v>
      </c>
      <c r="I180">
        <f>IF($C180=0,0,_xlfn.AGGREGATE(14,6,[2]Sheet1!$R:$R/([2]Sheet1!$A:$A=A180),1))</f>
        <v>4.367</v>
      </c>
      <c r="J180">
        <f>IF($C180=0,0,AVERAGEIF([2]Sheet1!$A:$A,$A180,[2]Sheet1!R:R))</f>
        <v>4.367</v>
      </c>
      <c r="K180" t="str">
        <f>VLOOKUP(A180,[3]AuthorsAnalyzed!$B:$F,3,FALSE)</f>
        <v>Male</v>
      </c>
      <c r="L180">
        <v>0</v>
      </c>
      <c r="M180">
        <v>0</v>
      </c>
      <c r="N180">
        <f>IF($B180=0,0,SUMIFS([2]Sheet1!M:M,[2]Sheet1!$A:$A,$A180,[2]Sheet1!$S:$S,1))</f>
        <v>0</v>
      </c>
      <c r="O180">
        <f>IF($B180=0,0,SUMIFS([2]Sheet1!N:N,[2]Sheet1!$A:$A,$A180,[2]Sheet1!$S:$S,1))</f>
        <v>0</v>
      </c>
      <c r="P180">
        <f>IF($B180=0,0,SUMIFS([2]Sheet1!O:O,[2]Sheet1!$A:$A,$A180,[2]Sheet1!$S:$S,1))</f>
        <v>0</v>
      </c>
      <c r="Q180">
        <f>IF($B180=0,0,_xlfn.AGGREGATE(14,6,[2]Sheet1!$R:$R/([2]Sheet1!$A:$A=A180) *([2]Sheet1!$S:$S=1),1))</f>
        <v>4.367</v>
      </c>
      <c r="R180">
        <f>IF($B180=0,0,AVERAGEIFS([2]Sheet1!R:R,[2]Sheet1!$A:$A,$A180,[2]Sheet1!$S:$S,1))</f>
        <v>4.367</v>
      </c>
    </row>
    <row r="181" spans="1:18" x14ac:dyDescent="0.25">
      <c r="A181" s="3" t="s">
        <v>532</v>
      </c>
      <c r="B181">
        <f>COUNTIFS([2]Sheet1!$A:$A,A181,[2]Sheet1!$S:$S,1)</f>
        <v>1</v>
      </c>
      <c r="C181">
        <f>COUNTIF([2]Sheet1!$A:$A,A181)</f>
        <v>1</v>
      </c>
      <c r="D181">
        <f>IF($C181=0,0,SUMIF([2]Sheet1!$A:$A,$A181,[2]Sheet1!M:M))</f>
        <v>0</v>
      </c>
      <c r="E181">
        <f>IF($C181=0,0,SUMIF([2]Sheet1!$A:$A,$A181,[2]Sheet1!N:N))</f>
        <v>1</v>
      </c>
      <c r="F181">
        <f>IF($C181=0,0,SUMIF([2]Sheet1!$A:$A,$A181,[2]Sheet1!O:O))</f>
        <v>0</v>
      </c>
      <c r="G181">
        <f>IF($C181=0,0,SUMIF([2]Sheet1!$A:$A,$A181,[2]Sheet1!P:P))</f>
        <v>0</v>
      </c>
      <c r="H181">
        <f>IF($C181=0,0,SUMIF([2]Sheet1!$A:$A,$A181,[2]Sheet1!Q:Q))</f>
        <v>0</v>
      </c>
      <c r="I181">
        <f>IF($C181=0,0,_xlfn.AGGREGATE(14,6,[2]Sheet1!$R:$R/([2]Sheet1!$A:$A=A181),1))</f>
        <v>5.085</v>
      </c>
      <c r="J181">
        <f>IF($C181=0,0,AVERAGEIF([2]Sheet1!$A:$A,$A181,[2]Sheet1!R:R))</f>
        <v>5.085</v>
      </c>
      <c r="K181" t="str">
        <f>VLOOKUP(A181,[3]AuthorsAnalyzed!$B:$F,3,FALSE)</f>
        <v>Female</v>
      </c>
      <c r="L181">
        <v>0</v>
      </c>
      <c r="M181">
        <v>0</v>
      </c>
      <c r="N181">
        <f>IF($B181=0,0,SUMIFS([2]Sheet1!M:M,[2]Sheet1!$A:$A,$A181,[2]Sheet1!$S:$S,1))</f>
        <v>0</v>
      </c>
      <c r="O181">
        <f>IF($B181=0,0,SUMIFS([2]Sheet1!N:N,[2]Sheet1!$A:$A,$A181,[2]Sheet1!$S:$S,1))</f>
        <v>1</v>
      </c>
      <c r="P181">
        <f>IF($B181=0,0,SUMIFS([2]Sheet1!O:O,[2]Sheet1!$A:$A,$A181,[2]Sheet1!$S:$S,1))</f>
        <v>0</v>
      </c>
      <c r="Q181">
        <f>IF($B181=0,0,_xlfn.AGGREGATE(14,6,[2]Sheet1!$R:$R/([2]Sheet1!$A:$A=A181) *([2]Sheet1!$S:$S=1),1))</f>
        <v>5.085</v>
      </c>
      <c r="R181">
        <f>IF($B181=0,0,AVERAGEIFS([2]Sheet1!R:R,[2]Sheet1!$A:$A,$A181,[2]Sheet1!$S:$S,1))</f>
        <v>5.085</v>
      </c>
    </row>
    <row r="182" spans="1:18" x14ac:dyDescent="0.25">
      <c r="A182" s="3" t="s">
        <v>535</v>
      </c>
      <c r="B182">
        <f>COUNTIFS([2]Sheet1!$A:$A,A182,[2]Sheet1!$S:$S,1)</f>
        <v>4</v>
      </c>
      <c r="C182">
        <f>COUNTIF([2]Sheet1!$A:$A,A182)</f>
        <v>5</v>
      </c>
      <c r="D182">
        <f>IF($C182=0,0,SUMIF([2]Sheet1!$A:$A,$A182,[2]Sheet1!M:M))</f>
        <v>5</v>
      </c>
      <c r="E182">
        <f>IF($C182=0,0,SUMIF([2]Sheet1!$A:$A,$A182,[2]Sheet1!N:N))</f>
        <v>2</v>
      </c>
      <c r="F182">
        <f>IF($C182=0,0,SUMIF([2]Sheet1!$A:$A,$A182,[2]Sheet1!O:O))</f>
        <v>2</v>
      </c>
      <c r="G182">
        <f>IF($C182=0,0,SUMIF([2]Sheet1!$A:$A,$A182,[2]Sheet1!P:P))</f>
        <v>0</v>
      </c>
      <c r="H182">
        <f>IF($C182=0,0,SUMIF([2]Sheet1!$A:$A,$A182,[2]Sheet1!Q:Q))</f>
        <v>0</v>
      </c>
      <c r="I182">
        <f>IF($C182=0,0,_xlfn.AGGREGATE(14,6,[2]Sheet1!$R:$R/([2]Sheet1!$A:$A=A182),1))</f>
        <v>2.04</v>
      </c>
      <c r="J182">
        <f>IF($C182=0,0,AVERAGEIF([2]Sheet1!$A:$A,$A182,[2]Sheet1!R:R))</f>
        <v>1.3577999999999999</v>
      </c>
      <c r="K182" t="str">
        <f>VLOOKUP(A182,[3]AuthorsAnalyzed!$B:$F,3,FALSE)</f>
        <v>Female</v>
      </c>
      <c r="L182">
        <v>0</v>
      </c>
      <c r="M182">
        <v>0</v>
      </c>
      <c r="N182">
        <f>IF($B182=0,0,SUMIFS([2]Sheet1!M:M,[2]Sheet1!$A:$A,$A182,[2]Sheet1!$S:$S,1))</f>
        <v>4</v>
      </c>
      <c r="O182">
        <f>IF($B182=0,0,SUMIFS([2]Sheet1!N:N,[2]Sheet1!$A:$A,$A182,[2]Sheet1!$S:$S,1))</f>
        <v>2</v>
      </c>
      <c r="P182">
        <f>IF($B182=0,0,SUMIFS([2]Sheet1!O:O,[2]Sheet1!$A:$A,$A182,[2]Sheet1!$S:$S,1))</f>
        <v>2</v>
      </c>
      <c r="Q182">
        <f>IF($B182=0,0,_xlfn.AGGREGATE(14,6,[2]Sheet1!$R:$R/([2]Sheet1!$A:$A=A182) *([2]Sheet1!$S:$S=1),1))</f>
        <v>2.04</v>
      </c>
      <c r="R182">
        <f>IF($B182=0,0,AVERAGEIFS([2]Sheet1!R:R,[2]Sheet1!$A:$A,$A182,[2]Sheet1!$S:$S,1))</f>
        <v>1.48</v>
      </c>
    </row>
    <row r="183" spans="1:18" x14ac:dyDescent="0.25">
      <c r="A183" s="3" t="s">
        <v>536</v>
      </c>
      <c r="B183">
        <f>COUNTIFS([2]Sheet1!$A:$A,A183,[2]Sheet1!$S:$S,1)</f>
        <v>3</v>
      </c>
      <c r="C183">
        <f>COUNTIF([2]Sheet1!$A:$A,A183)</f>
        <v>3</v>
      </c>
      <c r="D183">
        <f>IF($C183=0,0,SUMIF([2]Sheet1!$A:$A,$A183,[2]Sheet1!M:M))</f>
        <v>0</v>
      </c>
      <c r="E183">
        <f>IF($C183=0,0,SUMIF([2]Sheet1!$A:$A,$A183,[2]Sheet1!N:N))</f>
        <v>1</v>
      </c>
      <c r="F183">
        <f>IF($C183=0,0,SUMIF([2]Sheet1!$A:$A,$A183,[2]Sheet1!O:O))</f>
        <v>0</v>
      </c>
      <c r="G183">
        <f>IF($C183=0,0,SUMIF([2]Sheet1!$A:$A,$A183,[2]Sheet1!P:P))</f>
        <v>0</v>
      </c>
      <c r="H183">
        <f>IF($C183=0,0,SUMIF([2]Sheet1!$A:$A,$A183,[2]Sheet1!Q:Q))</f>
        <v>0</v>
      </c>
      <c r="I183">
        <f>IF($C183=0,0,_xlfn.AGGREGATE(14,6,[2]Sheet1!$R:$R/([2]Sheet1!$A:$A=A183),1))</f>
        <v>5.0469999999999997</v>
      </c>
      <c r="J183">
        <f>IF($C183=0,0,AVERAGEIF([2]Sheet1!$A:$A,$A183,[2]Sheet1!R:R))</f>
        <v>2.2333333333333329</v>
      </c>
      <c r="K183" t="str">
        <f>VLOOKUP(A183,[3]AuthorsAnalyzed!$B:$F,3,FALSE)</f>
        <v>Male</v>
      </c>
      <c r="L183">
        <v>0</v>
      </c>
      <c r="M183">
        <v>0</v>
      </c>
      <c r="N183">
        <f>IF($B183=0,0,SUMIFS([2]Sheet1!M:M,[2]Sheet1!$A:$A,$A183,[2]Sheet1!$S:$S,1))</f>
        <v>0</v>
      </c>
      <c r="O183">
        <f>IF($B183=0,0,SUMIFS([2]Sheet1!N:N,[2]Sheet1!$A:$A,$A183,[2]Sheet1!$S:$S,1))</f>
        <v>1</v>
      </c>
      <c r="P183">
        <f>IF($B183=0,0,SUMIFS([2]Sheet1!O:O,[2]Sheet1!$A:$A,$A183,[2]Sheet1!$S:$S,1))</f>
        <v>0</v>
      </c>
      <c r="Q183">
        <f>IF($B183=0,0,_xlfn.AGGREGATE(14,6,[2]Sheet1!$R:$R/([2]Sheet1!$A:$A=A183) *([2]Sheet1!$S:$S=1),1))</f>
        <v>5.0469999999999997</v>
      </c>
      <c r="R183">
        <f>IF($B183=0,0,AVERAGEIFS([2]Sheet1!R:R,[2]Sheet1!$A:$A,$A183,[2]Sheet1!$S:$S,1))</f>
        <v>2.2333333333333329</v>
      </c>
    </row>
    <row r="184" spans="1:18" x14ac:dyDescent="0.25">
      <c r="A184" s="3" t="s">
        <v>538</v>
      </c>
      <c r="B184">
        <f>COUNTIFS([2]Sheet1!$A:$A,A184,[2]Sheet1!$S:$S,1)</f>
        <v>0</v>
      </c>
      <c r="C184">
        <f>COUNTIF([2]Sheet1!$A:$A,A184)</f>
        <v>2</v>
      </c>
      <c r="D184">
        <f>IF($C184=0,0,SUMIF([2]Sheet1!$A:$A,$A184,[2]Sheet1!M:M))</f>
        <v>0</v>
      </c>
      <c r="E184">
        <f>IF($C184=0,0,SUMIF([2]Sheet1!$A:$A,$A184,[2]Sheet1!N:N))</f>
        <v>0</v>
      </c>
      <c r="F184">
        <f>IF($C184=0,0,SUMIF([2]Sheet1!$A:$A,$A184,[2]Sheet1!O:O))</f>
        <v>0</v>
      </c>
      <c r="G184">
        <f>IF($C184=0,0,SUMIF([2]Sheet1!$A:$A,$A184,[2]Sheet1!P:P))</f>
        <v>0</v>
      </c>
      <c r="H184">
        <f>IF($C184=0,0,SUMIF([2]Sheet1!$A:$A,$A184,[2]Sheet1!Q:Q))</f>
        <v>0</v>
      </c>
      <c r="I184">
        <f>IF($C184=0,0,_xlfn.AGGREGATE(14,6,[2]Sheet1!$R:$R/([2]Sheet1!$A:$A=A184),1))</f>
        <v>1.9430000000000001</v>
      </c>
      <c r="J184">
        <f>IF($C184=0,0,AVERAGEIF([2]Sheet1!$A:$A,$A184,[2]Sheet1!R:R))</f>
        <v>1.9430000000000001</v>
      </c>
      <c r="K184" t="str">
        <f>VLOOKUP(A184,[3]AuthorsAnalyzed!$B:$F,3,FALSE)</f>
        <v>Male</v>
      </c>
      <c r="L184">
        <v>0</v>
      </c>
      <c r="M184">
        <v>0</v>
      </c>
      <c r="N184">
        <f>IF($B184=0,0,SUMIFS([2]Sheet1!M:M,[2]Sheet1!$A:$A,$A184,[2]Sheet1!$S:$S,1))</f>
        <v>0</v>
      </c>
      <c r="O184">
        <f>IF($B184=0,0,SUMIFS([2]Sheet1!N:N,[2]Sheet1!$A:$A,$A184,[2]Sheet1!$S:$S,1))</f>
        <v>0</v>
      </c>
      <c r="P184">
        <f>IF($B184=0,0,SUMIFS([2]Sheet1!O:O,[2]Sheet1!$A:$A,$A184,[2]Sheet1!$S:$S,1))</f>
        <v>0</v>
      </c>
      <c r="Q184">
        <f>IF($B184=0,0,_xlfn.AGGREGATE(14,6,[2]Sheet1!$R:$R/([2]Sheet1!$A:$A=A184) *([2]Sheet1!$S:$S=1),1))</f>
        <v>0</v>
      </c>
      <c r="R184">
        <f>IF($B184=0,0,AVERAGEIFS([2]Sheet1!R:R,[2]Sheet1!$A:$A,$A184,[2]Sheet1!$S:$S,1))</f>
        <v>0</v>
      </c>
    </row>
    <row r="185" spans="1:18" x14ac:dyDescent="0.25">
      <c r="A185" s="3" t="s">
        <v>540</v>
      </c>
      <c r="B185">
        <f>COUNTIFS([2]Sheet1!$A:$A,A185,[2]Sheet1!$S:$S,1)</f>
        <v>1</v>
      </c>
      <c r="C185">
        <f>COUNTIF([2]Sheet1!$A:$A,A185)</f>
        <v>1</v>
      </c>
      <c r="D185">
        <f>IF($C185=0,0,SUMIF([2]Sheet1!$A:$A,$A185,[2]Sheet1!M:M))</f>
        <v>0</v>
      </c>
      <c r="E185">
        <f>IF($C185=0,0,SUMIF([2]Sheet1!$A:$A,$A185,[2]Sheet1!N:N))</f>
        <v>0</v>
      </c>
      <c r="F185">
        <f>IF($C185=0,0,SUMIF([2]Sheet1!$A:$A,$A185,[2]Sheet1!O:O))</f>
        <v>0</v>
      </c>
      <c r="G185">
        <f>IF($C185=0,0,SUMIF([2]Sheet1!$A:$A,$A185,[2]Sheet1!P:P))</f>
        <v>0</v>
      </c>
      <c r="H185">
        <f>IF($C185=0,0,SUMIF([2]Sheet1!$A:$A,$A185,[2]Sheet1!Q:Q))</f>
        <v>0</v>
      </c>
      <c r="I185">
        <f>IF($C185=0,0,_xlfn.AGGREGATE(14,6,[2]Sheet1!$R:$R/([2]Sheet1!$A:$A=A185),1))</f>
        <v>3.7650000000000001</v>
      </c>
      <c r="J185">
        <f>IF($C185=0,0,AVERAGEIF([2]Sheet1!$A:$A,$A185,[2]Sheet1!R:R))</f>
        <v>3.7650000000000001</v>
      </c>
      <c r="K185" t="str">
        <f>VLOOKUP(A185,[3]AuthorsAnalyzed!$B:$F,3,FALSE)</f>
        <v>Male</v>
      </c>
      <c r="L185">
        <v>0</v>
      </c>
      <c r="M185">
        <v>0</v>
      </c>
      <c r="N185">
        <f>IF($B185=0,0,SUMIFS([2]Sheet1!M:M,[2]Sheet1!$A:$A,$A185,[2]Sheet1!$S:$S,1))</f>
        <v>0</v>
      </c>
      <c r="O185">
        <f>IF($B185=0,0,SUMIFS([2]Sheet1!N:N,[2]Sheet1!$A:$A,$A185,[2]Sheet1!$S:$S,1))</f>
        <v>0</v>
      </c>
      <c r="P185">
        <f>IF($B185=0,0,SUMIFS([2]Sheet1!O:O,[2]Sheet1!$A:$A,$A185,[2]Sheet1!$S:$S,1))</f>
        <v>0</v>
      </c>
      <c r="Q185">
        <f>IF($B185=0,0,_xlfn.AGGREGATE(14,6,[2]Sheet1!$R:$R/([2]Sheet1!$A:$A=A185) *([2]Sheet1!$S:$S=1),1))</f>
        <v>3.7650000000000001</v>
      </c>
      <c r="R185">
        <f>IF($B185=0,0,AVERAGEIFS([2]Sheet1!R:R,[2]Sheet1!$A:$A,$A185,[2]Sheet1!$S:$S,1))</f>
        <v>3.7650000000000001</v>
      </c>
    </row>
    <row r="186" spans="1:18" x14ac:dyDescent="0.25">
      <c r="A186" s="3" t="s">
        <v>541</v>
      </c>
      <c r="B186">
        <f>COUNTIFS([2]Sheet1!$A:$A,A186,[2]Sheet1!$S:$S,1)</f>
        <v>1</v>
      </c>
      <c r="C186">
        <f>COUNTIF([2]Sheet1!$A:$A,A186)</f>
        <v>1</v>
      </c>
      <c r="D186">
        <f>IF($C186=0,0,SUMIF([2]Sheet1!$A:$A,$A186,[2]Sheet1!M:M))</f>
        <v>0</v>
      </c>
      <c r="E186">
        <f>IF($C186=0,0,SUMIF([2]Sheet1!$A:$A,$A186,[2]Sheet1!N:N))</f>
        <v>1</v>
      </c>
      <c r="F186">
        <f>IF($C186=0,0,SUMIF([2]Sheet1!$A:$A,$A186,[2]Sheet1!O:O))</f>
        <v>0</v>
      </c>
      <c r="G186">
        <f>IF($C186=0,0,SUMIF([2]Sheet1!$A:$A,$A186,[2]Sheet1!P:P))</f>
        <v>0</v>
      </c>
      <c r="H186">
        <f>IF($C186=0,0,SUMIF([2]Sheet1!$A:$A,$A186,[2]Sheet1!Q:Q))</f>
        <v>0</v>
      </c>
      <c r="I186">
        <f>IF($C186=0,0,_xlfn.AGGREGATE(14,6,[2]Sheet1!$R:$R/([2]Sheet1!$A:$A=A186),1))</f>
        <v>0.42</v>
      </c>
      <c r="J186">
        <f>IF($C186=0,0,AVERAGEIF([2]Sheet1!$A:$A,$A186,[2]Sheet1!R:R))</f>
        <v>0.42</v>
      </c>
      <c r="K186" t="str">
        <f>VLOOKUP(A186,[3]AuthorsAnalyzed!$B:$F,3,FALSE)</f>
        <v>Male</v>
      </c>
      <c r="L186">
        <v>0</v>
      </c>
      <c r="M186">
        <v>0</v>
      </c>
      <c r="N186">
        <f>IF($B186=0,0,SUMIFS([2]Sheet1!M:M,[2]Sheet1!$A:$A,$A186,[2]Sheet1!$S:$S,1))</f>
        <v>0</v>
      </c>
      <c r="O186">
        <f>IF($B186=0,0,SUMIFS([2]Sheet1!N:N,[2]Sheet1!$A:$A,$A186,[2]Sheet1!$S:$S,1))</f>
        <v>1</v>
      </c>
      <c r="P186">
        <f>IF($B186=0,0,SUMIFS([2]Sheet1!O:O,[2]Sheet1!$A:$A,$A186,[2]Sheet1!$S:$S,1))</f>
        <v>0</v>
      </c>
      <c r="Q186">
        <f>IF($B186=0,0,_xlfn.AGGREGATE(14,6,[2]Sheet1!$R:$R/([2]Sheet1!$A:$A=A186) *([2]Sheet1!$S:$S=1),1))</f>
        <v>0.42</v>
      </c>
      <c r="R186">
        <f>IF($B186=0,0,AVERAGEIFS([2]Sheet1!R:R,[2]Sheet1!$A:$A,$A186,[2]Sheet1!$S:$S,1))</f>
        <v>0.42</v>
      </c>
    </row>
    <row r="187" spans="1:18" x14ac:dyDescent="0.25">
      <c r="A187" s="3" t="s">
        <v>542</v>
      </c>
      <c r="B187">
        <f>COUNTIFS([2]Sheet1!$A:$A,A187,[2]Sheet1!$S:$S,1)</f>
        <v>0</v>
      </c>
      <c r="C187">
        <f>COUNTIF([2]Sheet1!$A:$A,A187)</f>
        <v>1</v>
      </c>
      <c r="D187">
        <f>IF($C187=0,0,SUMIF([2]Sheet1!$A:$A,$A187,[2]Sheet1!M:M))</f>
        <v>1</v>
      </c>
      <c r="E187">
        <f>IF($C187=0,0,SUMIF([2]Sheet1!$A:$A,$A187,[2]Sheet1!N:N))</f>
        <v>1</v>
      </c>
      <c r="F187">
        <f>IF($C187=0,0,SUMIF([2]Sheet1!$A:$A,$A187,[2]Sheet1!O:O))</f>
        <v>1</v>
      </c>
      <c r="G187">
        <f>IF($C187=0,0,SUMIF([2]Sheet1!$A:$A,$A187,[2]Sheet1!P:P))</f>
        <v>0</v>
      </c>
      <c r="H187">
        <f>IF($C187=0,0,SUMIF([2]Sheet1!$A:$A,$A187,[2]Sheet1!Q:Q))</f>
        <v>0</v>
      </c>
      <c r="I187">
        <f>IF($C187=0,0,_xlfn.AGGREGATE(14,6,[2]Sheet1!$R:$R/([2]Sheet1!$A:$A=A187),1))</f>
        <v>1.3080000000000001</v>
      </c>
      <c r="J187">
        <f>IF($C187=0,0,AVERAGEIF([2]Sheet1!$A:$A,$A187,[2]Sheet1!R:R))</f>
        <v>1.3080000000000001</v>
      </c>
      <c r="K187" t="str">
        <f>VLOOKUP(A187,[3]AuthorsAnalyzed!$B:$F,3,FALSE)</f>
        <v>Male</v>
      </c>
      <c r="L187">
        <v>0</v>
      </c>
      <c r="M187">
        <v>0</v>
      </c>
      <c r="N187">
        <f>IF($B187=0,0,SUMIFS([2]Sheet1!M:M,[2]Sheet1!$A:$A,$A187,[2]Sheet1!$S:$S,1))</f>
        <v>0</v>
      </c>
      <c r="O187">
        <f>IF($B187=0,0,SUMIFS([2]Sheet1!N:N,[2]Sheet1!$A:$A,$A187,[2]Sheet1!$S:$S,1))</f>
        <v>0</v>
      </c>
      <c r="P187">
        <f>IF($B187=0,0,SUMIFS([2]Sheet1!O:O,[2]Sheet1!$A:$A,$A187,[2]Sheet1!$S:$S,1))</f>
        <v>0</v>
      </c>
      <c r="Q187">
        <f>IF($B187=0,0,_xlfn.AGGREGATE(14,6,[2]Sheet1!$R:$R/([2]Sheet1!$A:$A=A187) *([2]Sheet1!$S:$S=1),1))</f>
        <v>0</v>
      </c>
      <c r="R187">
        <f>IF($B187=0,0,AVERAGEIFS([2]Sheet1!R:R,[2]Sheet1!$A:$A,$A187,[2]Sheet1!$S:$S,1))</f>
        <v>0</v>
      </c>
    </row>
    <row r="188" spans="1:18" x14ac:dyDescent="0.25">
      <c r="A188" s="3" t="s">
        <v>544</v>
      </c>
      <c r="B188">
        <f>COUNTIFS([2]Sheet1!$A:$A,A188,[2]Sheet1!$S:$S,1)</f>
        <v>0</v>
      </c>
      <c r="C188">
        <f>COUNTIF([2]Sheet1!$A:$A,A188)</f>
        <v>1</v>
      </c>
      <c r="D188">
        <f>IF($C188=0,0,SUMIF([2]Sheet1!$A:$A,$A188,[2]Sheet1!M:M))</f>
        <v>1</v>
      </c>
      <c r="E188">
        <f>IF($C188=0,0,SUMIF([2]Sheet1!$A:$A,$A188,[2]Sheet1!N:N))</f>
        <v>1</v>
      </c>
      <c r="F188">
        <f>IF($C188=0,0,SUMIF([2]Sheet1!$A:$A,$A188,[2]Sheet1!O:O))</f>
        <v>1</v>
      </c>
      <c r="G188">
        <f>IF($C188=0,0,SUMIF([2]Sheet1!$A:$A,$A188,[2]Sheet1!P:P))</f>
        <v>0</v>
      </c>
      <c r="H188">
        <f>IF($C188=0,0,SUMIF([2]Sheet1!$A:$A,$A188,[2]Sheet1!Q:Q))</f>
        <v>0</v>
      </c>
      <c r="I188">
        <f>IF($C188=0,0,_xlfn.AGGREGATE(14,6,[2]Sheet1!$R:$R/([2]Sheet1!$A:$A=A188),1))</f>
        <v>0.88300000000000001</v>
      </c>
      <c r="J188">
        <f>IF($C188=0,0,AVERAGEIF([2]Sheet1!$A:$A,$A188,[2]Sheet1!R:R))</f>
        <v>0.88300000000000001</v>
      </c>
      <c r="K188" t="str">
        <f>VLOOKUP(A188,[3]AuthorsAnalyzed!$B:$F,3,FALSE)</f>
        <v>Female</v>
      </c>
      <c r="L188">
        <v>0</v>
      </c>
      <c r="M188">
        <v>0</v>
      </c>
      <c r="N188">
        <f>IF($B188=0,0,SUMIFS([2]Sheet1!M:M,[2]Sheet1!$A:$A,$A188,[2]Sheet1!$S:$S,1))</f>
        <v>0</v>
      </c>
      <c r="O188">
        <f>IF($B188=0,0,SUMIFS([2]Sheet1!N:N,[2]Sheet1!$A:$A,$A188,[2]Sheet1!$S:$S,1))</f>
        <v>0</v>
      </c>
      <c r="P188">
        <f>IF($B188=0,0,SUMIFS([2]Sheet1!O:O,[2]Sheet1!$A:$A,$A188,[2]Sheet1!$S:$S,1))</f>
        <v>0</v>
      </c>
      <c r="Q188">
        <f>IF($B188=0,0,_xlfn.AGGREGATE(14,6,[2]Sheet1!$R:$R/([2]Sheet1!$A:$A=A188) *([2]Sheet1!$S:$S=1),1))</f>
        <v>0</v>
      </c>
      <c r="R188">
        <f>IF($B188=0,0,AVERAGEIFS([2]Sheet1!R:R,[2]Sheet1!$A:$A,$A188,[2]Sheet1!$S:$S,1))</f>
        <v>0</v>
      </c>
    </row>
    <row r="189" spans="1:18" x14ac:dyDescent="0.25">
      <c r="A189" s="3" t="s">
        <v>547</v>
      </c>
      <c r="B189">
        <f>COUNTIFS([2]Sheet1!$A:$A,A189,[2]Sheet1!$S:$S,1)</f>
        <v>1</v>
      </c>
      <c r="C189">
        <f>COUNTIF([2]Sheet1!$A:$A,A189)</f>
        <v>4</v>
      </c>
      <c r="D189">
        <f>IF($C189=0,0,SUMIF([2]Sheet1!$A:$A,$A189,[2]Sheet1!M:M))</f>
        <v>4</v>
      </c>
      <c r="E189">
        <f>IF($C189=0,0,SUMIF([2]Sheet1!$A:$A,$A189,[2]Sheet1!N:N))</f>
        <v>1</v>
      </c>
      <c r="F189">
        <f>IF($C189=0,0,SUMIF([2]Sheet1!$A:$A,$A189,[2]Sheet1!O:O))</f>
        <v>1</v>
      </c>
      <c r="G189">
        <f>IF($C189=0,0,SUMIF([2]Sheet1!$A:$A,$A189,[2]Sheet1!P:P))</f>
        <v>0</v>
      </c>
      <c r="H189">
        <f>IF($C189=0,0,SUMIF([2]Sheet1!$A:$A,$A189,[2]Sheet1!Q:Q))</f>
        <v>0</v>
      </c>
      <c r="I189">
        <f>IF($C189=0,0,_xlfn.AGGREGATE(14,6,[2]Sheet1!$R:$R/([2]Sheet1!$A:$A=A189),1))</f>
        <v>4.0129999999999999</v>
      </c>
      <c r="J189">
        <f>IF($C189=0,0,AVERAGEIF([2]Sheet1!$A:$A,$A189,[2]Sheet1!R:R))</f>
        <v>2.69</v>
      </c>
      <c r="K189" t="str">
        <f>VLOOKUP(A189,[3]AuthorsAnalyzed!$B:$F,3,FALSE)</f>
        <v>Male</v>
      </c>
      <c r="L189">
        <v>0</v>
      </c>
      <c r="M189">
        <v>0</v>
      </c>
      <c r="N189">
        <f>IF($B189=0,0,SUMIFS([2]Sheet1!M:M,[2]Sheet1!$A:$A,$A189,[2]Sheet1!$S:$S,1))</f>
        <v>1</v>
      </c>
      <c r="O189">
        <f>IF($B189=0,0,SUMIFS([2]Sheet1!N:N,[2]Sheet1!$A:$A,$A189,[2]Sheet1!$S:$S,1))</f>
        <v>0</v>
      </c>
      <c r="P189">
        <f>IF($B189=0,0,SUMIFS([2]Sheet1!O:O,[2]Sheet1!$A:$A,$A189,[2]Sheet1!$S:$S,1))</f>
        <v>0</v>
      </c>
      <c r="Q189">
        <f>IF($B189=0,0,_xlfn.AGGREGATE(14,6,[2]Sheet1!$R:$R/([2]Sheet1!$A:$A=A189) *([2]Sheet1!$S:$S=1),1))</f>
        <v>0.98599999999999999</v>
      </c>
      <c r="R189">
        <f>IF($B189=0,0,AVERAGEIFS([2]Sheet1!R:R,[2]Sheet1!$A:$A,$A189,[2]Sheet1!$S:$S,1))</f>
        <v>0.98599999999999999</v>
      </c>
    </row>
    <row r="190" spans="1:18" x14ac:dyDescent="0.25">
      <c r="A190" s="3" t="s">
        <v>551</v>
      </c>
      <c r="B190">
        <f>COUNTIFS([2]Sheet1!$A:$A,A190,[2]Sheet1!$S:$S,1)</f>
        <v>4</v>
      </c>
      <c r="C190">
        <f>COUNTIF([2]Sheet1!$A:$A,A190)</f>
        <v>8</v>
      </c>
      <c r="D190">
        <f>IF($C190=0,0,SUMIF([2]Sheet1!$A:$A,$A190,[2]Sheet1!M:M))</f>
        <v>7</v>
      </c>
      <c r="E190">
        <f>IF($C190=0,0,SUMIF([2]Sheet1!$A:$A,$A190,[2]Sheet1!N:N))</f>
        <v>2</v>
      </c>
      <c r="F190">
        <f>IF($C190=0,0,SUMIF([2]Sheet1!$A:$A,$A190,[2]Sheet1!O:O))</f>
        <v>1</v>
      </c>
      <c r="G190">
        <f>IF($C190=0,0,SUMIF([2]Sheet1!$A:$A,$A190,[2]Sheet1!P:P))</f>
        <v>0</v>
      </c>
      <c r="H190">
        <f>IF($C190=0,0,SUMIF([2]Sheet1!$A:$A,$A190,[2]Sheet1!Q:Q))</f>
        <v>0</v>
      </c>
      <c r="I190">
        <f>IF($C190=0,0,_xlfn.AGGREGATE(14,6,[2]Sheet1!$R:$R/([2]Sheet1!$A:$A=A190),1))</f>
        <v>2.9809999999999999</v>
      </c>
      <c r="J190">
        <f>IF($C190=0,0,AVERAGEIF([2]Sheet1!$A:$A,$A190,[2]Sheet1!R:R))</f>
        <v>1.5971250000000001</v>
      </c>
      <c r="K190" t="str">
        <f>VLOOKUP(A190,[3]AuthorsAnalyzed!$B:$F,3,FALSE)</f>
        <v>Male</v>
      </c>
      <c r="L190">
        <v>0</v>
      </c>
      <c r="M190">
        <v>0</v>
      </c>
      <c r="N190">
        <f>IF($B190=0,0,SUMIFS([2]Sheet1!M:M,[2]Sheet1!$A:$A,$A190,[2]Sheet1!$S:$S,1))</f>
        <v>4</v>
      </c>
      <c r="O190">
        <f>IF($B190=0,0,SUMIFS([2]Sheet1!N:N,[2]Sheet1!$A:$A,$A190,[2]Sheet1!$S:$S,1))</f>
        <v>0</v>
      </c>
      <c r="P190">
        <f>IF($B190=0,0,SUMIFS([2]Sheet1!O:O,[2]Sheet1!$A:$A,$A190,[2]Sheet1!$S:$S,1))</f>
        <v>0</v>
      </c>
      <c r="Q190">
        <f>IF($B190=0,0,_xlfn.AGGREGATE(14,6,[2]Sheet1!$R:$R/([2]Sheet1!$A:$A=A190) *([2]Sheet1!$S:$S=1),1))</f>
        <v>2.9809999999999999</v>
      </c>
      <c r="R190">
        <f>IF($B190=0,0,AVERAGEIFS([2]Sheet1!R:R,[2]Sheet1!$A:$A,$A190,[2]Sheet1!$S:$S,1))</f>
        <v>2.3254999999999999</v>
      </c>
    </row>
    <row r="191" spans="1:18" x14ac:dyDescent="0.25">
      <c r="A191" s="3" t="s">
        <v>553</v>
      </c>
      <c r="B191">
        <f>COUNTIFS([2]Sheet1!$A:$A,A191,[2]Sheet1!$S:$S,1)</f>
        <v>0</v>
      </c>
      <c r="C191">
        <f>COUNTIF([2]Sheet1!$A:$A,A191)</f>
        <v>2</v>
      </c>
      <c r="D191">
        <f>IF($C191=0,0,SUMIF([2]Sheet1!$A:$A,$A191,[2]Sheet1!M:M))</f>
        <v>1</v>
      </c>
      <c r="E191">
        <f>IF($C191=0,0,SUMIF([2]Sheet1!$A:$A,$A191,[2]Sheet1!N:N))</f>
        <v>1</v>
      </c>
      <c r="F191">
        <f>IF($C191=0,0,SUMIF([2]Sheet1!$A:$A,$A191,[2]Sheet1!O:O))</f>
        <v>1</v>
      </c>
      <c r="G191">
        <f>IF($C191=0,0,SUMIF([2]Sheet1!$A:$A,$A191,[2]Sheet1!P:P))</f>
        <v>0</v>
      </c>
      <c r="H191">
        <f>IF($C191=0,0,SUMIF([2]Sheet1!$A:$A,$A191,[2]Sheet1!Q:Q))</f>
        <v>0</v>
      </c>
      <c r="I191">
        <f>IF($C191=0,0,_xlfn.AGGREGATE(14,6,[2]Sheet1!$R:$R/([2]Sheet1!$A:$A=A191),1))</f>
        <v>1.992</v>
      </c>
      <c r="J191">
        <f>IF($C191=0,0,AVERAGEIF([2]Sheet1!$A:$A,$A191,[2]Sheet1!R:R))</f>
        <v>1.33</v>
      </c>
      <c r="K191" t="str">
        <f>VLOOKUP(A191,[3]AuthorsAnalyzed!$B:$F,3,FALSE)</f>
        <v>Female</v>
      </c>
      <c r="L191">
        <v>0</v>
      </c>
      <c r="M191">
        <v>0</v>
      </c>
      <c r="N191">
        <f>IF($B191=0,0,SUMIFS([2]Sheet1!M:M,[2]Sheet1!$A:$A,$A191,[2]Sheet1!$S:$S,1))</f>
        <v>0</v>
      </c>
      <c r="O191">
        <f>IF($B191=0,0,SUMIFS([2]Sheet1!N:N,[2]Sheet1!$A:$A,$A191,[2]Sheet1!$S:$S,1))</f>
        <v>0</v>
      </c>
      <c r="P191">
        <f>IF($B191=0,0,SUMIFS([2]Sheet1!O:O,[2]Sheet1!$A:$A,$A191,[2]Sheet1!$S:$S,1))</f>
        <v>0</v>
      </c>
      <c r="Q191">
        <f>IF($B191=0,0,_xlfn.AGGREGATE(14,6,[2]Sheet1!$R:$R/([2]Sheet1!$A:$A=A191) *([2]Sheet1!$S:$S=1),1))</f>
        <v>0</v>
      </c>
      <c r="R191">
        <f>IF($B191=0,0,AVERAGEIFS([2]Sheet1!R:R,[2]Sheet1!$A:$A,$A191,[2]Sheet1!$S:$S,1))</f>
        <v>0</v>
      </c>
    </row>
    <row r="192" spans="1:18" x14ac:dyDescent="0.25">
      <c r="A192" s="3" t="s">
        <v>556</v>
      </c>
      <c r="B192">
        <f>COUNTIFS([2]Sheet1!$A:$A,A192,[2]Sheet1!$S:$S,1)</f>
        <v>4</v>
      </c>
      <c r="C192">
        <f>COUNTIF([2]Sheet1!$A:$A,A192)</f>
        <v>5</v>
      </c>
      <c r="D192">
        <f>IF($C192=0,0,SUMIF([2]Sheet1!$A:$A,$A192,[2]Sheet1!M:M))</f>
        <v>1</v>
      </c>
      <c r="E192">
        <f>IF($C192=0,0,SUMIF([2]Sheet1!$A:$A,$A192,[2]Sheet1!N:N))</f>
        <v>0</v>
      </c>
      <c r="F192">
        <f>IF($C192=0,0,SUMIF([2]Sheet1!$A:$A,$A192,[2]Sheet1!O:O))</f>
        <v>0</v>
      </c>
      <c r="G192">
        <f>IF($C192=0,0,SUMIF([2]Sheet1!$A:$A,$A192,[2]Sheet1!P:P))</f>
        <v>0</v>
      </c>
      <c r="H192">
        <f>IF($C192=0,0,SUMIF([2]Sheet1!$A:$A,$A192,[2]Sheet1!Q:Q))</f>
        <v>0</v>
      </c>
      <c r="I192">
        <f>IF($C192=0,0,_xlfn.AGGREGATE(14,6,[2]Sheet1!$R:$R/([2]Sheet1!$A:$A=A192),1))</f>
        <v>4.5010000000000003</v>
      </c>
      <c r="J192">
        <f>IF($C192=0,0,AVERAGEIF([2]Sheet1!$A:$A,$A192,[2]Sheet1!R:R))</f>
        <v>3.3874000000000004</v>
      </c>
      <c r="K192" t="str">
        <f>VLOOKUP(A192,[3]AuthorsAnalyzed!$B:$F,3,FALSE)</f>
        <v>Female</v>
      </c>
      <c r="L192">
        <v>0</v>
      </c>
      <c r="M192">
        <v>0</v>
      </c>
      <c r="N192">
        <f>IF($B192=0,0,SUMIFS([2]Sheet1!M:M,[2]Sheet1!$A:$A,$A192,[2]Sheet1!$S:$S,1))</f>
        <v>0</v>
      </c>
      <c r="O192">
        <f>IF($B192=0,0,SUMIFS([2]Sheet1!N:N,[2]Sheet1!$A:$A,$A192,[2]Sheet1!$S:$S,1))</f>
        <v>0</v>
      </c>
      <c r="P192">
        <f>IF($B192=0,0,SUMIFS([2]Sheet1!O:O,[2]Sheet1!$A:$A,$A192,[2]Sheet1!$S:$S,1))</f>
        <v>0</v>
      </c>
      <c r="Q192">
        <f>IF($B192=0,0,_xlfn.AGGREGATE(14,6,[2]Sheet1!$R:$R/([2]Sheet1!$A:$A=A192) *([2]Sheet1!$S:$S=1),1))</f>
        <v>4.5010000000000003</v>
      </c>
      <c r="R192">
        <f>IF($B192=0,0,AVERAGEIFS([2]Sheet1!R:R,[2]Sheet1!$A:$A,$A192,[2]Sheet1!$S:$S,1))</f>
        <v>3.69475</v>
      </c>
    </row>
    <row r="193" spans="1:18" x14ac:dyDescent="0.25">
      <c r="A193" s="3" t="s">
        <v>557</v>
      </c>
      <c r="B193">
        <f>COUNTIFS([2]Sheet1!$A:$A,A193,[2]Sheet1!$S:$S,1)</f>
        <v>9</v>
      </c>
      <c r="C193">
        <f>COUNTIF([2]Sheet1!$A:$A,A193)</f>
        <v>11</v>
      </c>
      <c r="D193">
        <f>IF($C193=0,0,SUMIF([2]Sheet1!$A:$A,$A193,[2]Sheet1!M:M))</f>
        <v>5</v>
      </c>
      <c r="E193">
        <f>IF($C193=0,0,SUMIF([2]Sheet1!$A:$A,$A193,[2]Sheet1!N:N))</f>
        <v>4</v>
      </c>
      <c r="F193">
        <f>IF($C193=0,0,SUMIF([2]Sheet1!$A:$A,$A193,[2]Sheet1!O:O))</f>
        <v>2</v>
      </c>
      <c r="G193">
        <f>IF($C193=0,0,SUMIF([2]Sheet1!$A:$A,$A193,[2]Sheet1!P:P))</f>
        <v>0</v>
      </c>
      <c r="H193">
        <f>IF($C193=0,0,SUMIF([2]Sheet1!$A:$A,$A193,[2]Sheet1!Q:Q))</f>
        <v>0</v>
      </c>
      <c r="I193">
        <f>IF($C193=0,0,_xlfn.AGGREGATE(14,6,[2]Sheet1!$R:$R/([2]Sheet1!$A:$A=A193),1))</f>
        <v>12.121</v>
      </c>
      <c r="J193">
        <f>IF($C193=0,0,AVERAGEIF([2]Sheet1!$A:$A,$A193,[2]Sheet1!R:R))</f>
        <v>6.2967272727272734</v>
      </c>
      <c r="K193" t="str">
        <f>VLOOKUP(A193,[3]AuthorsAnalyzed!$B:$F,3,FALSE)</f>
        <v>Male</v>
      </c>
      <c r="L193">
        <v>0</v>
      </c>
      <c r="M193">
        <v>0</v>
      </c>
      <c r="N193">
        <f>IF($B193=0,0,SUMIFS([2]Sheet1!M:M,[2]Sheet1!$A:$A,$A193,[2]Sheet1!$S:$S,1))</f>
        <v>4</v>
      </c>
      <c r="O193">
        <f>IF($B193=0,0,SUMIFS([2]Sheet1!N:N,[2]Sheet1!$A:$A,$A193,[2]Sheet1!$S:$S,1))</f>
        <v>4</v>
      </c>
      <c r="P193">
        <f>IF($B193=0,0,SUMIFS([2]Sheet1!O:O,[2]Sheet1!$A:$A,$A193,[2]Sheet1!$S:$S,1))</f>
        <v>2</v>
      </c>
      <c r="Q193">
        <f>IF($B193=0,0,_xlfn.AGGREGATE(14,6,[2]Sheet1!$R:$R/([2]Sheet1!$A:$A=A193) *([2]Sheet1!$S:$S=1),1))</f>
        <v>12.121</v>
      </c>
      <c r="R193">
        <f>IF($B193=0,0,AVERAGEIFS([2]Sheet1!R:R,[2]Sheet1!$A:$A,$A193,[2]Sheet1!$S:$S,1))</f>
        <v>6.6115555555555554</v>
      </c>
    </row>
    <row r="194" spans="1:18" x14ac:dyDescent="0.25">
      <c r="A194" s="3" t="s">
        <v>558</v>
      </c>
      <c r="B194">
        <f>COUNTIFS([2]Sheet1!$A:$A,A194,[2]Sheet1!$S:$S,1)</f>
        <v>1</v>
      </c>
      <c r="C194">
        <f>COUNTIF([2]Sheet1!$A:$A,A194)</f>
        <v>2</v>
      </c>
      <c r="D194">
        <f>IF($C194=0,0,SUMIF([2]Sheet1!$A:$A,$A194,[2]Sheet1!M:M))</f>
        <v>1</v>
      </c>
      <c r="E194">
        <f>IF($C194=0,0,SUMIF([2]Sheet1!$A:$A,$A194,[2]Sheet1!N:N))</f>
        <v>2</v>
      </c>
      <c r="F194">
        <f>IF($C194=0,0,SUMIF([2]Sheet1!$A:$A,$A194,[2]Sheet1!O:O))</f>
        <v>1</v>
      </c>
      <c r="G194">
        <f>IF($C194=0,0,SUMIF([2]Sheet1!$A:$A,$A194,[2]Sheet1!P:P))</f>
        <v>0</v>
      </c>
      <c r="H194">
        <f>IF($C194=0,0,SUMIF([2]Sheet1!$A:$A,$A194,[2]Sheet1!Q:Q))</f>
        <v>0</v>
      </c>
      <c r="I194">
        <f>IF($C194=0,0,_xlfn.AGGREGATE(14,6,[2]Sheet1!$R:$R/([2]Sheet1!$A:$A=A194),1))</f>
        <v>2.74</v>
      </c>
      <c r="J194">
        <f>IF($C194=0,0,AVERAGEIF([2]Sheet1!$A:$A,$A194,[2]Sheet1!R:R))</f>
        <v>2.4775</v>
      </c>
      <c r="K194" t="str">
        <f>VLOOKUP(A194,[3]AuthorsAnalyzed!$B:$F,3,FALSE)</f>
        <v>Female</v>
      </c>
      <c r="L194">
        <v>0</v>
      </c>
      <c r="M194">
        <v>0</v>
      </c>
      <c r="N194">
        <f>IF($B194=0,0,SUMIFS([2]Sheet1!M:M,[2]Sheet1!$A:$A,$A194,[2]Sheet1!$S:$S,1))</f>
        <v>0</v>
      </c>
      <c r="O194">
        <f>IF($B194=0,0,SUMIFS([2]Sheet1!N:N,[2]Sheet1!$A:$A,$A194,[2]Sheet1!$S:$S,1))</f>
        <v>1</v>
      </c>
      <c r="P194">
        <f>IF($B194=0,0,SUMIFS([2]Sheet1!O:O,[2]Sheet1!$A:$A,$A194,[2]Sheet1!$S:$S,1))</f>
        <v>0</v>
      </c>
      <c r="Q194">
        <f>IF($B194=0,0,_xlfn.AGGREGATE(14,6,[2]Sheet1!$R:$R/([2]Sheet1!$A:$A=A194) *([2]Sheet1!$S:$S=1),1))</f>
        <v>2.74</v>
      </c>
      <c r="R194">
        <f>IF($B194=0,0,AVERAGEIFS([2]Sheet1!R:R,[2]Sheet1!$A:$A,$A194,[2]Sheet1!$S:$S,1))</f>
        <v>2.74</v>
      </c>
    </row>
    <row r="195" spans="1:18" x14ac:dyDescent="0.25">
      <c r="A195" s="3" t="s">
        <v>561</v>
      </c>
      <c r="B195">
        <f>COUNTIFS([2]Sheet1!$A:$A,A195,[2]Sheet1!$S:$S,1)</f>
        <v>4</v>
      </c>
      <c r="C195">
        <f>COUNTIF([2]Sheet1!$A:$A,A195)</f>
        <v>4</v>
      </c>
      <c r="D195">
        <f>IF($C195=0,0,SUMIF([2]Sheet1!$A:$A,$A195,[2]Sheet1!M:M))</f>
        <v>3</v>
      </c>
      <c r="E195">
        <f>IF($C195=0,0,SUMIF([2]Sheet1!$A:$A,$A195,[2]Sheet1!N:N))</f>
        <v>2</v>
      </c>
      <c r="F195">
        <f>IF($C195=0,0,SUMIF([2]Sheet1!$A:$A,$A195,[2]Sheet1!O:O))</f>
        <v>2</v>
      </c>
      <c r="G195">
        <f>IF($C195=0,0,SUMIF([2]Sheet1!$A:$A,$A195,[2]Sheet1!P:P))</f>
        <v>0</v>
      </c>
      <c r="H195">
        <f>IF($C195=0,0,SUMIF([2]Sheet1!$A:$A,$A195,[2]Sheet1!Q:Q))</f>
        <v>0</v>
      </c>
      <c r="I195">
        <f>IF($C195=0,0,_xlfn.AGGREGATE(14,6,[2]Sheet1!$R:$R/([2]Sheet1!$A:$A=A195),1))</f>
        <v>8.109</v>
      </c>
      <c r="J195">
        <f>IF($C195=0,0,AVERAGEIF([2]Sheet1!$A:$A,$A195,[2]Sheet1!R:R))</f>
        <v>4.8072499999999998</v>
      </c>
      <c r="K195" t="str">
        <f>VLOOKUP(A195,[3]AuthorsAnalyzed!$B:$F,3,FALSE)</f>
        <v>Female</v>
      </c>
      <c r="L195">
        <v>0</v>
      </c>
      <c r="M195">
        <v>0</v>
      </c>
      <c r="N195">
        <f>IF($B195=0,0,SUMIFS([2]Sheet1!M:M,[2]Sheet1!$A:$A,$A195,[2]Sheet1!$S:$S,1))</f>
        <v>3</v>
      </c>
      <c r="O195">
        <f>IF($B195=0,0,SUMIFS([2]Sheet1!N:N,[2]Sheet1!$A:$A,$A195,[2]Sheet1!$S:$S,1))</f>
        <v>2</v>
      </c>
      <c r="P195">
        <f>IF($B195=0,0,SUMIFS([2]Sheet1!O:O,[2]Sheet1!$A:$A,$A195,[2]Sheet1!$S:$S,1))</f>
        <v>2</v>
      </c>
      <c r="Q195">
        <f>IF($B195=0,0,_xlfn.AGGREGATE(14,6,[2]Sheet1!$R:$R/([2]Sheet1!$A:$A=A195) *([2]Sheet1!$S:$S=1),1))</f>
        <v>8.109</v>
      </c>
      <c r="R195">
        <f>IF($B195=0,0,AVERAGEIFS([2]Sheet1!R:R,[2]Sheet1!$A:$A,$A195,[2]Sheet1!$S:$S,1))</f>
        <v>4.8072499999999998</v>
      </c>
    </row>
    <row r="196" spans="1:18" x14ac:dyDescent="0.25">
      <c r="A196" s="3" t="s">
        <v>562</v>
      </c>
      <c r="B196">
        <f>COUNTIFS([2]Sheet1!$A:$A,A196,[2]Sheet1!$S:$S,1)</f>
        <v>3</v>
      </c>
      <c r="C196">
        <f>COUNTIF([2]Sheet1!$A:$A,A196)</f>
        <v>5</v>
      </c>
      <c r="D196">
        <f>IF($C196=0,0,SUMIF([2]Sheet1!$A:$A,$A196,[2]Sheet1!M:M))</f>
        <v>1</v>
      </c>
      <c r="E196">
        <f>IF($C196=0,0,SUMIF([2]Sheet1!$A:$A,$A196,[2]Sheet1!N:N))</f>
        <v>2</v>
      </c>
      <c r="F196">
        <f>IF($C196=0,0,SUMIF([2]Sheet1!$A:$A,$A196,[2]Sheet1!O:O))</f>
        <v>1</v>
      </c>
      <c r="G196">
        <f>IF($C196=0,0,SUMIF([2]Sheet1!$A:$A,$A196,[2]Sheet1!P:P))</f>
        <v>0</v>
      </c>
      <c r="H196">
        <f>IF($C196=0,0,SUMIF([2]Sheet1!$A:$A,$A196,[2]Sheet1!Q:Q))</f>
        <v>0</v>
      </c>
      <c r="I196">
        <f>IF($C196=0,0,_xlfn.AGGREGATE(14,6,[2]Sheet1!$R:$R/([2]Sheet1!$A:$A=A196),1))</f>
        <v>38.637</v>
      </c>
      <c r="J196">
        <f>IF($C196=0,0,AVERAGEIF([2]Sheet1!$A:$A,$A196,[2]Sheet1!R:R))</f>
        <v>15.108599999999999</v>
      </c>
      <c r="K196" t="str">
        <f>VLOOKUP(A196,[3]AuthorsAnalyzed!$B:$F,3,FALSE)</f>
        <v>Male</v>
      </c>
      <c r="L196">
        <v>0</v>
      </c>
      <c r="M196">
        <v>0</v>
      </c>
      <c r="N196">
        <f>IF($B196=0,0,SUMIFS([2]Sheet1!M:M,[2]Sheet1!$A:$A,$A196,[2]Sheet1!$S:$S,1))</f>
        <v>0</v>
      </c>
      <c r="O196">
        <f>IF($B196=0,0,SUMIFS([2]Sheet1!N:N,[2]Sheet1!$A:$A,$A196,[2]Sheet1!$S:$S,1))</f>
        <v>0</v>
      </c>
      <c r="P196">
        <f>IF($B196=0,0,SUMIFS([2]Sheet1!O:O,[2]Sheet1!$A:$A,$A196,[2]Sheet1!$S:$S,1))</f>
        <v>0</v>
      </c>
      <c r="Q196">
        <f>IF($B196=0,0,_xlfn.AGGREGATE(14,6,[2]Sheet1!$R:$R/([2]Sheet1!$A:$A=A196) *([2]Sheet1!$S:$S=1),1))</f>
        <v>38.637</v>
      </c>
      <c r="R196">
        <f>IF($B196=0,0,AVERAGEIFS([2]Sheet1!R:R,[2]Sheet1!$A:$A,$A196,[2]Sheet1!$S:$S,1))</f>
        <v>21.146333333333335</v>
      </c>
    </row>
    <row r="197" spans="1:18" x14ac:dyDescent="0.25">
      <c r="A197" s="3" t="s">
        <v>564</v>
      </c>
      <c r="B197">
        <f>COUNTIFS([2]Sheet1!$A:$A,A197,[2]Sheet1!$S:$S,1)</f>
        <v>5</v>
      </c>
      <c r="C197">
        <f>COUNTIF([2]Sheet1!$A:$A,A197)</f>
        <v>5</v>
      </c>
      <c r="D197">
        <f>IF($C197=0,0,SUMIF([2]Sheet1!$A:$A,$A197,[2]Sheet1!M:M))</f>
        <v>0</v>
      </c>
      <c r="E197">
        <f>IF($C197=0,0,SUMIF([2]Sheet1!$A:$A,$A197,[2]Sheet1!N:N))</f>
        <v>1</v>
      </c>
      <c r="F197">
        <f>IF($C197=0,0,SUMIF([2]Sheet1!$A:$A,$A197,[2]Sheet1!O:O))</f>
        <v>0</v>
      </c>
      <c r="G197">
        <f>IF($C197=0,0,SUMIF([2]Sheet1!$A:$A,$A197,[2]Sheet1!P:P))</f>
        <v>0</v>
      </c>
      <c r="H197">
        <f>IF($C197=0,0,SUMIF([2]Sheet1!$A:$A,$A197,[2]Sheet1!Q:Q))</f>
        <v>0</v>
      </c>
      <c r="I197">
        <f>IF($C197=0,0,_xlfn.AGGREGATE(14,6,[2]Sheet1!$R:$R/([2]Sheet1!$A:$A=A197),1))</f>
        <v>9.4120000000000008</v>
      </c>
      <c r="J197">
        <f>IF($C197=0,0,AVERAGEIF([2]Sheet1!$A:$A,$A197,[2]Sheet1!R:R))</f>
        <v>3.5424000000000007</v>
      </c>
      <c r="K197" t="str">
        <f>VLOOKUP(A197,[3]AuthorsAnalyzed!$B:$F,3,FALSE)</f>
        <v>Female</v>
      </c>
      <c r="L197">
        <v>0</v>
      </c>
      <c r="M197">
        <v>0</v>
      </c>
      <c r="N197">
        <f>IF($B197=0,0,SUMIFS([2]Sheet1!M:M,[2]Sheet1!$A:$A,$A197,[2]Sheet1!$S:$S,1))</f>
        <v>0</v>
      </c>
      <c r="O197">
        <f>IF($B197=0,0,SUMIFS([2]Sheet1!N:N,[2]Sheet1!$A:$A,$A197,[2]Sheet1!$S:$S,1))</f>
        <v>1</v>
      </c>
      <c r="P197">
        <f>IF($B197=0,0,SUMIFS([2]Sheet1!O:O,[2]Sheet1!$A:$A,$A197,[2]Sheet1!$S:$S,1))</f>
        <v>0</v>
      </c>
      <c r="Q197">
        <f>IF($B197=0,0,_xlfn.AGGREGATE(14,6,[2]Sheet1!$R:$R/([2]Sheet1!$A:$A=A197) *([2]Sheet1!$S:$S=1),1))</f>
        <v>9.4120000000000008</v>
      </c>
      <c r="R197">
        <f>IF($B197=0,0,AVERAGEIFS([2]Sheet1!R:R,[2]Sheet1!$A:$A,$A197,[2]Sheet1!$S:$S,1))</f>
        <v>3.5424000000000007</v>
      </c>
    </row>
    <row r="198" spans="1:18" x14ac:dyDescent="0.25">
      <c r="A198" s="3" t="s">
        <v>565</v>
      </c>
      <c r="B198">
        <f>COUNTIFS([2]Sheet1!$A:$A,A198,[2]Sheet1!$S:$S,1)</f>
        <v>4</v>
      </c>
      <c r="C198">
        <f>COUNTIF([2]Sheet1!$A:$A,A198)</f>
        <v>11</v>
      </c>
      <c r="D198">
        <f>IF($C198=0,0,SUMIF([2]Sheet1!$A:$A,$A198,[2]Sheet1!M:M))</f>
        <v>9</v>
      </c>
      <c r="E198">
        <f>IF($C198=0,0,SUMIF([2]Sheet1!$A:$A,$A198,[2]Sheet1!N:N))</f>
        <v>3</v>
      </c>
      <c r="F198">
        <f>IF($C198=0,0,SUMIF([2]Sheet1!$A:$A,$A198,[2]Sheet1!O:O))</f>
        <v>1</v>
      </c>
      <c r="G198">
        <f>IF($C198=0,0,SUMIF([2]Sheet1!$A:$A,$A198,[2]Sheet1!P:P))</f>
        <v>1</v>
      </c>
      <c r="H198">
        <f>IF($C198=0,0,SUMIF([2]Sheet1!$A:$A,$A198,[2]Sheet1!Q:Q))</f>
        <v>1</v>
      </c>
      <c r="I198">
        <f>IF($C198=0,0,_xlfn.AGGREGATE(14,6,[2]Sheet1!$R:$R/([2]Sheet1!$A:$A=A198),1))</f>
        <v>3.11</v>
      </c>
      <c r="J198">
        <f>IF($C198=0,0,AVERAGEIF([2]Sheet1!$A:$A,$A198,[2]Sheet1!R:R))</f>
        <v>1.002</v>
      </c>
      <c r="K198" t="str">
        <f>VLOOKUP(A198,[3]AuthorsAnalyzed!$B:$F,3,FALSE)</f>
        <v>Male</v>
      </c>
      <c r="L198">
        <v>0</v>
      </c>
      <c r="M198">
        <v>0</v>
      </c>
      <c r="N198">
        <f>IF($B198=0,0,SUMIFS([2]Sheet1!M:M,[2]Sheet1!$A:$A,$A198,[2]Sheet1!$S:$S,1))</f>
        <v>3</v>
      </c>
      <c r="O198">
        <f>IF($B198=0,0,SUMIFS([2]Sheet1!N:N,[2]Sheet1!$A:$A,$A198,[2]Sheet1!$S:$S,1))</f>
        <v>2</v>
      </c>
      <c r="P198">
        <f>IF($B198=0,0,SUMIFS([2]Sheet1!O:O,[2]Sheet1!$A:$A,$A198,[2]Sheet1!$S:$S,1))</f>
        <v>1</v>
      </c>
      <c r="Q198">
        <f>IF($B198=0,0,_xlfn.AGGREGATE(14,6,[2]Sheet1!$R:$R/([2]Sheet1!$A:$A=A198) *([2]Sheet1!$S:$S=1),1))</f>
        <v>1.2909999999999999</v>
      </c>
      <c r="R198">
        <f>IF($B198=0,0,AVERAGEIFS([2]Sheet1!R:R,[2]Sheet1!$A:$A,$A198,[2]Sheet1!$S:$S,1))</f>
        <v>0.73750000000000004</v>
      </c>
    </row>
    <row r="199" spans="1:18" x14ac:dyDescent="0.25">
      <c r="A199" s="3" t="s">
        <v>566</v>
      </c>
      <c r="B199">
        <f>COUNTIFS([2]Sheet1!$A:$A,A199,[2]Sheet1!$S:$S,1)</f>
        <v>20</v>
      </c>
      <c r="C199">
        <f>COUNTIF([2]Sheet1!$A:$A,A199)</f>
        <v>23</v>
      </c>
      <c r="D199">
        <f>IF($C199=0,0,SUMIF([2]Sheet1!$A:$A,$A199,[2]Sheet1!M:M))</f>
        <v>23</v>
      </c>
      <c r="E199">
        <f>IF($C199=0,0,SUMIF([2]Sheet1!$A:$A,$A199,[2]Sheet1!N:N))</f>
        <v>7</v>
      </c>
      <c r="F199">
        <f>IF($C199=0,0,SUMIF([2]Sheet1!$A:$A,$A199,[2]Sheet1!O:O))</f>
        <v>7</v>
      </c>
      <c r="G199">
        <f>IF($C199=0,0,SUMIF([2]Sheet1!$A:$A,$A199,[2]Sheet1!P:P))</f>
        <v>0</v>
      </c>
      <c r="H199">
        <f>IF($C199=0,0,SUMIF([2]Sheet1!$A:$A,$A199,[2]Sheet1!Q:Q))</f>
        <v>0</v>
      </c>
      <c r="I199">
        <f>IF($C199=0,0,_xlfn.AGGREGATE(14,6,[2]Sheet1!$R:$R/([2]Sheet1!$A:$A=A199),1))</f>
        <v>3.649</v>
      </c>
      <c r="J199">
        <f>IF($C199=0,0,AVERAGEIF([2]Sheet1!$A:$A,$A199,[2]Sheet1!R:R))</f>
        <v>1.7477826086956521</v>
      </c>
      <c r="K199" t="str">
        <f>VLOOKUP(A199,[3]AuthorsAnalyzed!$B:$F,3,FALSE)</f>
        <v>Female</v>
      </c>
      <c r="L199">
        <v>0</v>
      </c>
      <c r="M199">
        <v>0</v>
      </c>
      <c r="N199">
        <f>IF($B199=0,0,SUMIFS([2]Sheet1!M:M,[2]Sheet1!$A:$A,$A199,[2]Sheet1!$S:$S,1))</f>
        <v>20</v>
      </c>
      <c r="O199">
        <f>IF($B199=0,0,SUMIFS([2]Sheet1!N:N,[2]Sheet1!$A:$A,$A199,[2]Sheet1!$S:$S,1))</f>
        <v>5</v>
      </c>
      <c r="P199">
        <f>IF($B199=0,0,SUMIFS([2]Sheet1!O:O,[2]Sheet1!$A:$A,$A199,[2]Sheet1!$S:$S,1))</f>
        <v>5</v>
      </c>
      <c r="Q199">
        <f>IF($B199=0,0,_xlfn.AGGREGATE(14,6,[2]Sheet1!$R:$R/([2]Sheet1!$A:$A=A199) *([2]Sheet1!$S:$S=1),1))</f>
        <v>3.649</v>
      </c>
      <c r="R199">
        <f>IF($B199=0,0,AVERAGEIFS([2]Sheet1!R:R,[2]Sheet1!$A:$A,$A199,[2]Sheet1!$S:$S,1))</f>
        <v>1.7482500000000001</v>
      </c>
    </row>
    <row r="200" spans="1:18" x14ac:dyDescent="0.25">
      <c r="A200" s="3" t="s">
        <v>567</v>
      </c>
      <c r="B200">
        <f>COUNTIFS([2]Sheet1!$A:$A,A200,[2]Sheet1!$S:$S,1)</f>
        <v>3</v>
      </c>
      <c r="C200">
        <f>COUNTIF([2]Sheet1!$A:$A,A200)</f>
        <v>3</v>
      </c>
      <c r="D200">
        <f>IF($C200=0,0,SUMIF([2]Sheet1!$A:$A,$A200,[2]Sheet1!M:M))</f>
        <v>1</v>
      </c>
      <c r="E200">
        <f>IF($C200=0,0,SUMIF([2]Sheet1!$A:$A,$A200,[2]Sheet1!N:N))</f>
        <v>0</v>
      </c>
      <c r="F200">
        <f>IF($C200=0,0,SUMIF([2]Sheet1!$A:$A,$A200,[2]Sheet1!O:O))</f>
        <v>0</v>
      </c>
      <c r="G200">
        <f>IF($C200=0,0,SUMIF([2]Sheet1!$A:$A,$A200,[2]Sheet1!P:P))</f>
        <v>0</v>
      </c>
      <c r="H200">
        <f>IF($C200=0,0,SUMIF([2]Sheet1!$A:$A,$A200,[2]Sheet1!Q:Q))</f>
        <v>0</v>
      </c>
      <c r="I200">
        <f>IF($C200=0,0,_xlfn.AGGREGATE(14,6,[2]Sheet1!$R:$R/([2]Sheet1!$A:$A=A200),1))</f>
        <v>5.8540000000000001</v>
      </c>
      <c r="J200">
        <f>IF($C200=0,0,AVERAGEIF([2]Sheet1!$A:$A,$A200,[2]Sheet1!R:R))</f>
        <v>4.8326666666666673</v>
      </c>
      <c r="K200" t="str">
        <f>VLOOKUP(A200,[3]AuthorsAnalyzed!$B:$F,3,FALSE)</f>
        <v>Male</v>
      </c>
      <c r="L200">
        <v>0</v>
      </c>
      <c r="M200">
        <v>0</v>
      </c>
      <c r="N200">
        <f>IF($B200=0,0,SUMIFS([2]Sheet1!M:M,[2]Sheet1!$A:$A,$A200,[2]Sheet1!$S:$S,1))</f>
        <v>1</v>
      </c>
      <c r="O200">
        <f>IF($B200=0,0,SUMIFS([2]Sheet1!N:N,[2]Sheet1!$A:$A,$A200,[2]Sheet1!$S:$S,1))</f>
        <v>0</v>
      </c>
      <c r="P200">
        <f>IF($B200=0,0,SUMIFS([2]Sheet1!O:O,[2]Sheet1!$A:$A,$A200,[2]Sheet1!$S:$S,1))</f>
        <v>0</v>
      </c>
      <c r="Q200">
        <f>IF($B200=0,0,_xlfn.AGGREGATE(14,6,[2]Sheet1!$R:$R/([2]Sheet1!$A:$A=A200) *([2]Sheet1!$S:$S=1),1))</f>
        <v>5.8540000000000001</v>
      </c>
      <c r="R200">
        <f>IF($B200=0,0,AVERAGEIFS([2]Sheet1!R:R,[2]Sheet1!$A:$A,$A200,[2]Sheet1!$S:$S,1))</f>
        <v>4.8326666666666673</v>
      </c>
    </row>
    <row r="201" spans="1:18" x14ac:dyDescent="0.25">
      <c r="A201" s="3" t="s">
        <v>569</v>
      </c>
      <c r="B201">
        <f>COUNTIFS([2]Sheet1!$A:$A,A201,[2]Sheet1!$S:$S,1)</f>
        <v>2</v>
      </c>
      <c r="C201">
        <f>COUNTIF([2]Sheet1!$A:$A,A201)</f>
        <v>3</v>
      </c>
      <c r="D201">
        <f>IF($C201=0,0,SUMIF([2]Sheet1!$A:$A,$A201,[2]Sheet1!M:M))</f>
        <v>1</v>
      </c>
      <c r="E201">
        <f>IF($C201=0,0,SUMIF([2]Sheet1!$A:$A,$A201,[2]Sheet1!N:N))</f>
        <v>2</v>
      </c>
      <c r="F201">
        <f>IF($C201=0,0,SUMIF([2]Sheet1!$A:$A,$A201,[2]Sheet1!O:O))</f>
        <v>1</v>
      </c>
      <c r="G201">
        <f>IF($C201=0,0,SUMIF([2]Sheet1!$A:$A,$A201,[2]Sheet1!P:P))</f>
        <v>0</v>
      </c>
      <c r="H201">
        <f>IF($C201=0,0,SUMIF([2]Sheet1!$A:$A,$A201,[2]Sheet1!Q:Q))</f>
        <v>0</v>
      </c>
      <c r="I201">
        <f>IF($C201=0,0,_xlfn.AGGREGATE(14,6,[2]Sheet1!$R:$R/([2]Sheet1!$A:$A=A201),1))</f>
        <v>4.2380000000000004</v>
      </c>
      <c r="J201">
        <f>IF($C201=0,0,AVERAGEIF([2]Sheet1!$A:$A,$A201,[2]Sheet1!R:R))</f>
        <v>3.6189999999999998</v>
      </c>
      <c r="K201" t="str">
        <f>VLOOKUP(A201,[3]AuthorsAnalyzed!$B:$F,3,FALSE)</f>
        <v>Male</v>
      </c>
      <c r="L201">
        <v>0</v>
      </c>
      <c r="M201">
        <v>0</v>
      </c>
      <c r="N201">
        <f>IF($B201=0,0,SUMIFS([2]Sheet1!M:M,[2]Sheet1!$A:$A,$A201,[2]Sheet1!$S:$S,1))</f>
        <v>1</v>
      </c>
      <c r="O201">
        <f>IF($B201=0,0,SUMIFS([2]Sheet1!N:N,[2]Sheet1!$A:$A,$A201,[2]Sheet1!$S:$S,1))</f>
        <v>2</v>
      </c>
      <c r="P201">
        <f>IF($B201=0,0,SUMIFS([2]Sheet1!O:O,[2]Sheet1!$A:$A,$A201,[2]Sheet1!$S:$S,1))</f>
        <v>1</v>
      </c>
      <c r="Q201">
        <f>IF($B201=0,0,_xlfn.AGGREGATE(14,6,[2]Sheet1!$R:$R/([2]Sheet1!$A:$A=A201) *([2]Sheet1!$S:$S=1),1))</f>
        <v>4.0819999999999999</v>
      </c>
      <c r="R201">
        <f>IF($B201=0,0,AVERAGEIFS([2]Sheet1!R:R,[2]Sheet1!$A:$A,$A201,[2]Sheet1!$S:$S,1))</f>
        <v>3.3094999999999999</v>
      </c>
    </row>
    <row r="202" spans="1:18" x14ac:dyDescent="0.25">
      <c r="A202" s="3" t="s">
        <v>571</v>
      </c>
      <c r="B202">
        <f>COUNTIFS([2]Sheet1!$A:$A,A202,[2]Sheet1!$S:$S,1)</f>
        <v>1</v>
      </c>
      <c r="C202">
        <f>COUNTIF([2]Sheet1!$A:$A,A202)</f>
        <v>2</v>
      </c>
      <c r="D202">
        <f>IF($C202=0,0,SUMIF([2]Sheet1!$A:$A,$A202,[2]Sheet1!M:M))</f>
        <v>0</v>
      </c>
      <c r="E202">
        <f>IF($C202=0,0,SUMIF([2]Sheet1!$A:$A,$A202,[2]Sheet1!N:N))</f>
        <v>1</v>
      </c>
      <c r="F202">
        <f>IF($C202=0,0,SUMIF([2]Sheet1!$A:$A,$A202,[2]Sheet1!O:O))</f>
        <v>0</v>
      </c>
      <c r="G202">
        <f>IF($C202=0,0,SUMIF([2]Sheet1!$A:$A,$A202,[2]Sheet1!P:P))</f>
        <v>0</v>
      </c>
      <c r="H202">
        <f>IF($C202=0,0,SUMIF([2]Sheet1!$A:$A,$A202,[2]Sheet1!Q:Q))</f>
        <v>0</v>
      </c>
      <c r="I202">
        <f>IF($C202=0,0,_xlfn.AGGREGATE(14,6,[2]Sheet1!$R:$R/([2]Sheet1!$A:$A=A202),1))</f>
        <v>0</v>
      </c>
      <c r="J202">
        <f>IF($C202=0,0,AVERAGEIF([2]Sheet1!$A:$A,$A202,[2]Sheet1!R:R))</f>
        <v>0</v>
      </c>
      <c r="K202" t="str">
        <f>VLOOKUP(A202,[3]AuthorsAnalyzed!$B:$F,3,FALSE)</f>
        <v>Female</v>
      </c>
      <c r="L202">
        <v>0</v>
      </c>
      <c r="M202">
        <v>0</v>
      </c>
      <c r="N202">
        <f>IF($B202=0,0,SUMIFS([2]Sheet1!M:M,[2]Sheet1!$A:$A,$A202,[2]Sheet1!$S:$S,1))</f>
        <v>0</v>
      </c>
      <c r="O202">
        <f>IF($B202=0,0,SUMIFS([2]Sheet1!N:N,[2]Sheet1!$A:$A,$A202,[2]Sheet1!$S:$S,1))</f>
        <v>0</v>
      </c>
      <c r="P202">
        <f>IF($B202=0,0,SUMIFS([2]Sheet1!O:O,[2]Sheet1!$A:$A,$A202,[2]Sheet1!$S:$S,1))</f>
        <v>0</v>
      </c>
      <c r="Q202">
        <f>IF($B202=0,0,_xlfn.AGGREGATE(14,6,[2]Sheet1!$R:$R/([2]Sheet1!$A:$A=A202) *([2]Sheet1!$S:$S=1),1))</f>
        <v>0</v>
      </c>
      <c r="R202">
        <f>IF($B202=0,0,AVERAGEIFS([2]Sheet1!R:R,[2]Sheet1!$A:$A,$A202,[2]Sheet1!$S:$S,1))</f>
        <v>0</v>
      </c>
    </row>
    <row r="203" spans="1:18" x14ac:dyDescent="0.25">
      <c r="A203" s="3" t="s">
        <v>576</v>
      </c>
      <c r="B203">
        <f>COUNTIFS([2]Sheet1!$A:$A,A203,[2]Sheet1!$S:$S,1)</f>
        <v>2</v>
      </c>
      <c r="C203">
        <f>COUNTIF([2]Sheet1!$A:$A,A203)</f>
        <v>3</v>
      </c>
      <c r="D203">
        <f>IF($C203=0,0,SUMIF([2]Sheet1!$A:$A,$A203,[2]Sheet1!M:M))</f>
        <v>0</v>
      </c>
      <c r="E203">
        <f>IF($C203=0,0,SUMIF([2]Sheet1!$A:$A,$A203,[2]Sheet1!N:N))</f>
        <v>0</v>
      </c>
      <c r="F203">
        <f>IF($C203=0,0,SUMIF([2]Sheet1!$A:$A,$A203,[2]Sheet1!O:O))</f>
        <v>0</v>
      </c>
      <c r="G203">
        <f>IF($C203=0,0,SUMIF([2]Sheet1!$A:$A,$A203,[2]Sheet1!P:P))</f>
        <v>0</v>
      </c>
      <c r="H203">
        <f>IF($C203=0,0,SUMIF([2]Sheet1!$A:$A,$A203,[2]Sheet1!Q:Q))</f>
        <v>0</v>
      </c>
      <c r="I203">
        <f>IF($C203=0,0,_xlfn.AGGREGATE(14,6,[2]Sheet1!$R:$R/([2]Sheet1!$A:$A=A203),1))</f>
        <v>4.5880000000000001</v>
      </c>
      <c r="J203">
        <f>IF($C203=0,0,AVERAGEIF([2]Sheet1!$A:$A,$A203,[2]Sheet1!R:R))</f>
        <v>4.3566666666666665</v>
      </c>
      <c r="K203" t="str">
        <f>VLOOKUP(A203,[3]AuthorsAnalyzed!$B:$F,3,FALSE)</f>
        <v>Female</v>
      </c>
      <c r="L203">
        <v>0</v>
      </c>
      <c r="M203">
        <v>0</v>
      </c>
      <c r="N203">
        <f>IF($B203=0,0,SUMIFS([2]Sheet1!M:M,[2]Sheet1!$A:$A,$A203,[2]Sheet1!$S:$S,1))</f>
        <v>0</v>
      </c>
      <c r="O203">
        <f>IF($B203=0,0,SUMIFS([2]Sheet1!N:N,[2]Sheet1!$A:$A,$A203,[2]Sheet1!$S:$S,1))</f>
        <v>0</v>
      </c>
      <c r="P203">
        <f>IF($B203=0,0,SUMIFS([2]Sheet1!O:O,[2]Sheet1!$A:$A,$A203,[2]Sheet1!$S:$S,1))</f>
        <v>0</v>
      </c>
      <c r="Q203">
        <f>IF($B203=0,0,_xlfn.AGGREGATE(14,6,[2]Sheet1!$R:$R/([2]Sheet1!$A:$A=A203) *([2]Sheet1!$S:$S=1),1))</f>
        <v>4.5469999999999997</v>
      </c>
      <c r="R203">
        <f>IF($B203=0,0,AVERAGEIFS([2]Sheet1!R:R,[2]Sheet1!$A:$A,$A203,[2]Sheet1!$S:$S,1))</f>
        <v>4.2409999999999997</v>
      </c>
    </row>
    <row r="204" spans="1:18" x14ac:dyDescent="0.25">
      <c r="A204" s="3" t="s">
        <v>577</v>
      </c>
      <c r="B204">
        <f>COUNTIFS([2]Sheet1!$A:$A,A204,[2]Sheet1!$S:$S,1)</f>
        <v>5</v>
      </c>
      <c r="C204">
        <f>COUNTIF([2]Sheet1!$A:$A,A204)</f>
        <v>5</v>
      </c>
      <c r="D204">
        <f>IF($C204=0,0,SUMIF([2]Sheet1!$A:$A,$A204,[2]Sheet1!M:M))</f>
        <v>0</v>
      </c>
      <c r="E204">
        <f>IF($C204=0,0,SUMIF([2]Sheet1!$A:$A,$A204,[2]Sheet1!N:N))</f>
        <v>2</v>
      </c>
      <c r="F204">
        <f>IF($C204=0,0,SUMIF([2]Sheet1!$A:$A,$A204,[2]Sheet1!O:O))</f>
        <v>0</v>
      </c>
      <c r="G204">
        <f>IF($C204=0,0,SUMIF([2]Sheet1!$A:$A,$A204,[2]Sheet1!P:P))</f>
        <v>0</v>
      </c>
      <c r="H204">
        <f>IF($C204=0,0,SUMIF([2]Sheet1!$A:$A,$A204,[2]Sheet1!Q:Q))</f>
        <v>0</v>
      </c>
      <c r="I204">
        <f>IF($C204=0,0,_xlfn.AGGREGATE(14,6,[2]Sheet1!$R:$R/([2]Sheet1!$A:$A=A204),1))</f>
        <v>2.125</v>
      </c>
      <c r="J204">
        <f>IF($C204=0,0,AVERAGEIF([2]Sheet1!$A:$A,$A204,[2]Sheet1!R:R))</f>
        <v>0.71699999999999997</v>
      </c>
      <c r="K204" t="str">
        <f>VLOOKUP(A204,[3]AuthorsAnalyzed!$B:$F,3,FALSE)</f>
        <v>Male</v>
      </c>
      <c r="L204">
        <v>0</v>
      </c>
      <c r="M204">
        <v>0</v>
      </c>
      <c r="N204">
        <f>IF($B204=0,0,SUMIFS([2]Sheet1!M:M,[2]Sheet1!$A:$A,$A204,[2]Sheet1!$S:$S,1))</f>
        <v>0</v>
      </c>
      <c r="O204">
        <f>IF($B204=0,0,SUMIFS([2]Sheet1!N:N,[2]Sheet1!$A:$A,$A204,[2]Sheet1!$S:$S,1))</f>
        <v>2</v>
      </c>
      <c r="P204">
        <f>IF($B204=0,0,SUMIFS([2]Sheet1!O:O,[2]Sheet1!$A:$A,$A204,[2]Sheet1!$S:$S,1))</f>
        <v>0</v>
      </c>
      <c r="Q204">
        <f>IF($B204=0,0,_xlfn.AGGREGATE(14,6,[2]Sheet1!$R:$R/([2]Sheet1!$A:$A=A204) *([2]Sheet1!$S:$S=1),1))</f>
        <v>2.125</v>
      </c>
      <c r="R204">
        <f>IF($B204=0,0,AVERAGEIFS([2]Sheet1!R:R,[2]Sheet1!$A:$A,$A204,[2]Sheet1!$S:$S,1))</f>
        <v>0.71699999999999997</v>
      </c>
    </row>
    <row r="205" spans="1:18" x14ac:dyDescent="0.25">
      <c r="A205" s="3" t="s">
        <v>580</v>
      </c>
      <c r="B205">
        <f>COUNTIFS([2]Sheet1!$A:$A,A205,[2]Sheet1!$S:$S,1)</f>
        <v>8</v>
      </c>
      <c r="C205">
        <f>COUNTIF([2]Sheet1!$A:$A,A205)</f>
        <v>12</v>
      </c>
      <c r="D205">
        <f>IF($C205=0,0,SUMIF([2]Sheet1!$A:$A,$A205,[2]Sheet1!M:M))</f>
        <v>4</v>
      </c>
      <c r="E205">
        <f>IF($C205=0,0,SUMIF([2]Sheet1!$A:$A,$A205,[2]Sheet1!N:N))</f>
        <v>3</v>
      </c>
      <c r="F205">
        <f>IF($C205=0,0,SUMIF([2]Sheet1!$A:$A,$A205,[2]Sheet1!O:O))</f>
        <v>1</v>
      </c>
      <c r="G205">
        <f>IF($C205=0,0,SUMIF([2]Sheet1!$A:$A,$A205,[2]Sheet1!P:P))</f>
        <v>0</v>
      </c>
      <c r="H205">
        <f>IF($C205=0,0,SUMIF([2]Sheet1!$A:$A,$A205,[2]Sheet1!Q:Q))</f>
        <v>0</v>
      </c>
      <c r="I205">
        <f>IF($C205=0,0,_xlfn.AGGREGATE(14,6,[2]Sheet1!$R:$R/([2]Sheet1!$A:$A=A205),1))</f>
        <v>8.4700000000000006</v>
      </c>
      <c r="J205">
        <f>IF($C205=0,0,AVERAGEIF([2]Sheet1!$A:$A,$A205,[2]Sheet1!R:R))</f>
        <v>3.9278333333333335</v>
      </c>
      <c r="K205" t="str">
        <f>VLOOKUP(A205,[3]AuthorsAnalyzed!$B:$F,3,FALSE)</f>
        <v>Female</v>
      </c>
      <c r="L205">
        <v>0</v>
      </c>
      <c r="M205">
        <v>0</v>
      </c>
      <c r="N205">
        <f>IF($B205=0,0,SUMIFS([2]Sheet1!M:M,[2]Sheet1!$A:$A,$A205,[2]Sheet1!$S:$S,1))</f>
        <v>4</v>
      </c>
      <c r="O205">
        <f>IF($B205=0,0,SUMIFS([2]Sheet1!N:N,[2]Sheet1!$A:$A,$A205,[2]Sheet1!$S:$S,1))</f>
        <v>2</v>
      </c>
      <c r="P205">
        <f>IF($B205=0,0,SUMIFS([2]Sheet1!O:O,[2]Sheet1!$A:$A,$A205,[2]Sheet1!$S:$S,1))</f>
        <v>1</v>
      </c>
      <c r="Q205">
        <f>IF($B205=0,0,_xlfn.AGGREGATE(14,6,[2]Sheet1!$R:$R/([2]Sheet1!$A:$A=A205) *([2]Sheet1!$S:$S=1),1))</f>
        <v>8.4700000000000006</v>
      </c>
      <c r="R205">
        <f>IF($B205=0,0,AVERAGEIFS([2]Sheet1!R:R,[2]Sheet1!$A:$A,$A205,[2]Sheet1!$S:$S,1))</f>
        <v>3.8018749999999994</v>
      </c>
    </row>
    <row r="206" spans="1:18" x14ac:dyDescent="0.25">
      <c r="A206" s="3" t="s">
        <v>582</v>
      </c>
      <c r="B206">
        <f>COUNTIFS([2]Sheet1!$A:$A,A206,[2]Sheet1!$S:$S,1)</f>
        <v>13</v>
      </c>
      <c r="C206">
        <f>COUNTIF([2]Sheet1!$A:$A,A206)</f>
        <v>13</v>
      </c>
      <c r="D206">
        <f>IF($C206=0,0,SUMIF([2]Sheet1!$A:$A,$A206,[2]Sheet1!M:M))</f>
        <v>13</v>
      </c>
      <c r="E206">
        <f>IF($C206=0,0,SUMIF([2]Sheet1!$A:$A,$A206,[2]Sheet1!N:N))</f>
        <v>2</v>
      </c>
      <c r="F206">
        <f>IF($C206=0,0,SUMIF([2]Sheet1!$A:$A,$A206,[2]Sheet1!O:O))</f>
        <v>2</v>
      </c>
      <c r="G206">
        <f>IF($C206=0,0,SUMIF([2]Sheet1!$A:$A,$A206,[2]Sheet1!P:P))</f>
        <v>0</v>
      </c>
      <c r="H206">
        <f>IF($C206=0,0,SUMIF([2]Sheet1!$A:$A,$A206,[2]Sheet1!Q:Q))</f>
        <v>0</v>
      </c>
      <c r="I206">
        <f>IF($C206=0,0,_xlfn.AGGREGATE(14,6,[2]Sheet1!$R:$R/([2]Sheet1!$A:$A=A206),1))</f>
        <v>2.9809999999999999</v>
      </c>
      <c r="J206">
        <f>IF($C206=0,0,AVERAGEIF([2]Sheet1!$A:$A,$A206,[2]Sheet1!R:R))</f>
        <v>1.9789230769230766</v>
      </c>
      <c r="K206" t="str">
        <f>VLOOKUP(A206,[3]AuthorsAnalyzed!$B:$F,3,FALSE)</f>
        <v>Male</v>
      </c>
      <c r="L206">
        <v>0</v>
      </c>
      <c r="M206">
        <v>0</v>
      </c>
      <c r="N206">
        <f>IF($B206=0,0,SUMIFS([2]Sheet1!M:M,[2]Sheet1!$A:$A,$A206,[2]Sheet1!$S:$S,1))</f>
        <v>13</v>
      </c>
      <c r="O206">
        <f>IF($B206=0,0,SUMIFS([2]Sheet1!N:N,[2]Sheet1!$A:$A,$A206,[2]Sheet1!$S:$S,1))</f>
        <v>2</v>
      </c>
      <c r="P206">
        <f>IF($B206=0,0,SUMIFS([2]Sheet1!O:O,[2]Sheet1!$A:$A,$A206,[2]Sheet1!$S:$S,1))</f>
        <v>2</v>
      </c>
      <c r="Q206">
        <f>IF($B206=0,0,_xlfn.AGGREGATE(14,6,[2]Sheet1!$R:$R/([2]Sheet1!$A:$A=A206) *([2]Sheet1!$S:$S=1),1))</f>
        <v>2.9809999999999999</v>
      </c>
      <c r="R206">
        <f>IF($B206=0,0,AVERAGEIFS([2]Sheet1!R:R,[2]Sheet1!$A:$A,$A206,[2]Sheet1!$S:$S,1))</f>
        <v>1.9789230769230766</v>
      </c>
    </row>
    <row r="207" spans="1:18" x14ac:dyDescent="0.25">
      <c r="A207" s="3" t="s">
        <v>584</v>
      </c>
      <c r="B207">
        <f>COUNTIFS([2]Sheet1!$A:$A,A207,[2]Sheet1!$S:$S,1)</f>
        <v>2</v>
      </c>
      <c r="C207">
        <f>COUNTIF([2]Sheet1!$A:$A,A207)</f>
        <v>2</v>
      </c>
      <c r="D207">
        <f>IF($C207=0,0,SUMIF([2]Sheet1!$A:$A,$A207,[2]Sheet1!M:M))</f>
        <v>0</v>
      </c>
      <c r="E207">
        <f>IF($C207=0,0,SUMIF([2]Sheet1!$A:$A,$A207,[2]Sheet1!N:N))</f>
        <v>1</v>
      </c>
      <c r="F207">
        <f>IF($C207=0,0,SUMIF([2]Sheet1!$A:$A,$A207,[2]Sheet1!O:O))</f>
        <v>0</v>
      </c>
      <c r="G207">
        <f>IF($C207=0,0,SUMIF([2]Sheet1!$A:$A,$A207,[2]Sheet1!P:P))</f>
        <v>0</v>
      </c>
      <c r="H207">
        <f>IF($C207=0,0,SUMIF([2]Sheet1!$A:$A,$A207,[2]Sheet1!Q:Q))</f>
        <v>0</v>
      </c>
      <c r="I207">
        <f>IF($C207=0,0,_xlfn.AGGREGATE(14,6,[2]Sheet1!$R:$R/([2]Sheet1!$A:$A=A207),1))</f>
        <v>3.7069999999999999</v>
      </c>
      <c r="J207">
        <f>IF($C207=0,0,AVERAGEIF([2]Sheet1!$A:$A,$A207,[2]Sheet1!R:R))</f>
        <v>2.3035000000000001</v>
      </c>
      <c r="K207" t="str">
        <f>VLOOKUP(A207,[3]AuthorsAnalyzed!$B:$F,3,FALSE)</f>
        <v>Male</v>
      </c>
      <c r="L207">
        <v>0</v>
      </c>
      <c r="M207">
        <v>0</v>
      </c>
      <c r="N207">
        <f>IF($B207=0,0,SUMIFS([2]Sheet1!M:M,[2]Sheet1!$A:$A,$A207,[2]Sheet1!$S:$S,1))</f>
        <v>0</v>
      </c>
      <c r="O207">
        <f>IF($B207=0,0,SUMIFS([2]Sheet1!N:N,[2]Sheet1!$A:$A,$A207,[2]Sheet1!$S:$S,1))</f>
        <v>1</v>
      </c>
      <c r="P207">
        <f>IF($B207=0,0,SUMIFS([2]Sheet1!O:O,[2]Sheet1!$A:$A,$A207,[2]Sheet1!$S:$S,1))</f>
        <v>0</v>
      </c>
      <c r="Q207">
        <f>IF($B207=0,0,_xlfn.AGGREGATE(14,6,[2]Sheet1!$R:$R/([2]Sheet1!$A:$A=A207) *([2]Sheet1!$S:$S=1),1))</f>
        <v>3.7069999999999999</v>
      </c>
      <c r="R207">
        <f>IF($B207=0,0,AVERAGEIFS([2]Sheet1!R:R,[2]Sheet1!$A:$A,$A207,[2]Sheet1!$S:$S,1))</f>
        <v>2.3035000000000001</v>
      </c>
    </row>
    <row r="208" spans="1:18" ht="30" x14ac:dyDescent="0.25">
      <c r="A208" s="3" t="s">
        <v>586</v>
      </c>
      <c r="B208">
        <f>COUNTIFS([2]Sheet1!$A:$A,A208,[2]Sheet1!$S:$S,1)</f>
        <v>1</v>
      </c>
      <c r="C208">
        <f>COUNTIF([2]Sheet1!$A:$A,A208)</f>
        <v>1</v>
      </c>
      <c r="D208">
        <f>IF($C208=0,0,SUMIF([2]Sheet1!$A:$A,$A208,[2]Sheet1!M:M))</f>
        <v>1</v>
      </c>
      <c r="E208">
        <f>IF($C208=0,0,SUMIF([2]Sheet1!$A:$A,$A208,[2]Sheet1!N:N))</f>
        <v>1</v>
      </c>
      <c r="F208">
        <f>IF($C208=0,0,SUMIF([2]Sheet1!$A:$A,$A208,[2]Sheet1!O:O))</f>
        <v>1</v>
      </c>
      <c r="G208">
        <f>IF($C208=0,0,SUMIF([2]Sheet1!$A:$A,$A208,[2]Sheet1!P:P))</f>
        <v>0</v>
      </c>
      <c r="H208">
        <f>IF($C208=0,0,SUMIF([2]Sheet1!$A:$A,$A208,[2]Sheet1!Q:Q))</f>
        <v>0</v>
      </c>
      <c r="I208">
        <f>IF($C208=0,0,_xlfn.AGGREGATE(14,6,[2]Sheet1!$R:$R/([2]Sheet1!$A:$A=A208),1))</f>
        <v>0.85</v>
      </c>
      <c r="J208">
        <f>IF($C208=0,0,AVERAGEIF([2]Sheet1!$A:$A,$A208,[2]Sheet1!R:R))</f>
        <v>0.85</v>
      </c>
      <c r="K208" t="str">
        <f>VLOOKUP(A208,[3]AuthorsAnalyzed!$B:$F,3,FALSE)</f>
        <v>Male</v>
      </c>
      <c r="L208">
        <v>0</v>
      </c>
      <c r="M208">
        <v>0</v>
      </c>
      <c r="N208">
        <f>IF($B208=0,0,SUMIFS([2]Sheet1!M:M,[2]Sheet1!$A:$A,$A208,[2]Sheet1!$S:$S,1))</f>
        <v>1</v>
      </c>
      <c r="O208">
        <f>IF($B208=0,0,SUMIFS([2]Sheet1!N:N,[2]Sheet1!$A:$A,$A208,[2]Sheet1!$S:$S,1))</f>
        <v>1</v>
      </c>
      <c r="P208">
        <f>IF($B208=0,0,SUMIFS([2]Sheet1!O:O,[2]Sheet1!$A:$A,$A208,[2]Sheet1!$S:$S,1))</f>
        <v>1</v>
      </c>
      <c r="Q208">
        <f>IF($B208=0,0,_xlfn.AGGREGATE(14,6,[2]Sheet1!$R:$R/([2]Sheet1!$A:$A=A208) *([2]Sheet1!$S:$S=1),1))</f>
        <v>0.85</v>
      </c>
      <c r="R208">
        <f>IF($B208=0,0,AVERAGEIFS([2]Sheet1!R:R,[2]Sheet1!$A:$A,$A208,[2]Sheet1!$S:$S,1))</f>
        <v>0.85</v>
      </c>
    </row>
    <row r="209" spans="1:18" ht="30" x14ac:dyDescent="0.25">
      <c r="A209" s="3" t="s">
        <v>587</v>
      </c>
      <c r="B209">
        <f>COUNTIFS([2]Sheet1!$A:$A,A209,[2]Sheet1!$S:$S,1)</f>
        <v>1</v>
      </c>
      <c r="C209">
        <f>COUNTIF([2]Sheet1!$A:$A,A209)</f>
        <v>2</v>
      </c>
      <c r="D209">
        <f>IF($C209=0,0,SUMIF([2]Sheet1!$A:$A,$A209,[2]Sheet1!M:M))</f>
        <v>2</v>
      </c>
      <c r="E209">
        <f>IF($C209=0,0,SUMIF([2]Sheet1!$A:$A,$A209,[2]Sheet1!N:N))</f>
        <v>1</v>
      </c>
      <c r="F209">
        <f>IF($C209=0,0,SUMIF([2]Sheet1!$A:$A,$A209,[2]Sheet1!O:O))</f>
        <v>1</v>
      </c>
      <c r="G209">
        <f>IF($C209=0,0,SUMIF([2]Sheet1!$A:$A,$A209,[2]Sheet1!P:P))</f>
        <v>0</v>
      </c>
      <c r="H209">
        <f>IF($C209=0,0,SUMIF([2]Sheet1!$A:$A,$A209,[2]Sheet1!Q:Q))</f>
        <v>0</v>
      </c>
      <c r="I209">
        <f>IF($C209=0,0,_xlfn.AGGREGATE(14,6,[2]Sheet1!$R:$R/([2]Sheet1!$A:$A=A209),1))</f>
        <v>5.2229999999999999</v>
      </c>
      <c r="J209">
        <f>IF($C209=0,0,AVERAGEIF([2]Sheet1!$A:$A,$A209,[2]Sheet1!R:R))</f>
        <v>3.1930000000000001</v>
      </c>
      <c r="K209" t="str">
        <f>VLOOKUP(A209,[3]AuthorsAnalyzed!$B:$F,3,FALSE)</f>
        <v>Male</v>
      </c>
      <c r="L209">
        <v>0</v>
      </c>
      <c r="M209">
        <v>0</v>
      </c>
      <c r="N209">
        <f>IF($B209=0,0,SUMIFS([2]Sheet1!M:M,[2]Sheet1!$A:$A,$A209,[2]Sheet1!$S:$S,1))</f>
        <v>1</v>
      </c>
      <c r="O209">
        <f>IF($B209=0,0,SUMIFS([2]Sheet1!N:N,[2]Sheet1!$A:$A,$A209,[2]Sheet1!$S:$S,1))</f>
        <v>1</v>
      </c>
      <c r="P209">
        <f>IF($B209=0,0,SUMIFS([2]Sheet1!O:O,[2]Sheet1!$A:$A,$A209,[2]Sheet1!$S:$S,1))</f>
        <v>1</v>
      </c>
      <c r="Q209">
        <f>IF($B209=0,0,_xlfn.AGGREGATE(14,6,[2]Sheet1!$R:$R/([2]Sheet1!$A:$A=A209) *([2]Sheet1!$S:$S=1),1))</f>
        <v>1.163</v>
      </c>
      <c r="R209">
        <f>IF($B209=0,0,AVERAGEIFS([2]Sheet1!R:R,[2]Sheet1!$A:$A,$A209,[2]Sheet1!$S:$S,1))</f>
        <v>1.163</v>
      </c>
    </row>
    <row r="210" spans="1:18" x14ac:dyDescent="0.25">
      <c r="A210" s="3" t="s">
        <v>588</v>
      </c>
      <c r="B210">
        <f>COUNTIFS([2]Sheet1!$A:$A,A210,[2]Sheet1!$S:$S,1)</f>
        <v>9</v>
      </c>
      <c r="C210">
        <f>COUNTIF([2]Sheet1!$A:$A,A210)</f>
        <v>14</v>
      </c>
      <c r="D210">
        <f>IF($C210=0,0,SUMIF([2]Sheet1!$A:$A,$A210,[2]Sheet1!M:M))</f>
        <v>10</v>
      </c>
      <c r="E210">
        <f>IF($C210=0,0,SUMIF([2]Sheet1!$A:$A,$A210,[2]Sheet1!N:N))</f>
        <v>3</v>
      </c>
      <c r="F210">
        <f>IF($C210=0,0,SUMIF([2]Sheet1!$A:$A,$A210,[2]Sheet1!O:O))</f>
        <v>2</v>
      </c>
      <c r="G210">
        <f>IF($C210=0,0,SUMIF([2]Sheet1!$A:$A,$A210,[2]Sheet1!P:P))</f>
        <v>1</v>
      </c>
      <c r="H210">
        <f>IF($C210=0,0,SUMIF([2]Sheet1!$A:$A,$A210,[2]Sheet1!Q:Q))</f>
        <v>1</v>
      </c>
      <c r="I210">
        <f>IF($C210=0,0,_xlfn.AGGREGATE(14,6,[2]Sheet1!$R:$R/([2]Sheet1!$A:$A=A210),1))</f>
        <v>16.018999999999998</v>
      </c>
      <c r="J210">
        <f>IF($C210=0,0,AVERAGEIF([2]Sheet1!$A:$A,$A210,[2]Sheet1!R:R))</f>
        <v>5.4615714285714274</v>
      </c>
      <c r="K210" t="str">
        <f>VLOOKUP(A210,[3]AuthorsAnalyzed!$B:$F,3,FALSE)</f>
        <v>Male</v>
      </c>
      <c r="L210">
        <v>0</v>
      </c>
      <c r="M210">
        <v>0</v>
      </c>
      <c r="N210">
        <f>IF($B210=0,0,SUMIFS([2]Sheet1!M:M,[2]Sheet1!$A:$A,$A210,[2]Sheet1!$S:$S,1))</f>
        <v>9</v>
      </c>
      <c r="O210">
        <f>IF($B210=0,0,SUMIFS([2]Sheet1!N:N,[2]Sheet1!$A:$A,$A210,[2]Sheet1!$S:$S,1))</f>
        <v>2</v>
      </c>
      <c r="P210">
        <f>IF($B210=0,0,SUMIFS([2]Sheet1!O:O,[2]Sheet1!$A:$A,$A210,[2]Sheet1!$S:$S,1))</f>
        <v>2</v>
      </c>
      <c r="Q210">
        <f>IF($B210=0,0,_xlfn.AGGREGATE(14,6,[2]Sheet1!$R:$R/([2]Sheet1!$A:$A=A210) *([2]Sheet1!$S:$S=1),1))</f>
        <v>8.4700000000000006</v>
      </c>
      <c r="R210">
        <f>IF($B210=0,0,AVERAGEIFS([2]Sheet1!R:R,[2]Sheet1!$A:$A,$A210,[2]Sheet1!$S:$S,1))</f>
        <v>4.017555555555556</v>
      </c>
    </row>
    <row r="211" spans="1:18" ht="30" x14ac:dyDescent="0.25">
      <c r="A211" s="3" t="s">
        <v>590</v>
      </c>
      <c r="B211">
        <f>COUNTIFS([2]Sheet1!$A:$A,A211,[2]Sheet1!$S:$S,1)</f>
        <v>2</v>
      </c>
      <c r="C211">
        <f>COUNTIF([2]Sheet1!$A:$A,A211)</f>
        <v>4</v>
      </c>
      <c r="D211">
        <f>IF($C211=0,0,SUMIF([2]Sheet1!$A:$A,$A211,[2]Sheet1!M:M))</f>
        <v>1</v>
      </c>
      <c r="E211">
        <f>IF($C211=0,0,SUMIF([2]Sheet1!$A:$A,$A211,[2]Sheet1!N:N))</f>
        <v>2</v>
      </c>
      <c r="F211">
        <f>IF($C211=0,0,SUMIF([2]Sheet1!$A:$A,$A211,[2]Sheet1!O:O))</f>
        <v>1</v>
      </c>
      <c r="G211">
        <f>IF($C211=0,0,SUMIF([2]Sheet1!$A:$A,$A211,[2]Sheet1!P:P))</f>
        <v>0</v>
      </c>
      <c r="H211">
        <f>IF($C211=0,0,SUMIF([2]Sheet1!$A:$A,$A211,[2]Sheet1!Q:Q))</f>
        <v>0</v>
      </c>
      <c r="I211">
        <f>IF($C211=0,0,_xlfn.AGGREGATE(14,6,[2]Sheet1!$R:$R/([2]Sheet1!$A:$A=A211),1))</f>
        <v>7.5739999999999998</v>
      </c>
      <c r="J211">
        <f>IF($C211=0,0,AVERAGEIF([2]Sheet1!$A:$A,$A211,[2]Sheet1!R:R))</f>
        <v>4.3927499999999995</v>
      </c>
      <c r="K211" t="str">
        <f>VLOOKUP(A211,[3]AuthorsAnalyzed!$B:$F,3,FALSE)</f>
        <v>Female</v>
      </c>
      <c r="L211">
        <v>0</v>
      </c>
      <c r="M211">
        <v>0</v>
      </c>
      <c r="N211">
        <f>IF($B211=0,0,SUMIFS([2]Sheet1!M:M,[2]Sheet1!$A:$A,$A211,[2]Sheet1!$S:$S,1))</f>
        <v>0</v>
      </c>
      <c r="O211">
        <f>IF($B211=0,0,SUMIFS([2]Sheet1!N:N,[2]Sheet1!$A:$A,$A211,[2]Sheet1!$S:$S,1))</f>
        <v>0</v>
      </c>
      <c r="P211">
        <f>IF($B211=0,0,SUMIFS([2]Sheet1!O:O,[2]Sheet1!$A:$A,$A211,[2]Sheet1!$S:$S,1))</f>
        <v>0</v>
      </c>
      <c r="Q211">
        <f>IF($B211=0,0,_xlfn.AGGREGATE(14,6,[2]Sheet1!$R:$R/([2]Sheet1!$A:$A=A211) *([2]Sheet1!$S:$S=1),1))</f>
        <v>7.5739999999999998</v>
      </c>
      <c r="R211">
        <f>IF($B211=0,0,AVERAGEIFS([2]Sheet1!R:R,[2]Sheet1!$A:$A,$A211,[2]Sheet1!$S:$S,1))</f>
        <v>6.3369999999999997</v>
      </c>
    </row>
    <row r="212" spans="1:18" x14ac:dyDescent="0.25">
      <c r="A212" s="3" t="s">
        <v>592</v>
      </c>
      <c r="B212">
        <f>COUNTIFS([2]Sheet1!$A:$A,A212,[2]Sheet1!$S:$S,1)</f>
        <v>2</v>
      </c>
      <c r="C212">
        <f>COUNTIF([2]Sheet1!$A:$A,A212)</f>
        <v>3</v>
      </c>
      <c r="D212">
        <f>IF($C212=0,0,SUMIF([2]Sheet1!$A:$A,$A212,[2]Sheet1!M:M))</f>
        <v>0</v>
      </c>
      <c r="E212">
        <f>IF($C212=0,0,SUMIF([2]Sheet1!$A:$A,$A212,[2]Sheet1!N:N))</f>
        <v>0</v>
      </c>
      <c r="F212">
        <f>IF($C212=0,0,SUMIF([2]Sheet1!$A:$A,$A212,[2]Sheet1!O:O))</f>
        <v>0</v>
      </c>
      <c r="G212">
        <f>IF($C212=0,0,SUMIF([2]Sheet1!$A:$A,$A212,[2]Sheet1!P:P))</f>
        <v>0</v>
      </c>
      <c r="H212">
        <f>IF($C212=0,0,SUMIF([2]Sheet1!$A:$A,$A212,[2]Sheet1!Q:Q))</f>
        <v>0</v>
      </c>
      <c r="I212">
        <f>IF($C212=0,0,_xlfn.AGGREGATE(14,6,[2]Sheet1!$R:$R/([2]Sheet1!$A:$A=A212),1))</f>
        <v>4.6040000000000001</v>
      </c>
      <c r="J212">
        <f>IF($C212=0,0,AVERAGEIF([2]Sheet1!$A:$A,$A212,[2]Sheet1!R:R))</f>
        <v>3.1856666666666666</v>
      </c>
      <c r="K212" t="str">
        <f>VLOOKUP(A212,[3]AuthorsAnalyzed!$B:$F,3,FALSE)</f>
        <v>Female</v>
      </c>
      <c r="L212">
        <v>0</v>
      </c>
      <c r="M212">
        <v>0</v>
      </c>
      <c r="N212">
        <f>IF($B212=0,0,SUMIFS([2]Sheet1!M:M,[2]Sheet1!$A:$A,$A212,[2]Sheet1!$S:$S,1))</f>
        <v>0</v>
      </c>
      <c r="O212">
        <f>IF($B212=0,0,SUMIFS([2]Sheet1!N:N,[2]Sheet1!$A:$A,$A212,[2]Sheet1!$S:$S,1))</f>
        <v>0</v>
      </c>
      <c r="P212">
        <f>IF($B212=0,0,SUMIFS([2]Sheet1!O:O,[2]Sheet1!$A:$A,$A212,[2]Sheet1!$S:$S,1))</f>
        <v>0</v>
      </c>
      <c r="Q212">
        <f>IF($B212=0,0,_xlfn.AGGREGATE(14,6,[2]Sheet1!$R:$R/([2]Sheet1!$A:$A=A212) *([2]Sheet1!$S:$S=1),1))</f>
        <v>4.6040000000000001</v>
      </c>
      <c r="R212">
        <f>IF($B212=0,0,AVERAGEIFS([2]Sheet1!R:R,[2]Sheet1!$A:$A,$A212,[2]Sheet1!$S:$S,1))</f>
        <v>4.6040000000000001</v>
      </c>
    </row>
    <row r="213" spans="1:18" x14ac:dyDescent="0.25">
      <c r="A213" s="3" t="s">
        <v>593</v>
      </c>
      <c r="B213">
        <f>COUNTIFS([2]Sheet1!$A:$A,A213,[2]Sheet1!$S:$S,1)</f>
        <v>8</v>
      </c>
      <c r="C213">
        <f>COUNTIF([2]Sheet1!$A:$A,A213)</f>
        <v>11</v>
      </c>
      <c r="D213">
        <f>IF($C213=0,0,SUMIF([2]Sheet1!$A:$A,$A213,[2]Sheet1!M:M))</f>
        <v>1</v>
      </c>
      <c r="E213">
        <f>IF($C213=0,0,SUMIF([2]Sheet1!$A:$A,$A213,[2]Sheet1!N:N))</f>
        <v>3</v>
      </c>
      <c r="F213">
        <f>IF($C213=0,0,SUMIF([2]Sheet1!$A:$A,$A213,[2]Sheet1!O:O))</f>
        <v>1</v>
      </c>
      <c r="G213">
        <f>IF($C213=0,0,SUMIF([2]Sheet1!$A:$A,$A213,[2]Sheet1!P:P))</f>
        <v>0</v>
      </c>
      <c r="H213">
        <f>IF($C213=0,0,SUMIF([2]Sheet1!$A:$A,$A213,[2]Sheet1!Q:Q))</f>
        <v>0</v>
      </c>
      <c r="I213">
        <f>IF($C213=0,0,_xlfn.AGGREGATE(14,6,[2]Sheet1!$R:$R/([2]Sheet1!$A:$A=A213),1))</f>
        <v>4.96</v>
      </c>
      <c r="J213">
        <f>IF($C213=0,0,AVERAGEIF([2]Sheet1!$A:$A,$A213,[2]Sheet1!R:R))</f>
        <v>3.2778181818181817</v>
      </c>
      <c r="K213" t="str">
        <f>VLOOKUP(A213,[3]AuthorsAnalyzed!$B:$F,3,FALSE)</f>
        <v>Male</v>
      </c>
      <c r="L213">
        <v>0</v>
      </c>
      <c r="M213">
        <v>0</v>
      </c>
      <c r="N213">
        <f>IF($B213=0,0,SUMIFS([2]Sheet1!M:M,[2]Sheet1!$A:$A,$A213,[2]Sheet1!$S:$S,1))</f>
        <v>0</v>
      </c>
      <c r="O213">
        <f>IF($B213=0,0,SUMIFS([2]Sheet1!N:N,[2]Sheet1!$A:$A,$A213,[2]Sheet1!$S:$S,1))</f>
        <v>2</v>
      </c>
      <c r="P213">
        <f>IF($B213=0,0,SUMIFS([2]Sheet1!O:O,[2]Sheet1!$A:$A,$A213,[2]Sheet1!$S:$S,1))</f>
        <v>0</v>
      </c>
      <c r="Q213">
        <f>IF($B213=0,0,_xlfn.AGGREGATE(14,6,[2]Sheet1!$R:$R/([2]Sheet1!$A:$A=A213) *([2]Sheet1!$S:$S=1),1))</f>
        <v>4.96</v>
      </c>
      <c r="R213">
        <f>IF($B213=0,0,AVERAGEIFS([2]Sheet1!R:R,[2]Sheet1!$A:$A,$A213,[2]Sheet1!$S:$S,1))</f>
        <v>3.4268750000000003</v>
      </c>
    </row>
    <row r="214" spans="1:18" x14ac:dyDescent="0.25">
      <c r="A214" s="3" t="s">
        <v>594</v>
      </c>
      <c r="B214">
        <f>COUNTIFS([2]Sheet1!$A:$A,A214,[2]Sheet1!$S:$S,1)</f>
        <v>10</v>
      </c>
      <c r="C214">
        <f>COUNTIF([2]Sheet1!$A:$A,A214)</f>
        <v>11</v>
      </c>
      <c r="D214">
        <f>IF($C214=0,0,SUMIF([2]Sheet1!$A:$A,$A214,[2]Sheet1!M:M))</f>
        <v>0</v>
      </c>
      <c r="E214">
        <f>IF($C214=0,0,SUMIF([2]Sheet1!$A:$A,$A214,[2]Sheet1!N:N))</f>
        <v>3</v>
      </c>
      <c r="F214">
        <f>IF($C214=0,0,SUMIF([2]Sheet1!$A:$A,$A214,[2]Sheet1!O:O))</f>
        <v>0</v>
      </c>
      <c r="G214">
        <f>IF($C214=0,0,SUMIF([2]Sheet1!$A:$A,$A214,[2]Sheet1!P:P))</f>
        <v>1</v>
      </c>
      <c r="H214">
        <f>IF($C214=0,0,SUMIF([2]Sheet1!$A:$A,$A214,[2]Sheet1!Q:Q))</f>
        <v>0</v>
      </c>
      <c r="I214">
        <f>IF($C214=0,0,_xlfn.AGGREGATE(14,6,[2]Sheet1!$R:$R/([2]Sheet1!$A:$A=A214),1))</f>
        <v>11.061999999999999</v>
      </c>
      <c r="J214">
        <f>IF($C214=0,0,AVERAGEIF([2]Sheet1!$A:$A,$A214,[2]Sheet1!R:R))</f>
        <v>4.0479090909090907</v>
      </c>
      <c r="K214" t="str">
        <f>VLOOKUP(A214,[3]AuthorsAnalyzed!$B:$F,3,FALSE)</f>
        <v>Male</v>
      </c>
      <c r="L214">
        <v>0</v>
      </c>
      <c r="M214">
        <v>0</v>
      </c>
      <c r="N214">
        <f>IF($B214=0,0,SUMIFS([2]Sheet1!M:M,[2]Sheet1!$A:$A,$A214,[2]Sheet1!$S:$S,1))</f>
        <v>0</v>
      </c>
      <c r="O214">
        <f>IF($B214=0,0,SUMIFS([2]Sheet1!N:N,[2]Sheet1!$A:$A,$A214,[2]Sheet1!$S:$S,1))</f>
        <v>2</v>
      </c>
      <c r="P214">
        <f>IF($B214=0,0,SUMIFS([2]Sheet1!O:O,[2]Sheet1!$A:$A,$A214,[2]Sheet1!$S:$S,1))</f>
        <v>0</v>
      </c>
      <c r="Q214">
        <f>IF($B214=0,0,_xlfn.AGGREGATE(14,6,[2]Sheet1!$R:$R/([2]Sheet1!$A:$A=A214) *([2]Sheet1!$S:$S=1),1))</f>
        <v>11.061999999999999</v>
      </c>
      <c r="R214">
        <f>IF($B214=0,0,AVERAGEIFS([2]Sheet1!R:R,[2]Sheet1!$A:$A,$A214,[2]Sheet1!$S:$S,1))</f>
        <v>3.9364000000000003</v>
      </c>
    </row>
    <row r="215" spans="1:18" x14ac:dyDescent="0.25">
      <c r="A215" s="3" t="s">
        <v>595</v>
      </c>
      <c r="B215">
        <f>COUNTIFS([2]Sheet1!$A:$A,A215,[2]Sheet1!$S:$S,1)</f>
        <v>4</v>
      </c>
      <c r="C215">
        <f>COUNTIF([2]Sheet1!$A:$A,A215)</f>
        <v>12</v>
      </c>
      <c r="D215">
        <f>IF($C215=0,0,SUMIF([2]Sheet1!$A:$A,$A215,[2]Sheet1!M:M))</f>
        <v>12</v>
      </c>
      <c r="E215">
        <f>IF($C215=0,0,SUMIF([2]Sheet1!$A:$A,$A215,[2]Sheet1!N:N))</f>
        <v>3</v>
      </c>
      <c r="F215">
        <f>IF($C215=0,0,SUMIF([2]Sheet1!$A:$A,$A215,[2]Sheet1!O:O))</f>
        <v>3</v>
      </c>
      <c r="G215">
        <f>IF($C215=0,0,SUMIF([2]Sheet1!$A:$A,$A215,[2]Sheet1!P:P))</f>
        <v>0</v>
      </c>
      <c r="H215">
        <f>IF($C215=0,0,SUMIF([2]Sheet1!$A:$A,$A215,[2]Sheet1!Q:Q))</f>
        <v>0</v>
      </c>
      <c r="I215">
        <f>IF($C215=0,0,_xlfn.AGGREGATE(14,6,[2]Sheet1!$R:$R/([2]Sheet1!$A:$A=A215),1))</f>
        <v>12.336</v>
      </c>
      <c r="J215">
        <f>IF($C215=0,0,AVERAGEIF([2]Sheet1!$A:$A,$A215,[2]Sheet1!R:R))</f>
        <v>2.9710833333333331</v>
      </c>
      <c r="K215" t="str">
        <f>VLOOKUP(A215,[3]AuthorsAnalyzed!$B:$F,3,FALSE)</f>
        <v>Female</v>
      </c>
      <c r="L215">
        <v>0</v>
      </c>
      <c r="M215">
        <v>0</v>
      </c>
      <c r="N215">
        <f>IF($B215=0,0,SUMIFS([2]Sheet1!M:M,[2]Sheet1!$A:$A,$A215,[2]Sheet1!$S:$S,1))</f>
        <v>4</v>
      </c>
      <c r="O215">
        <f>IF($B215=0,0,SUMIFS([2]Sheet1!N:N,[2]Sheet1!$A:$A,$A215,[2]Sheet1!$S:$S,1))</f>
        <v>1</v>
      </c>
      <c r="P215">
        <f>IF($B215=0,0,SUMIFS([2]Sheet1!O:O,[2]Sheet1!$A:$A,$A215,[2]Sheet1!$S:$S,1))</f>
        <v>1</v>
      </c>
      <c r="Q215">
        <f>IF($B215=0,0,_xlfn.AGGREGATE(14,6,[2]Sheet1!$R:$R/([2]Sheet1!$A:$A=A215) *([2]Sheet1!$S:$S=1),1))</f>
        <v>3.6110000000000002</v>
      </c>
      <c r="R215">
        <f>IF($B215=0,0,AVERAGEIFS([2]Sheet1!R:R,[2]Sheet1!$A:$A,$A215,[2]Sheet1!$S:$S,1))</f>
        <v>1.57975</v>
      </c>
    </row>
    <row r="216" spans="1:18" x14ac:dyDescent="0.25">
      <c r="A216" s="3" t="s">
        <v>596</v>
      </c>
      <c r="B216">
        <f>COUNTIFS([2]Sheet1!$A:$A,A216,[2]Sheet1!$S:$S,1)</f>
        <v>8</v>
      </c>
      <c r="C216">
        <f>COUNTIF([2]Sheet1!$A:$A,A216)</f>
        <v>9</v>
      </c>
      <c r="D216">
        <f>IF($C216=0,0,SUMIF([2]Sheet1!$A:$A,$A216,[2]Sheet1!M:M))</f>
        <v>5</v>
      </c>
      <c r="E216">
        <f>IF($C216=0,0,SUMIF([2]Sheet1!$A:$A,$A216,[2]Sheet1!N:N))</f>
        <v>8</v>
      </c>
      <c r="F216">
        <f>IF($C216=0,0,SUMIF([2]Sheet1!$A:$A,$A216,[2]Sheet1!O:O))</f>
        <v>5</v>
      </c>
      <c r="G216">
        <f>IF($C216=0,0,SUMIF([2]Sheet1!$A:$A,$A216,[2]Sheet1!P:P))</f>
        <v>0</v>
      </c>
      <c r="H216">
        <f>IF($C216=0,0,SUMIF([2]Sheet1!$A:$A,$A216,[2]Sheet1!Q:Q))</f>
        <v>0</v>
      </c>
      <c r="I216">
        <f>IF($C216=0,0,_xlfn.AGGREGATE(14,6,[2]Sheet1!$R:$R/([2]Sheet1!$A:$A=A216),1))</f>
        <v>30.222999999999999</v>
      </c>
      <c r="J216">
        <f>IF($C216=0,0,AVERAGEIF([2]Sheet1!$A:$A,$A216,[2]Sheet1!R:R))</f>
        <v>5.5805555555555548</v>
      </c>
      <c r="K216" t="str">
        <f>VLOOKUP(A216,[3]AuthorsAnalyzed!$B:$F,3,FALSE)</f>
        <v>Male</v>
      </c>
      <c r="L216">
        <v>0</v>
      </c>
      <c r="M216">
        <v>0</v>
      </c>
      <c r="N216">
        <f>IF($B216=0,0,SUMIFS([2]Sheet1!M:M,[2]Sheet1!$A:$A,$A216,[2]Sheet1!$S:$S,1))</f>
        <v>4</v>
      </c>
      <c r="O216">
        <f>IF($B216=0,0,SUMIFS([2]Sheet1!N:N,[2]Sheet1!$A:$A,$A216,[2]Sheet1!$S:$S,1))</f>
        <v>7</v>
      </c>
      <c r="P216">
        <f>IF($B216=0,0,SUMIFS([2]Sheet1!O:O,[2]Sheet1!$A:$A,$A216,[2]Sheet1!$S:$S,1))</f>
        <v>4</v>
      </c>
      <c r="Q216">
        <f>IF($B216=0,0,_xlfn.AGGREGATE(14,6,[2]Sheet1!$R:$R/([2]Sheet1!$A:$A=A216) *([2]Sheet1!$S:$S=1),1))</f>
        <v>30.222999999999999</v>
      </c>
      <c r="R216">
        <f>IF($B216=0,0,AVERAGEIFS([2]Sheet1!R:R,[2]Sheet1!$A:$A,$A216,[2]Sheet1!$S:$S,1))</f>
        <v>6.1117499999999989</v>
      </c>
    </row>
    <row r="217" spans="1:18" x14ac:dyDescent="0.25">
      <c r="A217" s="3" t="s">
        <v>597</v>
      </c>
      <c r="B217">
        <f>COUNTIFS([2]Sheet1!$A:$A,A217,[2]Sheet1!$S:$S,1)</f>
        <v>1</v>
      </c>
      <c r="C217">
        <f>COUNTIF([2]Sheet1!$A:$A,A217)</f>
        <v>1</v>
      </c>
      <c r="D217">
        <f>IF($C217=0,0,SUMIF([2]Sheet1!$A:$A,$A217,[2]Sheet1!M:M))</f>
        <v>0</v>
      </c>
      <c r="E217">
        <f>IF($C217=0,0,SUMIF([2]Sheet1!$A:$A,$A217,[2]Sheet1!N:N))</f>
        <v>0</v>
      </c>
      <c r="F217">
        <f>IF($C217=0,0,SUMIF([2]Sheet1!$A:$A,$A217,[2]Sheet1!O:O))</f>
        <v>0</v>
      </c>
      <c r="G217">
        <f>IF($C217=0,0,SUMIF([2]Sheet1!$A:$A,$A217,[2]Sheet1!P:P))</f>
        <v>0</v>
      </c>
      <c r="H217">
        <f>IF($C217=0,0,SUMIF([2]Sheet1!$A:$A,$A217,[2]Sheet1!Q:Q))</f>
        <v>0</v>
      </c>
      <c r="I217">
        <f>IF($C217=0,0,_xlfn.AGGREGATE(14,6,[2]Sheet1!$R:$R/([2]Sheet1!$A:$A=A217),1))</f>
        <v>3.2170000000000001</v>
      </c>
      <c r="J217">
        <f>IF($C217=0,0,AVERAGEIF([2]Sheet1!$A:$A,$A217,[2]Sheet1!R:R))</f>
        <v>3.2170000000000001</v>
      </c>
      <c r="K217" t="str">
        <f>VLOOKUP(A217,[3]AuthorsAnalyzed!$B:$F,3,FALSE)</f>
        <v>Male</v>
      </c>
      <c r="L217">
        <v>0</v>
      </c>
      <c r="M217">
        <v>0</v>
      </c>
      <c r="N217">
        <f>IF($B217=0,0,SUMIFS([2]Sheet1!M:M,[2]Sheet1!$A:$A,$A217,[2]Sheet1!$S:$S,1))</f>
        <v>0</v>
      </c>
      <c r="O217">
        <f>IF($B217=0,0,SUMIFS([2]Sheet1!N:N,[2]Sheet1!$A:$A,$A217,[2]Sheet1!$S:$S,1))</f>
        <v>0</v>
      </c>
      <c r="P217">
        <f>IF($B217=0,0,SUMIFS([2]Sheet1!O:O,[2]Sheet1!$A:$A,$A217,[2]Sheet1!$S:$S,1))</f>
        <v>0</v>
      </c>
      <c r="Q217">
        <f>IF($B217=0,0,_xlfn.AGGREGATE(14,6,[2]Sheet1!$R:$R/([2]Sheet1!$A:$A=A217) *([2]Sheet1!$S:$S=1),1))</f>
        <v>3.2170000000000001</v>
      </c>
      <c r="R217">
        <f>IF($B217=0,0,AVERAGEIFS([2]Sheet1!R:R,[2]Sheet1!$A:$A,$A217,[2]Sheet1!$S:$S,1))</f>
        <v>3.2170000000000001</v>
      </c>
    </row>
    <row r="218" spans="1:18" x14ac:dyDescent="0.25">
      <c r="A218" s="3" t="s">
        <v>598</v>
      </c>
      <c r="B218">
        <f>COUNTIFS([2]Sheet1!$A:$A,A218,[2]Sheet1!$S:$S,1)</f>
        <v>2</v>
      </c>
      <c r="C218">
        <f>COUNTIF([2]Sheet1!$A:$A,A218)</f>
        <v>2</v>
      </c>
      <c r="D218">
        <f>IF($C218=0,0,SUMIF([2]Sheet1!$A:$A,$A218,[2]Sheet1!M:M))</f>
        <v>2</v>
      </c>
      <c r="E218">
        <f>IF($C218=0,0,SUMIF([2]Sheet1!$A:$A,$A218,[2]Sheet1!N:N))</f>
        <v>1</v>
      </c>
      <c r="F218">
        <f>IF($C218=0,0,SUMIF([2]Sheet1!$A:$A,$A218,[2]Sheet1!O:O))</f>
        <v>1</v>
      </c>
      <c r="G218">
        <f>IF($C218=0,0,SUMIF([2]Sheet1!$A:$A,$A218,[2]Sheet1!P:P))</f>
        <v>0</v>
      </c>
      <c r="H218">
        <f>IF($C218=0,0,SUMIF([2]Sheet1!$A:$A,$A218,[2]Sheet1!Q:Q))</f>
        <v>0</v>
      </c>
      <c r="I218">
        <f>IF($C218=0,0,_xlfn.AGGREGATE(14,6,[2]Sheet1!$R:$R/([2]Sheet1!$A:$A=A218),1))</f>
        <v>2.1120000000000001</v>
      </c>
      <c r="J218">
        <f>IF($C218=0,0,AVERAGEIF([2]Sheet1!$A:$A,$A218,[2]Sheet1!R:R))</f>
        <v>1.4904999999999999</v>
      </c>
      <c r="K218" t="str">
        <f>VLOOKUP(A218,[3]AuthorsAnalyzed!$B:$F,3,FALSE)</f>
        <v>Female</v>
      </c>
      <c r="L218">
        <v>0</v>
      </c>
      <c r="M218">
        <v>0</v>
      </c>
      <c r="N218">
        <f>IF($B218=0,0,SUMIFS([2]Sheet1!M:M,[2]Sheet1!$A:$A,$A218,[2]Sheet1!$S:$S,1))</f>
        <v>2</v>
      </c>
      <c r="O218">
        <f>IF($B218=0,0,SUMIFS([2]Sheet1!N:N,[2]Sheet1!$A:$A,$A218,[2]Sheet1!$S:$S,1))</f>
        <v>1</v>
      </c>
      <c r="P218">
        <f>IF($B218=0,0,SUMIFS([2]Sheet1!O:O,[2]Sheet1!$A:$A,$A218,[2]Sheet1!$S:$S,1))</f>
        <v>1</v>
      </c>
      <c r="Q218">
        <f>IF($B218=0,0,_xlfn.AGGREGATE(14,6,[2]Sheet1!$R:$R/([2]Sheet1!$A:$A=A218) *([2]Sheet1!$S:$S=1),1))</f>
        <v>2.1120000000000001</v>
      </c>
      <c r="R218">
        <f>IF($B218=0,0,AVERAGEIFS([2]Sheet1!R:R,[2]Sheet1!$A:$A,$A218,[2]Sheet1!$S:$S,1))</f>
        <v>1.4904999999999999</v>
      </c>
    </row>
    <row r="219" spans="1:18" x14ac:dyDescent="0.25">
      <c r="A219" s="3" t="s">
        <v>599</v>
      </c>
      <c r="B219">
        <f>COUNTIFS([2]Sheet1!$A:$A,A219,[2]Sheet1!$S:$S,1)</f>
        <v>10</v>
      </c>
      <c r="C219">
        <f>COUNTIF([2]Sheet1!$A:$A,A219)</f>
        <v>10</v>
      </c>
      <c r="D219">
        <f>IF($C219=0,0,SUMIF([2]Sheet1!$A:$A,$A219,[2]Sheet1!M:M))</f>
        <v>3</v>
      </c>
      <c r="E219">
        <f>IF($C219=0,0,SUMIF([2]Sheet1!$A:$A,$A219,[2]Sheet1!N:N))</f>
        <v>7</v>
      </c>
      <c r="F219">
        <f>IF($C219=0,0,SUMIF([2]Sheet1!$A:$A,$A219,[2]Sheet1!O:O))</f>
        <v>2</v>
      </c>
      <c r="G219">
        <f>IF($C219=0,0,SUMIF([2]Sheet1!$A:$A,$A219,[2]Sheet1!P:P))</f>
        <v>1</v>
      </c>
      <c r="H219">
        <f>IF($C219=0,0,SUMIF([2]Sheet1!$A:$A,$A219,[2]Sheet1!Q:Q))</f>
        <v>0</v>
      </c>
      <c r="I219">
        <f>IF($C219=0,0,_xlfn.AGGREGATE(14,6,[2]Sheet1!$R:$R/([2]Sheet1!$A:$A=A219),1))</f>
        <v>16.018999999999998</v>
      </c>
      <c r="J219">
        <f>IF($C219=0,0,AVERAGEIF([2]Sheet1!$A:$A,$A219,[2]Sheet1!R:R))</f>
        <v>3.5695999999999999</v>
      </c>
      <c r="K219" t="str">
        <f>VLOOKUP(A219,[3]AuthorsAnalyzed!$B:$F,3,FALSE)</f>
        <v>Male</v>
      </c>
      <c r="L219">
        <v>0</v>
      </c>
      <c r="M219">
        <v>0</v>
      </c>
      <c r="N219">
        <f>IF($B219=0,0,SUMIFS([2]Sheet1!M:M,[2]Sheet1!$A:$A,$A219,[2]Sheet1!$S:$S,1))</f>
        <v>3</v>
      </c>
      <c r="O219">
        <f>IF($B219=0,0,SUMIFS([2]Sheet1!N:N,[2]Sheet1!$A:$A,$A219,[2]Sheet1!$S:$S,1))</f>
        <v>7</v>
      </c>
      <c r="P219">
        <f>IF($B219=0,0,SUMIFS([2]Sheet1!O:O,[2]Sheet1!$A:$A,$A219,[2]Sheet1!$S:$S,1))</f>
        <v>2</v>
      </c>
      <c r="Q219">
        <f>IF($B219=0,0,_xlfn.AGGREGATE(14,6,[2]Sheet1!$R:$R/([2]Sheet1!$A:$A=A219) *([2]Sheet1!$S:$S=1),1))</f>
        <v>16.018999999999998</v>
      </c>
      <c r="R219">
        <f>IF($B219=0,0,AVERAGEIFS([2]Sheet1!R:R,[2]Sheet1!$A:$A,$A219,[2]Sheet1!$S:$S,1))</f>
        <v>3.5695999999999999</v>
      </c>
    </row>
    <row r="220" spans="1:18" x14ac:dyDescent="0.25">
      <c r="A220" s="3" t="s">
        <v>602</v>
      </c>
      <c r="B220">
        <f>COUNTIFS([2]Sheet1!$A:$A,A220,[2]Sheet1!$S:$S,1)</f>
        <v>1</v>
      </c>
      <c r="C220">
        <f>COUNTIF([2]Sheet1!$A:$A,A220)</f>
        <v>1</v>
      </c>
      <c r="D220">
        <f>IF($C220=0,0,SUMIF([2]Sheet1!$A:$A,$A220,[2]Sheet1!M:M))</f>
        <v>1</v>
      </c>
      <c r="E220">
        <f>IF($C220=0,0,SUMIF([2]Sheet1!$A:$A,$A220,[2]Sheet1!N:N))</f>
        <v>0</v>
      </c>
      <c r="F220">
        <f>IF($C220=0,0,SUMIF([2]Sheet1!$A:$A,$A220,[2]Sheet1!O:O))</f>
        <v>0</v>
      </c>
      <c r="G220">
        <f>IF($C220=0,0,SUMIF([2]Sheet1!$A:$A,$A220,[2]Sheet1!P:P))</f>
        <v>0</v>
      </c>
      <c r="H220">
        <f>IF($C220=0,0,SUMIF([2]Sheet1!$A:$A,$A220,[2]Sheet1!Q:Q))</f>
        <v>0</v>
      </c>
      <c r="I220">
        <f>IF($C220=0,0,_xlfn.AGGREGATE(14,6,[2]Sheet1!$R:$R/([2]Sheet1!$A:$A=A220),1))</f>
        <v>2.2149999999999999</v>
      </c>
      <c r="J220">
        <f>IF($C220=0,0,AVERAGEIF([2]Sheet1!$A:$A,$A220,[2]Sheet1!R:R))</f>
        <v>2.2149999999999999</v>
      </c>
      <c r="K220" t="str">
        <f>VLOOKUP(A220,[3]AuthorsAnalyzed!$B:$F,3,FALSE)</f>
        <v>Male</v>
      </c>
      <c r="L220">
        <v>0</v>
      </c>
      <c r="M220">
        <v>0</v>
      </c>
      <c r="N220">
        <f>IF($B220=0,0,SUMIFS([2]Sheet1!M:M,[2]Sheet1!$A:$A,$A220,[2]Sheet1!$S:$S,1))</f>
        <v>1</v>
      </c>
      <c r="O220">
        <f>IF($B220=0,0,SUMIFS([2]Sheet1!N:N,[2]Sheet1!$A:$A,$A220,[2]Sheet1!$S:$S,1))</f>
        <v>0</v>
      </c>
      <c r="P220">
        <f>IF($B220=0,0,SUMIFS([2]Sheet1!O:O,[2]Sheet1!$A:$A,$A220,[2]Sheet1!$S:$S,1))</f>
        <v>0</v>
      </c>
      <c r="Q220">
        <f>IF($B220=0,0,_xlfn.AGGREGATE(14,6,[2]Sheet1!$R:$R/([2]Sheet1!$A:$A=A220) *([2]Sheet1!$S:$S=1),1))</f>
        <v>2.2149999999999999</v>
      </c>
      <c r="R220">
        <f>IF($B220=0,0,AVERAGEIFS([2]Sheet1!R:R,[2]Sheet1!$A:$A,$A220,[2]Sheet1!$S:$S,1))</f>
        <v>2.2149999999999999</v>
      </c>
    </row>
    <row r="221" spans="1:18" x14ac:dyDescent="0.25">
      <c r="A221" s="3" t="s">
        <v>604</v>
      </c>
      <c r="B221">
        <f>COUNTIFS([2]Sheet1!$A:$A,A221,[2]Sheet1!$S:$S,1)</f>
        <v>1</v>
      </c>
      <c r="C221">
        <f>COUNTIF([2]Sheet1!$A:$A,A221)</f>
        <v>2</v>
      </c>
      <c r="D221">
        <f>IF($C221=0,0,SUMIF([2]Sheet1!$A:$A,$A221,[2]Sheet1!M:M))</f>
        <v>1</v>
      </c>
      <c r="E221">
        <f>IF($C221=0,0,SUMIF([2]Sheet1!$A:$A,$A221,[2]Sheet1!N:N))</f>
        <v>0</v>
      </c>
      <c r="F221">
        <f>IF($C221=0,0,SUMIF([2]Sheet1!$A:$A,$A221,[2]Sheet1!O:O))</f>
        <v>0</v>
      </c>
      <c r="G221">
        <f>IF($C221=0,0,SUMIF([2]Sheet1!$A:$A,$A221,[2]Sheet1!P:P))</f>
        <v>0</v>
      </c>
      <c r="H221">
        <f>IF($C221=0,0,SUMIF([2]Sheet1!$A:$A,$A221,[2]Sheet1!Q:Q))</f>
        <v>0</v>
      </c>
      <c r="I221">
        <f>IF($C221=0,0,_xlfn.AGGREGATE(14,6,[2]Sheet1!$R:$R/([2]Sheet1!$A:$A=A221),1))</f>
        <v>7.0149999999999997</v>
      </c>
      <c r="J221">
        <f>IF($C221=0,0,AVERAGEIF([2]Sheet1!$A:$A,$A221,[2]Sheet1!R:R))</f>
        <v>4.8629999999999995</v>
      </c>
      <c r="K221" t="str">
        <f>VLOOKUP(A221,[3]AuthorsAnalyzed!$B:$F,3,FALSE)</f>
        <v>Female</v>
      </c>
      <c r="L221">
        <v>0</v>
      </c>
      <c r="M221">
        <v>0</v>
      </c>
      <c r="N221">
        <f>IF($B221=0,0,SUMIFS([2]Sheet1!M:M,[2]Sheet1!$A:$A,$A221,[2]Sheet1!$S:$S,1))</f>
        <v>0</v>
      </c>
      <c r="O221">
        <f>IF($B221=0,0,SUMIFS([2]Sheet1!N:N,[2]Sheet1!$A:$A,$A221,[2]Sheet1!$S:$S,1))</f>
        <v>0</v>
      </c>
      <c r="P221">
        <f>IF($B221=0,0,SUMIFS([2]Sheet1!O:O,[2]Sheet1!$A:$A,$A221,[2]Sheet1!$S:$S,1))</f>
        <v>0</v>
      </c>
      <c r="Q221">
        <f>IF($B221=0,0,_xlfn.AGGREGATE(14,6,[2]Sheet1!$R:$R/([2]Sheet1!$A:$A=A221) *([2]Sheet1!$S:$S=1),1))</f>
        <v>7.0149999999999997</v>
      </c>
      <c r="R221">
        <f>IF($B221=0,0,AVERAGEIFS([2]Sheet1!R:R,[2]Sheet1!$A:$A,$A221,[2]Sheet1!$S:$S,1))</f>
        <v>7.0149999999999997</v>
      </c>
    </row>
    <row r="222" spans="1:18" x14ac:dyDescent="0.25">
      <c r="A222" s="3" t="s">
        <v>605</v>
      </c>
      <c r="B222">
        <f>COUNTIFS([2]Sheet1!$A:$A,A222,[2]Sheet1!$S:$S,1)</f>
        <v>0</v>
      </c>
      <c r="C222">
        <f>COUNTIF([2]Sheet1!$A:$A,A222)</f>
        <v>1</v>
      </c>
      <c r="D222">
        <f>IF($C222=0,0,SUMIF([2]Sheet1!$A:$A,$A222,[2]Sheet1!M:M))</f>
        <v>1</v>
      </c>
      <c r="E222">
        <f>IF($C222=0,0,SUMIF([2]Sheet1!$A:$A,$A222,[2]Sheet1!N:N))</f>
        <v>1</v>
      </c>
      <c r="F222">
        <f>IF($C222=0,0,SUMIF([2]Sheet1!$A:$A,$A222,[2]Sheet1!O:O))</f>
        <v>1</v>
      </c>
      <c r="G222">
        <f>IF($C222=0,0,SUMIF([2]Sheet1!$A:$A,$A222,[2]Sheet1!P:P))</f>
        <v>0</v>
      </c>
      <c r="H222">
        <f>IF($C222=0,0,SUMIF([2]Sheet1!$A:$A,$A222,[2]Sheet1!Q:Q))</f>
        <v>0</v>
      </c>
      <c r="I222">
        <f>IF($C222=0,0,_xlfn.AGGREGATE(14,6,[2]Sheet1!$R:$R/([2]Sheet1!$A:$A=A222),1))</f>
        <v>3.649</v>
      </c>
      <c r="J222">
        <f>IF($C222=0,0,AVERAGEIF([2]Sheet1!$A:$A,$A222,[2]Sheet1!R:R))</f>
        <v>3.649</v>
      </c>
      <c r="K222" t="str">
        <f>VLOOKUP(A222,[3]AuthorsAnalyzed!$B:$F,3,FALSE)</f>
        <v>Male</v>
      </c>
      <c r="L222">
        <v>0</v>
      </c>
      <c r="M222">
        <v>0</v>
      </c>
      <c r="N222">
        <f>IF($B222=0,0,SUMIFS([2]Sheet1!M:M,[2]Sheet1!$A:$A,$A222,[2]Sheet1!$S:$S,1))</f>
        <v>0</v>
      </c>
      <c r="O222">
        <f>IF($B222=0,0,SUMIFS([2]Sheet1!N:N,[2]Sheet1!$A:$A,$A222,[2]Sheet1!$S:$S,1))</f>
        <v>0</v>
      </c>
      <c r="P222">
        <f>IF($B222=0,0,SUMIFS([2]Sheet1!O:O,[2]Sheet1!$A:$A,$A222,[2]Sheet1!$S:$S,1))</f>
        <v>0</v>
      </c>
      <c r="Q222">
        <f>IF($B222=0,0,_xlfn.AGGREGATE(14,6,[2]Sheet1!$R:$R/([2]Sheet1!$A:$A=A222) *([2]Sheet1!$S:$S=1),1))</f>
        <v>0</v>
      </c>
      <c r="R222">
        <f>IF($B222=0,0,AVERAGEIFS([2]Sheet1!R:R,[2]Sheet1!$A:$A,$A222,[2]Sheet1!$S:$S,1))</f>
        <v>0</v>
      </c>
    </row>
    <row r="223" spans="1:18" ht="30" x14ac:dyDescent="0.25">
      <c r="A223" s="3" t="s">
        <v>606</v>
      </c>
      <c r="B223">
        <f>COUNTIFS([2]Sheet1!$A:$A,A223,[2]Sheet1!$S:$S,1)</f>
        <v>1</v>
      </c>
      <c r="C223">
        <f>COUNTIF([2]Sheet1!$A:$A,A223)</f>
        <v>2</v>
      </c>
      <c r="D223">
        <f>IF($C223=0,0,SUMIF([2]Sheet1!$A:$A,$A223,[2]Sheet1!M:M))</f>
        <v>0</v>
      </c>
      <c r="E223">
        <f>IF($C223=0,0,SUMIF([2]Sheet1!$A:$A,$A223,[2]Sheet1!N:N))</f>
        <v>1</v>
      </c>
      <c r="F223">
        <f>IF($C223=0,0,SUMIF([2]Sheet1!$A:$A,$A223,[2]Sheet1!O:O))</f>
        <v>0</v>
      </c>
      <c r="G223">
        <f>IF($C223=0,0,SUMIF([2]Sheet1!$A:$A,$A223,[2]Sheet1!P:P))</f>
        <v>0</v>
      </c>
      <c r="H223">
        <f>IF($C223=0,0,SUMIF([2]Sheet1!$A:$A,$A223,[2]Sheet1!Q:Q))</f>
        <v>0</v>
      </c>
      <c r="I223">
        <f>IF($C223=0,0,_xlfn.AGGREGATE(14,6,[2]Sheet1!$R:$R/([2]Sheet1!$A:$A=A223),1))</f>
        <v>4.2089999999999996</v>
      </c>
      <c r="J223">
        <f>IF($C223=0,0,AVERAGEIF([2]Sheet1!$A:$A,$A223,[2]Sheet1!R:R))</f>
        <v>2.1044999999999998</v>
      </c>
      <c r="K223" t="str">
        <f>VLOOKUP(A223,[3]AuthorsAnalyzed!$B:$F,3,FALSE)</f>
        <v>Female</v>
      </c>
      <c r="L223">
        <v>0</v>
      </c>
      <c r="M223">
        <v>0</v>
      </c>
      <c r="N223">
        <f>IF($B223=0,0,SUMIFS([2]Sheet1!M:M,[2]Sheet1!$A:$A,$A223,[2]Sheet1!$S:$S,1))</f>
        <v>0</v>
      </c>
      <c r="O223">
        <f>IF($B223=0,0,SUMIFS([2]Sheet1!N:N,[2]Sheet1!$A:$A,$A223,[2]Sheet1!$S:$S,1))</f>
        <v>0</v>
      </c>
      <c r="P223">
        <f>IF($B223=0,0,SUMIFS([2]Sheet1!O:O,[2]Sheet1!$A:$A,$A223,[2]Sheet1!$S:$S,1))</f>
        <v>0</v>
      </c>
      <c r="Q223">
        <f>IF($B223=0,0,_xlfn.AGGREGATE(14,6,[2]Sheet1!$R:$R/([2]Sheet1!$A:$A=A223) *([2]Sheet1!$S:$S=1),1))</f>
        <v>0</v>
      </c>
      <c r="R223">
        <f>IF($B223=0,0,AVERAGEIFS([2]Sheet1!R:R,[2]Sheet1!$A:$A,$A223,[2]Sheet1!$S:$S,1))</f>
        <v>0</v>
      </c>
    </row>
    <row r="224" spans="1:18" x14ac:dyDescent="0.25">
      <c r="A224" s="3" t="s">
        <v>608</v>
      </c>
      <c r="B224">
        <f>COUNTIFS([2]Sheet1!$A:$A,A224,[2]Sheet1!$S:$S,1)</f>
        <v>0</v>
      </c>
      <c r="C224">
        <f>COUNTIF([2]Sheet1!$A:$A,A224)</f>
        <v>0</v>
      </c>
      <c r="D224">
        <f>IF($C224=0,0,SUMIF([2]Sheet1!$A:$A,$A224,[2]Sheet1!M:M))</f>
        <v>0</v>
      </c>
      <c r="E224">
        <f>IF($C224=0,0,SUMIF([2]Sheet1!$A:$A,$A224,[2]Sheet1!N:N))</f>
        <v>0</v>
      </c>
      <c r="F224">
        <f>IF($C224=0,0,SUMIF([2]Sheet1!$A:$A,$A224,[2]Sheet1!O:O))</f>
        <v>0</v>
      </c>
      <c r="G224">
        <f>IF($C224=0,0,SUMIF([2]Sheet1!$A:$A,$A224,[2]Sheet1!P:P))</f>
        <v>0</v>
      </c>
      <c r="H224">
        <f>IF($C224=0,0,SUMIF([2]Sheet1!$A:$A,$A224,[2]Sheet1!Q:Q))</f>
        <v>0</v>
      </c>
      <c r="I224">
        <f>IF($C224=0,0,_xlfn.AGGREGATE(14,6,[2]Sheet1!$R:$R/([2]Sheet1!$A:$A=A224),1))</f>
        <v>0</v>
      </c>
      <c r="J224">
        <f>IF($C224=0,0,AVERAGEIF([2]Sheet1!$A:$A,$A224,[2]Sheet1!R:R))</f>
        <v>0</v>
      </c>
      <c r="K224" t="str">
        <f>VLOOKUP(A224,[3]AuthorsAnalyzed!$B:$F,3,FALSE)</f>
        <v>Female</v>
      </c>
      <c r="L224">
        <v>0</v>
      </c>
      <c r="M224">
        <v>0</v>
      </c>
      <c r="N224">
        <f>IF($B224=0,0,SUMIFS([2]Sheet1!M:M,[2]Sheet1!$A:$A,$A224,[2]Sheet1!$S:$S,1))</f>
        <v>0</v>
      </c>
      <c r="O224">
        <f>IF($B224=0,0,SUMIFS([2]Sheet1!N:N,[2]Sheet1!$A:$A,$A224,[2]Sheet1!$S:$S,1))</f>
        <v>0</v>
      </c>
      <c r="P224">
        <f>IF($B224=0,0,SUMIFS([2]Sheet1!O:O,[2]Sheet1!$A:$A,$A224,[2]Sheet1!$S:$S,1))</f>
        <v>0</v>
      </c>
      <c r="Q224">
        <f>IF($B224=0,0,_xlfn.AGGREGATE(14,6,[2]Sheet1!$R:$R/([2]Sheet1!$A:$A=A224) *([2]Sheet1!$S:$S=1),1))</f>
        <v>0</v>
      </c>
      <c r="R224">
        <f>IF($B224=0,0,AVERAGEIFS([2]Sheet1!R:R,[2]Sheet1!$A:$A,$A224,[2]Sheet1!$S:$S,1))</f>
        <v>0</v>
      </c>
    </row>
    <row r="225" spans="1:18" x14ac:dyDescent="0.25">
      <c r="A225" s="3" t="s">
        <v>610</v>
      </c>
      <c r="B225">
        <f>COUNTIFS([2]Sheet1!$A:$A,A225,[2]Sheet1!$S:$S,1)</f>
        <v>2</v>
      </c>
      <c r="C225">
        <f>COUNTIF([2]Sheet1!$A:$A,A225)</f>
        <v>5</v>
      </c>
      <c r="D225">
        <f>IF($C225=0,0,SUMIF([2]Sheet1!$A:$A,$A225,[2]Sheet1!M:M))</f>
        <v>1</v>
      </c>
      <c r="E225">
        <f>IF($C225=0,0,SUMIF([2]Sheet1!$A:$A,$A225,[2]Sheet1!N:N))</f>
        <v>0</v>
      </c>
      <c r="F225">
        <f>IF($C225=0,0,SUMIF([2]Sheet1!$A:$A,$A225,[2]Sheet1!O:O))</f>
        <v>0</v>
      </c>
      <c r="G225">
        <f>IF($C225=0,0,SUMIF([2]Sheet1!$A:$A,$A225,[2]Sheet1!P:P))</f>
        <v>1</v>
      </c>
      <c r="H225">
        <f>IF($C225=0,0,SUMIF([2]Sheet1!$A:$A,$A225,[2]Sheet1!Q:Q))</f>
        <v>0</v>
      </c>
      <c r="I225">
        <f>IF($C225=0,0,_xlfn.AGGREGATE(14,6,[2]Sheet1!$R:$R/([2]Sheet1!$A:$A=A225),1))</f>
        <v>6.0389999999999997</v>
      </c>
      <c r="J225">
        <f>IF($C225=0,0,AVERAGEIF([2]Sheet1!$A:$A,$A225,[2]Sheet1!R:R))</f>
        <v>2.9986000000000002</v>
      </c>
      <c r="K225" t="str">
        <f>VLOOKUP(A225,[3]AuthorsAnalyzed!$B:$F,3,FALSE)</f>
        <v>Male</v>
      </c>
      <c r="L225">
        <v>0</v>
      </c>
      <c r="M225">
        <v>0</v>
      </c>
      <c r="N225">
        <f>IF($B225=0,0,SUMIFS([2]Sheet1!M:M,[2]Sheet1!$A:$A,$A225,[2]Sheet1!$S:$S,1))</f>
        <v>0</v>
      </c>
      <c r="O225">
        <f>IF($B225=0,0,SUMIFS([2]Sheet1!N:N,[2]Sheet1!$A:$A,$A225,[2]Sheet1!$S:$S,1))</f>
        <v>0</v>
      </c>
      <c r="P225">
        <f>IF($B225=0,0,SUMIFS([2]Sheet1!O:O,[2]Sheet1!$A:$A,$A225,[2]Sheet1!$S:$S,1))</f>
        <v>0</v>
      </c>
      <c r="Q225">
        <f>IF($B225=0,0,_xlfn.AGGREGATE(14,6,[2]Sheet1!$R:$R/([2]Sheet1!$A:$A=A225) *([2]Sheet1!$S:$S=1),1))</f>
        <v>6.0389999999999997</v>
      </c>
      <c r="R225">
        <f>IF($B225=0,0,AVERAGEIFS([2]Sheet1!R:R,[2]Sheet1!$A:$A,$A225,[2]Sheet1!$S:$S,1))</f>
        <v>3.9184999999999999</v>
      </c>
    </row>
    <row r="226" spans="1:18" x14ac:dyDescent="0.25">
      <c r="A226" s="3" t="s">
        <v>611</v>
      </c>
      <c r="B226">
        <f>COUNTIFS([2]Sheet1!$A:$A,A226,[2]Sheet1!$S:$S,1)</f>
        <v>4</v>
      </c>
      <c r="C226">
        <f>COUNTIF([2]Sheet1!$A:$A,A226)</f>
        <v>4</v>
      </c>
      <c r="D226">
        <f>IF($C226=0,0,SUMIF([2]Sheet1!$A:$A,$A226,[2]Sheet1!M:M))</f>
        <v>1</v>
      </c>
      <c r="E226">
        <f>IF($C226=0,0,SUMIF([2]Sheet1!$A:$A,$A226,[2]Sheet1!N:N))</f>
        <v>1</v>
      </c>
      <c r="F226">
        <f>IF($C226=0,0,SUMIF([2]Sheet1!$A:$A,$A226,[2]Sheet1!O:O))</f>
        <v>0</v>
      </c>
      <c r="G226">
        <f>IF($C226=0,0,SUMIF([2]Sheet1!$A:$A,$A226,[2]Sheet1!P:P))</f>
        <v>0</v>
      </c>
      <c r="H226">
        <f>IF($C226=0,0,SUMIF([2]Sheet1!$A:$A,$A226,[2]Sheet1!Q:Q))</f>
        <v>0</v>
      </c>
      <c r="I226">
        <f>IF($C226=0,0,_xlfn.AGGREGATE(14,6,[2]Sheet1!$R:$R/([2]Sheet1!$A:$A=A226),1))</f>
        <v>12.336</v>
      </c>
      <c r="J226">
        <f>IF($C226=0,0,AVERAGEIF([2]Sheet1!$A:$A,$A226,[2]Sheet1!R:R))</f>
        <v>3.9865000000000004</v>
      </c>
      <c r="K226" t="str">
        <f>VLOOKUP(A226,[3]AuthorsAnalyzed!$B:$F,3,FALSE)</f>
        <v>Female</v>
      </c>
      <c r="L226">
        <v>0</v>
      </c>
      <c r="M226">
        <v>0</v>
      </c>
      <c r="N226">
        <f>IF($B226=0,0,SUMIFS([2]Sheet1!M:M,[2]Sheet1!$A:$A,$A226,[2]Sheet1!$S:$S,1))</f>
        <v>1</v>
      </c>
      <c r="O226">
        <f>IF($B226=0,0,SUMIFS([2]Sheet1!N:N,[2]Sheet1!$A:$A,$A226,[2]Sheet1!$S:$S,1))</f>
        <v>1</v>
      </c>
      <c r="P226">
        <f>IF($B226=0,0,SUMIFS([2]Sheet1!O:O,[2]Sheet1!$A:$A,$A226,[2]Sheet1!$S:$S,1))</f>
        <v>0</v>
      </c>
      <c r="Q226">
        <f>IF($B226=0,0,_xlfn.AGGREGATE(14,6,[2]Sheet1!$R:$R/([2]Sheet1!$A:$A=A226) *([2]Sheet1!$S:$S=1),1))</f>
        <v>12.336</v>
      </c>
      <c r="R226">
        <f>IF($B226=0,0,AVERAGEIFS([2]Sheet1!R:R,[2]Sheet1!$A:$A,$A226,[2]Sheet1!$S:$S,1))</f>
        <v>3.9865000000000004</v>
      </c>
    </row>
    <row r="227" spans="1:18" x14ac:dyDescent="0.25">
      <c r="A227" s="3" t="s">
        <v>613</v>
      </c>
      <c r="B227">
        <f>COUNTIFS([2]Sheet1!$A:$A,A227,[2]Sheet1!$S:$S,1)</f>
        <v>1</v>
      </c>
      <c r="C227">
        <f>COUNTIF([2]Sheet1!$A:$A,A227)</f>
        <v>3</v>
      </c>
      <c r="D227">
        <f>IF($C227=0,0,SUMIF([2]Sheet1!$A:$A,$A227,[2]Sheet1!M:M))</f>
        <v>3</v>
      </c>
      <c r="E227">
        <f>IF($C227=0,0,SUMIF([2]Sheet1!$A:$A,$A227,[2]Sheet1!N:N))</f>
        <v>0</v>
      </c>
      <c r="F227">
        <f>IF($C227=0,0,SUMIF([2]Sheet1!$A:$A,$A227,[2]Sheet1!O:O))</f>
        <v>0</v>
      </c>
      <c r="G227">
        <f>IF($C227=0,0,SUMIF([2]Sheet1!$A:$A,$A227,[2]Sheet1!P:P))</f>
        <v>0</v>
      </c>
      <c r="H227">
        <f>IF($C227=0,0,SUMIF([2]Sheet1!$A:$A,$A227,[2]Sheet1!Q:Q))</f>
        <v>0</v>
      </c>
      <c r="I227">
        <f>IF($C227=0,0,_xlfn.AGGREGATE(14,6,[2]Sheet1!$R:$R/([2]Sheet1!$A:$A=A227),1))</f>
        <v>2.8109999999999999</v>
      </c>
      <c r="J227">
        <f>IF($C227=0,0,AVERAGEIF([2]Sheet1!$A:$A,$A227,[2]Sheet1!R:R))</f>
        <v>1.5783333333333334</v>
      </c>
      <c r="K227" t="str">
        <f>VLOOKUP(A227,[3]AuthorsAnalyzed!$B:$F,3,FALSE)</f>
        <v>Female</v>
      </c>
      <c r="L227">
        <v>0</v>
      </c>
      <c r="M227">
        <v>0</v>
      </c>
      <c r="N227">
        <f>IF($B227=0,0,SUMIFS([2]Sheet1!M:M,[2]Sheet1!$A:$A,$A227,[2]Sheet1!$S:$S,1))</f>
        <v>1</v>
      </c>
      <c r="O227">
        <f>IF($B227=0,0,SUMIFS([2]Sheet1!N:N,[2]Sheet1!$A:$A,$A227,[2]Sheet1!$S:$S,1))</f>
        <v>0</v>
      </c>
      <c r="P227">
        <f>IF($B227=0,0,SUMIFS([2]Sheet1!O:O,[2]Sheet1!$A:$A,$A227,[2]Sheet1!$S:$S,1))</f>
        <v>0</v>
      </c>
      <c r="Q227">
        <f>IF($B227=0,0,_xlfn.AGGREGATE(14,6,[2]Sheet1!$R:$R/([2]Sheet1!$A:$A=A227) *([2]Sheet1!$S:$S=1),1))</f>
        <v>0.55500000000000005</v>
      </c>
      <c r="R227">
        <f>IF($B227=0,0,AVERAGEIFS([2]Sheet1!R:R,[2]Sheet1!$A:$A,$A227,[2]Sheet1!$S:$S,1))</f>
        <v>0.55500000000000005</v>
      </c>
    </row>
    <row r="228" spans="1:18" x14ac:dyDescent="0.25">
      <c r="A228" s="3" t="s">
        <v>614</v>
      </c>
      <c r="B228">
        <f>COUNTIFS([2]Sheet1!$A:$A,A228,[2]Sheet1!$S:$S,1)</f>
        <v>3</v>
      </c>
      <c r="C228">
        <f>COUNTIF([2]Sheet1!$A:$A,A228)</f>
        <v>4</v>
      </c>
      <c r="D228">
        <f>IF($C228=0,0,SUMIF([2]Sheet1!$A:$A,$A228,[2]Sheet1!M:M))</f>
        <v>1</v>
      </c>
      <c r="E228">
        <f>IF($C228=0,0,SUMIF([2]Sheet1!$A:$A,$A228,[2]Sheet1!N:N))</f>
        <v>2</v>
      </c>
      <c r="F228">
        <f>IF($C228=0,0,SUMIF([2]Sheet1!$A:$A,$A228,[2]Sheet1!O:O))</f>
        <v>1</v>
      </c>
      <c r="G228">
        <f>IF($C228=0,0,SUMIF([2]Sheet1!$A:$A,$A228,[2]Sheet1!P:P))</f>
        <v>0</v>
      </c>
      <c r="H228">
        <f>IF($C228=0,0,SUMIF([2]Sheet1!$A:$A,$A228,[2]Sheet1!Q:Q))</f>
        <v>0</v>
      </c>
      <c r="I228">
        <f>IF($C228=0,0,_xlfn.AGGREGATE(14,6,[2]Sheet1!$R:$R/([2]Sheet1!$A:$A=A228),1))</f>
        <v>4.42</v>
      </c>
      <c r="J228">
        <f>IF($C228=0,0,AVERAGEIF([2]Sheet1!$A:$A,$A228,[2]Sheet1!R:R))</f>
        <v>2.4597500000000001</v>
      </c>
      <c r="K228" t="str">
        <f>VLOOKUP(A228,[3]AuthorsAnalyzed!$B:$F,3,FALSE)</f>
        <v>Female</v>
      </c>
      <c r="L228">
        <v>0</v>
      </c>
      <c r="M228">
        <v>0</v>
      </c>
      <c r="N228">
        <f>IF($B228=0,0,SUMIFS([2]Sheet1!M:M,[2]Sheet1!$A:$A,$A228,[2]Sheet1!$S:$S,1))</f>
        <v>0</v>
      </c>
      <c r="O228">
        <f>IF($B228=0,0,SUMIFS([2]Sheet1!N:N,[2]Sheet1!$A:$A,$A228,[2]Sheet1!$S:$S,1))</f>
        <v>1</v>
      </c>
      <c r="P228">
        <f>IF($B228=0,0,SUMIFS([2]Sheet1!O:O,[2]Sheet1!$A:$A,$A228,[2]Sheet1!$S:$S,1))</f>
        <v>0</v>
      </c>
      <c r="Q228">
        <f>IF($B228=0,0,_xlfn.AGGREGATE(14,6,[2]Sheet1!$R:$R/([2]Sheet1!$A:$A=A228) *([2]Sheet1!$S:$S=1),1))</f>
        <v>4.42</v>
      </c>
      <c r="R228">
        <f>IF($B228=0,0,AVERAGEIFS([2]Sheet1!R:R,[2]Sheet1!$A:$A,$A228,[2]Sheet1!$S:$S,1))</f>
        <v>1.8813333333333333</v>
      </c>
    </row>
    <row r="229" spans="1:18" x14ac:dyDescent="0.25">
      <c r="A229" s="3" t="s">
        <v>618</v>
      </c>
      <c r="B229">
        <f>COUNTIFS([2]Sheet1!$A:$A,A229,[2]Sheet1!$S:$S,1)</f>
        <v>1</v>
      </c>
      <c r="C229">
        <f>COUNTIF([2]Sheet1!$A:$A,A229)</f>
        <v>2</v>
      </c>
      <c r="D229">
        <f>IF($C229=0,0,SUMIF([2]Sheet1!$A:$A,$A229,[2]Sheet1!M:M))</f>
        <v>2</v>
      </c>
      <c r="E229">
        <f>IF($C229=0,0,SUMIF([2]Sheet1!$A:$A,$A229,[2]Sheet1!N:N))</f>
        <v>1</v>
      </c>
      <c r="F229">
        <f>IF($C229=0,0,SUMIF([2]Sheet1!$A:$A,$A229,[2]Sheet1!O:O))</f>
        <v>1</v>
      </c>
      <c r="G229">
        <f>IF($C229=0,0,SUMIF([2]Sheet1!$A:$A,$A229,[2]Sheet1!P:P))</f>
        <v>0</v>
      </c>
      <c r="H229">
        <f>IF($C229=0,0,SUMIF([2]Sheet1!$A:$A,$A229,[2]Sheet1!Q:Q))</f>
        <v>0</v>
      </c>
      <c r="I229">
        <f>IF($C229=0,0,_xlfn.AGGREGATE(14,6,[2]Sheet1!$R:$R/([2]Sheet1!$A:$A=A229),1))</f>
        <v>2.8940000000000001</v>
      </c>
      <c r="J229">
        <f>IF($C229=0,0,AVERAGEIF([2]Sheet1!$A:$A,$A229,[2]Sheet1!R:R))</f>
        <v>1.9970000000000001</v>
      </c>
      <c r="K229" t="str">
        <f>VLOOKUP(A229,[3]AuthorsAnalyzed!$B:$F,3,FALSE)</f>
        <v>Male</v>
      </c>
      <c r="L229">
        <v>0</v>
      </c>
      <c r="M229">
        <v>0</v>
      </c>
      <c r="N229">
        <f>IF($B229=0,0,SUMIFS([2]Sheet1!M:M,[2]Sheet1!$A:$A,$A229,[2]Sheet1!$S:$S,1))</f>
        <v>1</v>
      </c>
      <c r="O229">
        <f>IF($B229=0,0,SUMIFS([2]Sheet1!N:N,[2]Sheet1!$A:$A,$A229,[2]Sheet1!$S:$S,1))</f>
        <v>0</v>
      </c>
      <c r="P229">
        <f>IF($B229=0,0,SUMIFS([2]Sheet1!O:O,[2]Sheet1!$A:$A,$A229,[2]Sheet1!$S:$S,1))</f>
        <v>0</v>
      </c>
      <c r="Q229">
        <f>IF($B229=0,0,_xlfn.AGGREGATE(14,6,[2]Sheet1!$R:$R/([2]Sheet1!$A:$A=A229) *([2]Sheet1!$S:$S=1),1))</f>
        <v>2.8940000000000001</v>
      </c>
      <c r="R229">
        <f>IF($B229=0,0,AVERAGEIFS([2]Sheet1!R:R,[2]Sheet1!$A:$A,$A229,[2]Sheet1!$S:$S,1))</f>
        <v>2.8940000000000001</v>
      </c>
    </row>
    <row r="230" spans="1:18" x14ac:dyDescent="0.25">
      <c r="A230" s="3" t="s">
        <v>621</v>
      </c>
      <c r="B230">
        <f>COUNTIFS([2]Sheet1!$A:$A,A230,[2]Sheet1!$S:$S,1)</f>
        <v>4</v>
      </c>
      <c r="C230">
        <f>COUNTIF([2]Sheet1!$A:$A,A230)</f>
        <v>4</v>
      </c>
      <c r="D230">
        <f>IF($C230=0,0,SUMIF([2]Sheet1!$A:$A,$A230,[2]Sheet1!M:M))</f>
        <v>2</v>
      </c>
      <c r="E230">
        <f>IF($C230=0,0,SUMIF([2]Sheet1!$A:$A,$A230,[2]Sheet1!N:N))</f>
        <v>3</v>
      </c>
      <c r="F230">
        <f>IF($C230=0,0,SUMIF([2]Sheet1!$A:$A,$A230,[2]Sheet1!O:O))</f>
        <v>2</v>
      </c>
      <c r="G230">
        <f>IF($C230=0,0,SUMIF([2]Sheet1!$A:$A,$A230,[2]Sheet1!P:P))</f>
        <v>0</v>
      </c>
      <c r="H230">
        <f>IF($C230=0,0,SUMIF([2]Sheet1!$A:$A,$A230,[2]Sheet1!Q:Q))</f>
        <v>0</v>
      </c>
      <c r="I230">
        <f>IF($C230=0,0,_xlfn.AGGREGATE(14,6,[2]Sheet1!$R:$R/([2]Sheet1!$A:$A=A230),1))</f>
        <v>8.4700000000000006</v>
      </c>
      <c r="J230">
        <f>IF($C230=0,0,AVERAGEIF([2]Sheet1!$A:$A,$A230,[2]Sheet1!R:R))</f>
        <v>4.6935000000000002</v>
      </c>
      <c r="K230" t="str">
        <f>VLOOKUP(A230,[3]AuthorsAnalyzed!$B:$F,3,FALSE)</f>
        <v>Female</v>
      </c>
      <c r="L230">
        <v>0</v>
      </c>
      <c r="M230">
        <v>0</v>
      </c>
      <c r="N230">
        <f>IF($B230=0,0,SUMIFS([2]Sheet1!M:M,[2]Sheet1!$A:$A,$A230,[2]Sheet1!$S:$S,1))</f>
        <v>2</v>
      </c>
      <c r="O230">
        <f>IF($B230=0,0,SUMIFS([2]Sheet1!N:N,[2]Sheet1!$A:$A,$A230,[2]Sheet1!$S:$S,1))</f>
        <v>3</v>
      </c>
      <c r="P230">
        <f>IF($B230=0,0,SUMIFS([2]Sheet1!O:O,[2]Sheet1!$A:$A,$A230,[2]Sheet1!$S:$S,1))</f>
        <v>2</v>
      </c>
      <c r="Q230">
        <f>IF($B230=0,0,_xlfn.AGGREGATE(14,6,[2]Sheet1!$R:$R/([2]Sheet1!$A:$A=A230) *([2]Sheet1!$S:$S=1),1))</f>
        <v>8.4700000000000006</v>
      </c>
      <c r="R230">
        <f>IF($B230=0,0,AVERAGEIFS([2]Sheet1!R:R,[2]Sheet1!$A:$A,$A230,[2]Sheet1!$S:$S,1))</f>
        <v>4.6935000000000002</v>
      </c>
    </row>
    <row r="231" spans="1:18" x14ac:dyDescent="0.25">
      <c r="A231" s="3" t="s">
        <v>623</v>
      </c>
      <c r="B231">
        <f>COUNTIFS([2]Sheet1!$A:$A,A231,[2]Sheet1!$S:$S,1)</f>
        <v>9</v>
      </c>
      <c r="C231">
        <f>COUNTIF([2]Sheet1!$A:$A,A231)</f>
        <v>14</v>
      </c>
      <c r="D231">
        <f>IF($C231=0,0,SUMIF([2]Sheet1!$A:$A,$A231,[2]Sheet1!M:M))</f>
        <v>8</v>
      </c>
      <c r="E231">
        <f>IF($C231=0,0,SUMIF([2]Sheet1!$A:$A,$A231,[2]Sheet1!N:N))</f>
        <v>7</v>
      </c>
      <c r="F231">
        <f>IF($C231=0,0,SUMIF([2]Sheet1!$A:$A,$A231,[2]Sheet1!O:O))</f>
        <v>7</v>
      </c>
      <c r="G231">
        <f>IF($C231=0,0,SUMIF([2]Sheet1!$A:$A,$A231,[2]Sheet1!P:P))</f>
        <v>0</v>
      </c>
      <c r="H231">
        <f>IF($C231=0,0,SUMIF([2]Sheet1!$A:$A,$A231,[2]Sheet1!Q:Q))</f>
        <v>0</v>
      </c>
      <c r="I231">
        <f>IF($C231=0,0,_xlfn.AGGREGATE(14,6,[2]Sheet1!$R:$R/([2]Sheet1!$A:$A=A231),1))</f>
        <v>13.608000000000001</v>
      </c>
      <c r="J231">
        <f>IF($C231=0,0,AVERAGEIF([2]Sheet1!$A:$A,$A231,[2]Sheet1!R:R))</f>
        <v>4.3357142857142863</v>
      </c>
      <c r="K231" t="str">
        <f>VLOOKUP(A231,[3]AuthorsAnalyzed!$B:$F,3,FALSE)</f>
        <v>Male</v>
      </c>
      <c r="L231">
        <v>0</v>
      </c>
      <c r="M231">
        <v>0</v>
      </c>
      <c r="N231">
        <f>IF($B231=0,0,SUMIFS([2]Sheet1!M:M,[2]Sheet1!$A:$A,$A231,[2]Sheet1!$S:$S,1))</f>
        <v>3</v>
      </c>
      <c r="O231">
        <f>IF($B231=0,0,SUMIFS([2]Sheet1!N:N,[2]Sheet1!$A:$A,$A231,[2]Sheet1!$S:$S,1))</f>
        <v>3</v>
      </c>
      <c r="P231">
        <f>IF($B231=0,0,SUMIFS([2]Sheet1!O:O,[2]Sheet1!$A:$A,$A231,[2]Sheet1!$S:$S,1))</f>
        <v>3</v>
      </c>
      <c r="Q231">
        <f>IF($B231=0,0,_xlfn.AGGREGATE(14,6,[2]Sheet1!$R:$R/([2]Sheet1!$A:$A=A231) *([2]Sheet1!$S:$S=1),1))</f>
        <v>13.608000000000001</v>
      </c>
      <c r="R231">
        <f>IF($B231=0,0,AVERAGEIFS([2]Sheet1!R:R,[2]Sheet1!$A:$A,$A231,[2]Sheet1!$S:$S,1))</f>
        <v>4.4194444444444443</v>
      </c>
    </row>
    <row r="232" spans="1:18" x14ac:dyDescent="0.25">
      <c r="A232" s="3" t="s">
        <v>624</v>
      </c>
      <c r="B232">
        <f>COUNTIFS([2]Sheet1!$A:$A,A232,[2]Sheet1!$S:$S,1)</f>
        <v>3</v>
      </c>
      <c r="C232">
        <f>COUNTIF([2]Sheet1!$A:$A,A232)</f>
        <v>4</v>
      </c>
      <c r="D232">
        <f>IF($C232=0,0,SUMIF([2]Sheet1!$A:$A,$A232,[2]Sheet1!M:M))</f>
        <v>1</v>
      </c>
      <c r="E232">
        <f>IF($C232=0,0,SUMIF([2]Sheet1!$A:$A,$A232,[2]Sheet1!N:N))</f>
        <v>2</v>
      </c>
      <c r="F232">
        <f>IF($C232=0,0,SUMIF([2]Sheet1!$A:$A,$A232,[2]Sheet1!O:O))</f>
        <v>0</v>
      </c>
      <c r="G232">
        <f>IF($C232=0,0,SUMIF([2]Sheet1!$A:$A,$A232,[2]Sheet1!P:P))</f>
        <v>0</v>
      </c>
      <c r="H232">
        <f>IF($C232=0,0,SUMIF([2]Sheet1!$A:$A,$A232,[2]Sheet1!Q:Q))</f>
        <v>0</v>
      </c>
      <c r="I232">
        <f>IF($C232=0,0,_xlfn.AGGREGATE(14,6,[2]Sheet1!$R:$R/([2]Sheet1!$A:$A=A232),1))</f>
        <v>4.6909999999999998</v>
      </c>
      <c r="J232">
        <f>IF($C232=0,0,AVERAGEIF([2]Sheet1!$A:$A,$A232,[2]Sheet1!R:R))</f>
        <v>2.4362500000000002</v>
      </c>
      <c r="K232" t="str">
        <f>VLOOKUP(A232,[3]AuthorsAnalyzed!$B:$F,3,FALSE)</f>
        <v>Female</v>
      </c>
      <c r="L232">
        <v>0</v>
      </c>
      <c r="M232">
        <v>0</v>
      </c>
      <c r="N232">
        <f>IF($B232=0,0,SUMIFS([2]Sheet1!M:M,[2]Sheet1!$A:$A,$A232,[2]Sheet1!$S:$S,1))</f>
        <v>0</v>
      </c>
      <c r="O232">
        <f>IF($B232=0,0,SUMIFS([2]Sheet1!N:N,[2]Sheet1!$A:$A,$A232,[2]Sheet1!$S:$S,1))</f>
        <v>2</v>
      </c>
      <c r="P232">
        <f>IF($B232=0,0,SUMIFS([2]Sheet1!O:O,[2]Sheet1!$A:$A,$A232,[2]Sheet1!$S:$S,1))</f>
        <v>0</v>
      </c>
      <c r="Q232">
        <f>IF($B232=0,0,_xlfn.AGGREGATE(14,6,[2]Sheet1!$R:$R/([2]Sheet1!$A:$A=A232) *([2]Sheet1!$S:$S=1),1))</f>
        <v>4.6909999999999998</v>
      </c>
      <c r="R232">
        <f>IF($B232=0,0,AVERAGEIFS([2]Sheet1!R:R,[2]Sheet1!$A:$A,$A232,[2]Sheet1!$S:$S,1))</f>
        <v>2.6636666666666664</v>
      </c>
    </row>
    <row r="233" spans="1:18" x14ac:dyDescent="0.25">
      <c r="A233" s="3" t="s">
        <v>626</v>
      </c>
      <c r="B233">
        <f>COUNTIFS([2]Sheet1!$A:$A,A233,[2]Sheet1!$S:$S,1)</f>
        <v>0</v>
      </c>
      <c r="C233">
        <f>COUNTIF([2]Sheet1!$A:$A,A233)</f>
        <v>1</v>
      </c>
      <c r="D233">
        <f>IF($C233=0,0,SUMIF([2]Sheet1!$A:$A,$A233,[2]Sheet1!M:M))</f>
        <v>0</v>
      </c>
      <c r="E233">
        <f>IF($C233=0,0,SUMIF([2]Sheet1!$A:$A,$A233,[2]Sheet1!N:N))</f>
        <v>0</v>
      </c>
      <c r="F233">
        <f>IF($C233=0,0,SUMIF([2]Sheet1!$A:$A,$A233,[2]Sheet1!O:O))</f>
        <v>0</v>
      </c>
      <c r="G233">
        <f>IF($C233=0,0,SUMIF([2]Sheet1!$A:$A,$A233,[2]Sheet1!P:P))</f>
        <v>0</v>
      </c>
      <c r="H233">
        <f>IF($C233=0,0,SUMIF([2]Sheet1!$A:$A,$A233,[2]Sheet1!Q:Q))</f>
        <v>0</v>
      </c>
      <c r="I233">
        <f>IF($C233=0,0,_xlfn.AGGREGATE(14,6,[2]Sheet1!$R:$R/([2]Sheet1!$A:$A=A233),1))</f>
        <v>12.336</v>
      </c>
      <c r="J233">
        <f>IF($C233=0,0,AVERAGEIF([2]Sheet1!$A:$A,$A233,[2]Sheet1!R:R))</f>
        <v>12.336</v>
      </c>
      <c r="K233" t="str">
        <f>VLOOKUP(A233,[3]AuthorsAnalyzed!$B:$F,3,FALSE)</f>
        <v>Female</v>
      </c>
      <c r="L233">
        <v>0</v>
      </c>
      <c r="M233">
        <v>0</v>
      </c>
      <c r="N233">
        <f>IF($B233=0,0,SUMIFS([2]Sheet1!M:M,[2]Sheet1!$A:$A,$A233,[2]Sheet1!$S:$S,1))</f>
        <v>0</v>
      </c>
      <c r="O233">
        <f>IF($B233=0,0,SUMIFS([2]Sheet1!N:N,[2]Sheet1!$A:$A,$A233,[2]Sheet1!$S:$S,1))</f>
        <v>0</v>
      </c>
      <c r="P233">
        <f>IF($B233=0,0,SUMIFS([2]Sheet1!O:O,[2]Sheet1!$A:$A,$A233,[2]Sheet1!$S:$S,1))</f>
        <v>0</v>
      </c>
      <c r="Q233">
        <f>IF($B233=0,0,_xlfn.AGGREGATE(14,6,[2]Sheet1!$R:$R/([2]Sheet1!$A:$A=A233) *([2]Sheet1!$S:$S=1),1))</f>
        <v>0</v>
      </c>
      <c r="R233">
        <f>IF($B233=0,0,AVERAGEIFS([2]Sheet1!R:R,[2]Sheet1!$A:$A,$A233,[2]Sheet1!$S:$S,1))</f>
        <v>0</v>
      </c>
    </row>
    <row r="234" spans="1:18" x14ac:dyDescent="0.25">
      <c r="A234" s="3" t="s">
        <v>627</v>
      </c>
      <c r="B234">
        <f>COUNTIFS([2]Sheet1!$A:$A,A234,[2]Sheet1!$S:$S,1)</f>
        <v>2</v>
      </c>
      <c r="C234">
        <f>COUNTIF([2]Sheet1!$A:$A,A234)</f>
        <v>3</v>
      </c>
      <c r="D234">
        <f>IF($C234=0,0,SUMIF([2]Sheet1!$A:$A,$A234,[2]Sheet1!M:M))</f>
        <v>1</v>
      </c>
      <c r="E234">
        <f>IF($C234=0,0,SUMIF([2]Sheet1!$A:$A,$A234,[2]Sheet1!N:N))</f>
        <v>1</v>
      </c>
      <c r="F234">
        <f>IF($C234=0,0,SUMIF([2]Sheet1!$A:$A,$A234,[2]Sheet1!O:O))</f>
        <v>0</v>
      </c>
      <c r="G234">
        <f>IF($C234=0,0,SUMIF([2]Sheet1!$A:$A,$A234,[2]Sheet1!P:P))</f>
        <v>0</v>
      </c>
      <c r="H234">
        <f>IF($C234=0,0,SUMIF([2]Sheet1!$A:$A,$A234,[2]Sheet1!Q:Q))</f>
        <v>0</v>
      </c>
      <c r="I234">
        <f>IF($C234=0,0,_xlfn.AGGREGATE(14,6,[2]Sheet1!$R:$R/([2]Sheet1!$A:$A=A234),1))</f>
        <v>7.72</v>
      </c>
      <c r="J234">
        <f>IF($C234=0,0,AVERAGEIF([2]Sheet1!$A:$A,$A234,[2]Sheet1!R:R))</f>
        <v>4.6219999999999999</v>
      </c>
      <c r="K234" t="str">
        <f>VLOOKUP(A234,[3]AuthorsAnalyzed!$B:$F,3,FALSE)</f>
        <v>Male</v>
      </c>
      <c r="L234">
        <v>0</v>
      </c>
      <c r="M234">
        <v>0</v>
      </c>
      <c r="N234">
        <f>IF($B234=0,0,SUMIFS([2]Sheet1!M:M,[2]Sheet1!$A:$A,$A234,[2]Sheet1!$S:$S,1))</f>
        <v>0</v>
      </c>
      <c r="O234">
        <f>IF($B234=0,0,SUMIFS([2]Sheet1!N:N,[2]Sheet1!$A:$A,$A234,[2]Sheet1!$S:$S,1))</f>
        <v>1</v>
      </c>
      <c r="P234">
        <f>IF($B234=0,0,SUMIFS([2]Sheet1!O:O,[2]Sheet1!$A:$A,$A234,[2]Sheet1!$S:$S,1))</f>
        <v>0</v>
      </c>
      <c r="Q234">
        <f>IF($B234=0,0,_xlfn.AGGREGATE(14,6,[2]Sheet1!$R:$R/([2]Sheet1!$A:$A=A234) *([2]Sheet1!$S:$S=1),1))</f>
        <v>7.72</v>
      </c>
      <c r="R234">
        <f>IF($B234=0,0,AVERAGEIFS([2]Sheet1!R:R,[2]Sheet1!$A:$A,$A234,[2]Sheet1!$S:$S,1))</f>
        <v>4.9725000000000001</v>
      </c>
    </row>
    <row r="235" spans="1:18" x14ac:dyDescent="0.25">
      <c r="A235" s="3" t="s">
        <v>628</v>
      </c>
      <c r="B235">
        <f>COUNTIFS([2]Sheet1!$A:$A,A235,[2]Sheet1!$S:$S,1)</f>
        <v>4</v>
      </c>
      <c r="C235">
        <f>COUNTIF([2]Sheet1!$A:$A,A235)</f>
        <v>4</v>
      </c>
      <c r="D235">
        <f>IF($C235=0,0,SUMIF([2]Sheet1!$A:$A,$A235,[2]Sheet1!M:M))</f>
        <v>2</v>
      </c>
      <c r="E235">
        <f>IF($C235=0,0,SUMIF([2]Sheet1!$A:$A,$A235,[2]Sheet1!N:N))</f>
        <v>0</v>
      </c>
      <c r="F235">
        <f>IF($C235=0,0,SUMIF([2]Sheet1!$A:$A,$A235,[2]Sheet1!O:O))</f>
        <v>0</v>
      </c>
      <c r="G235">
        <f>IF($C235=0,0,SUMIF([2]Sheet1!$A:$A,$A235,[2]Sheet1!P:P))</f>
        <v>0</v>
      </c>
      <c r="H235">
        <f>IF($C235=0,0,SUMIF([2]Sheet1!$A:$A,$A235,[2]Sheet1!Q:Q))</f>
        <v>0</v>
      </c>
      <c r="I235">
        <f>IF($C235=0,0,_xlfn.AGGREGATE(14,6,[2]Sheet1!$R:$R/([2]Sheet1!$A:$A=A235),1))</f>
        <v>8.4700000000000006</v>
      </c>
      <c r="J235">
        <f>IF($C235=0,0,AVERAGEIF([2]Sheet1!$A:$A,$A235,[2]Sheet1!R:R))</f>
        <v>4.13375</v>
      </c>
      <c r="K235" t="str">
        <f>VLOOKUP(A235,[3]AuthorsAnalyzed!$B:$F,3,FALSE)</f>
        <v>Male</v>
      </c>
      <c r="L235">
        <v>0</v>
      </c>
      <c r="M235">
        <v>0</v>
      </c>
      <c r="N235">
        <f>IF($B235=0,0,SUMIFS([2]Sheet1!M:M,[2]Sheet1!$A:$A,$A235,[2]Sheet1!$S:$S,1))</f>
        <v>2</v>
      </c>
      <c r="O235">
        <f>IF($B235=0,0,SUMIFS([2]Sheet1!N:N,[2]Sheet1!$A:$A,$A235,[2]Sheet1!$S:$S,1))</f>
        <v>0</v>
      </c>
      <c r="P235">
        <f>IF($B235=0,0,SUMIFS([2]Sheet1!O:O,[2]Sheet1!$A:$A,$A235,[2]Sheet1!$S:$S,1))</f>
        <v>0</v>
      </c>
      <c r="Q235">
        <f>IF($B235=0,0,_xlfn.AGGREGATE(14,6,[2]Sheet1!$R:$R/([2]Sheet1!$A:$A=A235) *([2]Sheet1!$S:$S=1),1))</f>
        <v>8.4700000000000006</v>
      </c>
      <c r="R235">
        <f>IF($B235=0,0,AVERAGEIFS([2]Sheet1!R:R,[2]Sheet1!$A:$A,$A235,[2]Sheet1!$S:$S,1))</f>
        <v>4.13375</v>
      </c>
    </row>
    <row r="236" spans="1:18" ht="30" x14ac:dyDescent="0.25">
      <c r="A236" s="3" t="s">
        <v>629</v>
      </c>
      <c r="B236">
        <f>COUNTIFS([2]Sheet1!$A:$A,A236,[2]Sheet1!$S:$S,1)</f>
        <v>3</v>
      </c>
      <c r="C236">
        <f>COUNTIF([2]Sheet1!$A:$A,A236)</f>
        <v>5</v>
      </c>
      <c r="D236">
        <f>IF($C236=0,0,SUMIF([2]Sheet1!$A:$A,$A236,[2]Sheet1!M:M))</f>
        <v>4</v>
      </c>
      <c r="E236">
        <f>IF($C236=0,0,SUMIF([2]Sheet1!$A:$A,$A236,[2]Sheet1!N:N))</f>
        <v>3</v>
      </c>
      <c r="F236">
        <f>IF($C236=0,0,SUMIF([2]Sheet1!$A:$A,$A236,[2]Sheet1!O:O))</f>
        <v>3</v>
      </c>
      <c r="G236">
        <f>IF($C236=0,0,SUMIF([2]Sheet1!$A:$A,$A236,[2]Sheet1!P:P))</f>
        <v>0</v>
      </c>
      <c r="H236">
        <f>IF($C236=0,0,SUMIF([2]Sheet1!$A:$A,$A236,[2]Sheet1!Q:Q))</f>
        <v>0</v>
      </c>
      <c r="I236">
        <f>IF($C236=0,0,_xlfn.AGGREGATE(14,6,[2]Sheet1!$R:$R/([2]Sheet1!$A:$A=A236),1))</f>
        <v>8.4700000000000006</v>
      </c>
      <c r="J236">
        <f>IF($C236=0,0,AVERAGEIF([2]Sheet1!$A:$A,$A236,[2]Sheet1!R:R))</f>
        <v>3.9832000000000001</v>
      </c>
      <c r="K236" t="str">
        <f>VLOOKUP(A236,[3]AuthorsAnalyzed!$B:$F,3,FALSE)</f>
        <v>Female</v>
      </c>
      <c r="L236">
        <v>0</v>
      </c>
      <c r="M236">
        <v>0</v>
      </c>
      <c r="N236">
        <f>IF($B236=0,0,SUMIFS([2]Sheet1!M:M,[2]Sheet1!$A:$A,$A236,[2]Sheet1!$S:$S,1))</f>
        <v>2</v>
      </c>
      <c r="O236">
        <f>IF($B236=0,0,SUMIFS([2]Sheet1!N:N,[2]Sheet1!$A:$A,$A236,[2]Sheet1!$S:$S,1))</f>
        <v>1</v>
      </c>
      <c r="P236">
        <f>IF($B236=0,0,SUMIFS([2]Sheet1!O:O,[2]Sheet1!$A:$A,$A236,[2]Sheet1!$S:$S,1))</f>
        <v>1</v>
      </c>
      <c r="Q236">
        <f>IF($B236=0,0,_xlfn.AGGREGATE(14,6,[2]Sheet1!$R:$R/([2]Sheet1!$A:$A=A236) *([2]Sheet1!$S:$S=1),1))</f>
        <v>8.4700000000000006</v>
      </c>
      <c r="R236">
        <f>IF($B236=0,0,AVERAGEIFS([2]Sheet1!R:R,[2]Sheet1!$A:$A,$A236,[2]Sheet1!$S:$S,1))</f>
        <v>4.9343333333333339</v>
      </c>
    </row>
    <row r="237" spans="1:18" ht="30" x14ac:dyDescent="0.25">
      <c r="A237" s="3" t="s">
        <v>630</v>
      </c>
      <c r="B237">
        <f>COUNTIFS([2]Sheet1!$A:$A,A237,[2]Sheet1!$S:$S,1)</f>
        <v>1</v>
      </c>
      <c r="C237">
        <f>COUNTIF([2]Sheet1!$A:$A,A237)</f>
        <v>3</v>
      </c>
      <c r="D237">
        <f>IF($C237=0,0,SUMIF([2]Sheet1!$A:$A,$A237,[2]Sheet1!M:M))</f>
        <v>2</v>
      </c>
      <c r="E237">
        <f>IF($C237=0,0,SUMIF([2]Sheet1!$A:$A,$A237,[2]Sheet1!N:N))</f>
        <v>1</v>
      </c>
      <c r="F237">
        <f>IF($C237=0,0,SUMIF([2]Sheet1!$A:$A,$A237,[2]Sheet1!O:O))</f>
        <v>1</v>
      </c>
      <c r="G237">
        <f>IF($C237=0,0,SUMIF([2]Sheet1!$A:$A,$A237,[2]Sheet1!P:P))</f>
        <v>0</v>
      </c>
      <c r="H237">
        <f>IF($C237=0,0,SUMIF([2]Sheet1!$A:$A,$A237,[2]Sheet1!Q:Q))</f>
        <v>0</v>
      </c>
      <c r="I237">
        <f>IF($C237=0,0,_xlfn.AGGREGATE(14,6,[2]Sheet1!$R:$R/([2]Sheet1!$A:$A=A237),1))</f>
        <v>4.0129999999999999</v>
      </c>
      <c r="J237">
        <f>IF($C237=0,0,AVERAGEIF([2]Sheet1!$A:$A,$A237,[2]Sheet1!R:R))</f>
        <v>3.2853333333333334</v>
      </c>
      <c r="K237" t="str">
        <f>VLOOKUP(A237,[3]AuthorsAnalyzed!$B:$F,3,FALSE)</f>
        <v>Female</v>
      </c>
      <c r="L237">
        <v>0</v>
      </c>
      <c r="M237">
        <v>0</v>
      </c>
      <c r="N237">
        <f>IF($B237=0,0,SUMIFS([2]Sheet1!M:M,[2]Sheet1!$A:$A,$A237,[2]Sheet1!$S:$S,1))</f>
        <v>0</v>
      </c>
      <c r="O237">
        <f>IF($B237=0,0,SUMIFS([2]Sheet1!N:N,[2]Sheet1!$A:$A,$A237,[2]Sheet1!$S:$S,1))</f>
        <v>0</v>
      </c>
      <c r="P237">
        <f>IF($B237=0,0,SUMIFS([2]Sheet1!O:O,[2]Sheet1!$A:$A,$A237,[2]Sheet1!$S:$S,1))</f>
        <v>0</v>
      </c>
      <c r="Q237">
        <f>IF($B237=0,0,_xlfn.AGGREGATE(14,6,[2]Sheet1!$R:$R/([2]Sheet1!$A:$A=A237) *([2]Sheet1!$S:$S=1),1))</f>
        <v>3.4129999999999998</v>
      </c>
      <c r="R237">
        <f>IF($B237=0,0,AVERAGEIFS([2]Sheet1!R:R,[2]Sheet1!$A:$A,$A237,[2]Sheet1!$S:$S,1))</f>
        <v>3.4129999999999998</v>
      </c>
    </row>
    <row r="238" spans="1:18" x14ac:dyDescent="0.25">
      <c r="A238" s="3" t="s">
        <v>634</v>
      </c>
      <c r="B238">
        <f>COUNTIFS([2]Sheet1!$A:$A,A238,[2]Sheet1!$S:$S,1)</f>
        <v>1</v>
      </c>
      <c r="C238">
        <f>COUNTIF([2]Sheet1!$A:$A,A238)</f>
        <v>2</v>
      </c>
      <c r="D238">
        <f>IF($C238=0,0,SUMIF([2]Sheet1!$A:$A,$A238,[2]Sheet1!M:M))</f>
        <v>1</v>
      </c>
      <c r="E238">
        <f>IF($C238=0,0,SUMIF([2]Sheet1!$A:$A,$A238,[2]Sheet1!N:N))</f>
        <v>0</v>
      </c>
      <c r="F238">
        <f>IF($C238=0,0,SUMIF([2]Sheet1!$A:$A,$A238,[2]Sheet1!O:O))</f>
        <v>0</v>
      </c>
      <c r="G238">
        <f>IF($C238=0,0,SUMIF([2]Sheet1!$A:$A,$A238,[2]Sheet1!P:P))</f>
        <v>0</v>
      </c>
      <c r="H238">
        <f>IF($C238=0,0,SUMIF([2]Sheet1!$A:$A,$A238,[2]Sheet1!Q:Q))</f>
        <v>0</v>
      </c>
      <c r="I238">
        <f>IF($C238=0,0,_xlfn.AGGREGATE(14,6,[2]Sheet1!$R:$R/([2]Sheet1!$A:$A=A238),1))</f>
        <v>38.637</v>
      </c>
      <c r="J238">
        <f>IF($C238=0,0,AVERAGEIF([2]Sheet1!$A:$A,$A238,[2]Sheet1!R:R))</f>
        <v>21.324999999999999</v>
      </c>
      <c r="K238" t="str">
        <f>VLOOKUP(A238,[3]AuthorsAnalyzed!$B:$F,3,FALSE)</f>
        <v>Male</v>
      </c>
      <c r="L238">
        <v>0</v>
      </c>
      <c r="M238">
        <v>0</v>
      </c>
      <c r="N238">
        <f>IF($B238=0,0,SUMIFS([2]Sheet1!M:M,[2]Sheet1!$A:$A,$A238,[2]Sheet1!$S:$S,1))</f>
        <v>0</v>
      </c>
      <c r="O238">
        <f>IF($B238=0,0,SUMIFS([2]Sheet1!N:N,[2]Sheet1!$A:$A,$A238,[2]Sheet1!$S:$S,1))</f>
        <v>0</v>
      </c>
      <c r="P238">
        <f>IF($B238=0,0,SUMIFS([2]Sheet1!O:O,[2]Sheet1!$A:$A,$A238,[2]Sheet1!$S:$S,1))</f>
        <v>0</v>
      </c>
      <c r="Q238">
        <f>IF($B238=0,0,_xlfn.AGGREGATE(14,6,[2]Sheet1!$R:$R/([2]Sheet1!$A:$A=A238) *([2]Sheet1!$S:$S=1),1))</f>
        <v>38.637</v>
      </c>
      <c r="R238">
        <f>IF($B238=0,0,AVERAGEIFS([2]Sheet1!R:R,[2]Sheet1!$A:$A,$A238,[2]Sheet1!$S:$S,1))</f>
        <v>38.637</v>
      </c>
    </row>
    <row r="239" spans="1:18" x14ac:dyDescent="0.25">
      <c r="A239" s="3" t="s">
        <v>635</v>
      </c>
      <c r="B239">
        <f>COUNTIFS([2]Sheet1!$A:$A,A239,[2]Sheet1!$S:$S,1)</f>
        <v>2</v>
      </c>
      <c r="C239">
        <f>COUNTIF([2]Sheet1!$A:$A,A239)</f>
        <v>2</v>
      </c>
      <c r="D239">
        <f>IF($C239=0,0,SUMIF([2]Sheet1!$A:$A,$A239,[2]Sheet1!M:M))</f>
        <v>2</v>
      </c>
      <c r="E239">
        <f>IF($C239=0,0,SUMIF([2]Sheet1!$A:$A,$A239,[2]Sheet1!N:N))</f>
        <v>0</v>
      </c>
      <c r="F239">
        <f>IF($C239=0,0,SUMIF([2]Sheet1!$A:$A,$A239,[2]Sheet1!O:O))</f>
        <v>0</v>
      </c>
      <c r="G239">
        <f>IF($C239=0,0,SUMIF([2]Sheet1!$A:$A,$A239,[2]Sheet1!P:P))</f>
        <v>0</v>
      </c>
      <c r="H239">
        <f>IF($C239=0,0,SUMIF([2]Sheet1!$A:$A,$A239,[2]Sheet1!Q:Q))</f>
        <v>0</v>
      </c>
      <c r="I239">
        <f>IF($C239=0,0,_xlfn.AGGREGATE(14,6,[2]Sheet1!$R:$R/([2]Sheet1!$A:$A=A239),1))</f>
        <v>3.4580000000000002</v>
      </c>
      <c r="J239">
        <f>IF($C239=0,0,AVERAGEIF([2]Sheet1!$A:$A,$A239,[2]Sheet1!R:R))</f>
        <v>3.0895000000000001</v>
      </c>
      <c r="K239" t="str">
        <f>VLOOKUP(A239,[3]AuthorsAnalyzed!$B:$F,3,FALSE)</f>
        <v>Female</v>
      </c>
      <c r="L239">
        <v>0</v>
      </c>
      <c r="M239">
        <v>0</v>
      </c>
      <c r="N239">
        <f>IF($B239=0,0,SUMIFS([2]Sheet1!M:M,[2]Sheet1!$A:$A,$A239,[2]Sheet1!$S:$S,1))</f>
        <v>2</v>
      </c>
      <c r="O239">
        <f>IF($B239=0,0,SUMIFS([2]Sheet1!N:N,[2]Sheet1!$A:$A,$A239,[2]Sheet1!$S:$S,1))</f>
        <v>0</v>
      </c>
      <c r="P239">
        <f>IF($B239=0,0,SUMIFS([2]Sheet1!O:O,[2]Sheet1!$A:$A,$A239,[2]Sheet1!$S:$S,1))</f>
        <v>0</v>
      </c>
      <c r="Q239">
        <f>IF($B239=0,0,_xlfn.AGGREGATE(14,6,[2]Sheet1!$R:$R/([2]Sheet1!$A:$A=A239) *([2]Sheet1!$S:$S=1),1))</f>
        <v>3.4580000000000002</v>
      </c>
      <c r="R239">
        <f>IF($B239=0,0,AVERAGEIFS([2]Sheet1!R:R,[2]Sheet1!$A:$A,$A239,[2]Sheet1!$S:$S,1))</f>
        <v>3.0895000000000001</v>
      </c>
    </row>
    <row r="240" spans="1:18" ht="30" x14ac:dyDescent="0.25">
      <c r="A240" s="3" t="s">
        <v>637</v>
      </c>
      <c r="B240">
        <f>COUNTIFS([2]Sheet1!$A:$A,A240,[2]Sheet1!$S:$S,1)</f>
        <v>2</v>
      </c>
      <c r="C240">
        <f>COUNTIF([2]Sheet1!$A:$A,A240)</f>
        <v>2</v>
      </c>
      <c r="D240">
        <f>IF($C240=0,0,SUMIF([2]Sheet1!$A:$A,$A240,[2]Sheet1!M:M))</f>
        <v>0</v>
      </c>
      <c r="E240">
        <f>IF($C240=0,0,SUMIF([2]Sheet1!$A:$A,$A240,[2]Sheet1!N:N))</f>
        <v>0</v>
      </c>
      <c r="F240">
        <f>IF($C240=0,0,SUMIF([2]Sheet1!$A:$A,$A240,[2]Sheet1!O:O))</f>
        <v>0</v>
      </c>
      <c r="G240">
        <f>IF($C240=0,0,SUMIF([2]Sheet1!$A:$A,$A240,[2]Sheet1!P:P))</f>
        <v>0</v>
      </c>
      <c r="H240">
        <f>IF($C240=0,0,SUMIF([2]Sheet1!$A:$A,$A240,[2]Sheet1!Q:Q))</f>
        <v>0</v>
      </c>
      <c r="I240">
        <f>IF($C240=0,0,_xlfn.AGGREGATE(14,6,[2]Sheet1!$R:$R/([2]Sheet1!$A:$A=A240),1))</f>
        <v>4.9770000000000003</v>
      </c>
      <c r="J240">
        <f>IF($C240=0,0,AVERAGEIF([2]Sheet1!$A:$A,$A240,[2]Sheet1!R:R))</f>
        <v>3.5955000000000004</v>
      </c>
      <c r="K240" t="str">
        <f>VLOOKUP(A240,[3]AuthorsAnalyzed!$B:$F,3,FALSE)</f>
        <v>Male</v>
      </c>
      <c r="L240">
        <v>0</v>
      </c>
      <c r="M240">
        <v>0</v>
      </c>
      <c r="N240">
        <f>IF($B240=0,0,SUMIFS([2]Sheet1!M:M,[2]Sheet1!$A:$A,$A240,[2]Sheet1!$S:$S,1))</f>
        <v>0</v>
      </c>
      <c r="O240">
        <f>IF($B240=0,0,SUMIFS([2]Sheet1!N:N,[2]Sheet1!$A:$A,$A240,[2]Sheet1!$S:$S,1))</f>
        <v>0</v>
      </c>
      <c r="P240">
        <f>IF($B240=0,0,SUMIFS([2]Sheet1!O:O,[2]Sheet1!$A:$A,$A240,[2]Sheet1!$S:$S,1))</f>
        <v>0</v>
      </c>
      <c r="Q240">
        <f>IF($B240=0,0,_xlfn.AGGREGATE(14,6,[2]Sheet1!$R:$R/([2]Sheet1!$A:$A=A240) *([2]Sheet1!$S:$S=1),1))</f>
        <v>4.9770000000000003</v>
      </c>
      <c r="R240">
        <f>IF($B240=0,0,AVERAGEIFS([2]Sheet1!R:R,[2]Sheet1!$A:$A,$A240,[2]Sheet1!$S:$S,1))</f>
        <v>3.5955000000000004</v>
      </c>
    </row>
    <row r="241" spans="1:18" x14ac:dyDescent="0.25">
      <c r="A241" s="3" t="s">
        <v>639</v>
      </c>
      <c r="B241">
        <f>COUNTIFS([2]Sheet1!$A:$A,A241,[2]Sheet1!$S:$S,1)</f>
        <v>1</v>
      </c>
      <c r="C241">
        <f>COUNTIF([2]Sheet1!$A:$A,A241)</f>
        <v>1</v>
      </c>
      <c r="D241">
        <f>IF($C241=0,0,SUMIF([2]Sheet1!$A:$A,$A241,[2]Sheet1!M:M))</f>
        <v>0</v>
      </c>
      <c r="E241">
        <f>IF($C241=0,0,SUMIF([2]Sheet1!$A:$A,$A241,[2]Sheet1!N:N))</f>
        <v>0</v>
      </c>
      <c r="F241">
        <f>IF($C241=0,0,SUMIF([2]Sheet1!$A:$A,$A241,[2]Sheet1!O:O))</f>
        <v>0</v>
      </c>
      <c r="G241">
        <f>IF($C241=0,0,SUMIF([2]Sheet1!$A:$A,$A241,[2]Sheet1!P:P))</f>
        <v>0</v>
      </c>
      <c r="H241">
        <f>IF($C241=0,0,SUMIF([2]Sheet1!$A:$A,$A241,[2]Sheet1!Q:Q))</f>
        <v>0</v>
      </c>
      <c r="I241">
        <f>IF($C241=0,0,_xlfn.AGGREGATE(14,6,[2]Sheet1!$R:$R/([2]Sheet1!$A:$A=A241),1))</f>
        <v>1.7729999999999999</v>
      </c>
      <c r="J241">
        <f>IF($C241=0,0,AVERAGEIF([2]Sheet1!$A:$A,$A241,[2]Sheet1!R:R))</f>
        <v>1.7729999999999999</v>
      </c>
      <c r="K241" t="str">
        <f>VLOOKUP(A241,[3]AuthorsAnalyzed!$B:$F,3,FALSE)</f>
        <v>Female</v>
      </c>
      <c r="L241">
        <v>0</v>
      </c>
      <c r="M241">
        <v>0</v>
      </c>
      <c r="N241">
        <f>IF($B241=0,0,SUMIFS([2]Sheet1!M:M,[2]Sheet1!$A:$A,$A241,[2]Sheet1!$S:$S,1))</f>
        <v>0</v>
      </c>
      <c r="O241">
        <f>IF($B241=0,0,SUMIFS([2]Sheet1!N:N,[2]Sheet1!$A:$A,$A241,[2]Sheet1!$S:$S,1))</f>
        <v>0</v>
      </c>
      <c r="P241">
        <f>IF($B241=0,0,SUMIFS([2]Sheet1!O:O,[2]Sheet1!$A:$A,$A241,[2]Sheet1!$S:$S,1))</f>
        <v>0</v>
      </c>
      <c r="Q241">
        <f>IF($B241=0,0,_xlfn.AGGREGATE(14,6,[2]Sheet1!$R:$R/([2]Sheet1!$A:$A=A241) *([2]Sheet1!$S:$S=1),1))</f>
        <v>1.7729999999999999</v>
      </c>
      <c r="R241">
        <f>IF($B241=0,0,AVERAGEIFS([2]Sheet1!R:R,[2]Sheet1!$A:$A,$A241,[2]Sheet1!$S:$S,1))</f>
        <v>1.7729999999999999</v>
      </c>
    </row>
    <row r="242" spans="1:18" x14ac:dyDescent="0.25">
      <c r="A242" s="3" t="s">
        <v>640</v>
      </c>
      <c r="B242">
        <f>COUNTIFS([2]Sheet1!$A:$A,A242,[2]Sheet1!$S:$S,1)</f>
        <v>4</v>
      </c>
      <c r="C242">
        <f>COUNTIF([2]Sheet1!$A:$A,A242)</f>
        <v>6</v>
      </c>
      <c r="D242">
        <f>IF($C242=0,0,SUMIF([2]Sheet1!$A:$A,$A242,[2]Sheet1!M:M))</f>
        <v>5</v>
      </c>
      <c r="E242">
        <f>IF($C242=0,0,SUMIF([2]Sheet1!$A:$A,$A242,[2]Sheet1!N:N))</f>
        <v>2</v>
      </c>
      <c r="F242">
        <f>IF($C242=0,0,SUMIF([2]Sheet1!$A:$A,$A242,[2]Sheet1!O:O))</f>
        <v>2</v>
      </c>
      <c r="G242">
        <f>IF($C242=0,0,SUMIF([2]Sheet1!$A:$A,$A242,[2]Sheet1!P:P))</f>
        <v>0</v>
      </c>
      <c r="H242">
        <f>IF($C242=0,0,SUMIF([2]Sheet1!$A:$A,$A242,[2]Sheet1!Q:Q))</f>
        <v>0</v>
      </c>
      <c r="I242">
        <f>IF($C242=0,0,_xlfn.AGGREGATE(14,6,[2]Sheet1!$R:$R/([2]Sheet1!$A:$A=A242),1))</f>
        <v>8.4700000000000006</v>
      </c>
      <c r="J242">
        <f>IF($C242=0,0,AVERAGEIF([2]Sheet1!$A:$A,$A242,[2]Sheet1!R:R))</f>
        <v>2.7198333333333338</v>
      </c>
      <c r="K242" t="str">
        <f>VLOOKUP(A242,[3]AuthorsAnalyzed!$B:$F,3,FALSE)</f>
        <v>Female</v>
      </c>
      <c r="L242">
        <v>0</v>
      </c>
      <c r="M242">
        <v>0</v>
      </c>
      <c r="N242">
        <f>IF($B242=0,0,SUMIFS([2]Sheet1!M:M,[2]Sheet1!$A:$A,$A242,[2]Sheet1!$S:$S,1))</f>
        <v>3</v>
      </c>
      <c r="O242">
        <f>IF($B242=0,0,SUMIFS([2]Sheet1!N:N,[2]Sheet1!$A:$A,$A242,[2]Sheet1!$S:$S,1))</f>
        <v>0</v>
      </c>
      <c r="P242">
        <f>IF($B242=0,0,SUMIFS([2]Sheet1!O:O,[2]Sheet1!$A:$A,$A242,[2]Sheet1!$S:$S,1))</f>
        <v>0</v>
      </c>
      <c r="Q242">
        <f>IF($B242=0,0,_xlfn.AGGREGATE(14,6,[2]Sheet1!$R:$R/([2]Sheet1!$A:$A=A242) *([2]Sheet1!$S:$S=1),1))</f>
        <v>8.4700000000000006</v>
      </c>
      <c r="R242">
        <f>IF($B242=0,0,AVERAGEIFS([2]Sheet1!R:R,[2]Sheet1!$A:$A,$A242,[2]Sheet1!$S:$S,1))</f>
        <v>3.3297500000000002</v>
      </c>
    </row>
    <row r="243" spans="1:18" x14ac:dyDescent="0.25">
      <c r="A243" s="3" t="s">
        <v>642</v>
      </c>
      <c r="B243">
        <f>COUNTIFS([2]Sheet1!$A:$A,A243,[2]Sheet1!$S:$S,1)</f>
        <v>5</v>
      </c>
      <c r="C243">
        <f>COUNTIF([2]Sheet1!$A:$A,A243)</f>
        <v>7</v>
      </c>
      <c r="D243">
        <f>IF($C243=0,0,SUMIF([2]Sheet1!$A:$A,$A243,[2]Sheet1!M:M))</f>
        <v>3</v>
      </c>
      <c r="E243">
        <f>IF($C243=0,0,SUMIF([2]Sheet1!$A:$A,$A243,[2]Sheet1!N:N))</f>
        <v>2</v>
      </c>
      <c r="F243">
        <f>IF($C243=0,0,SUMIF([2]Sheet1!$A:$A,$A243,[2]Sheet1!O:O))</f>
        <v>1</v>
      </c>
      <c r="G243">
        <f>IF($C243=0,0,SUMIF([2]Sheet1!$A:$A,$A243,[2]Sheet1!P:P))</f>
        <v>0</v>
      </c>
      <c r="H243">
        <f>IF($C243=0,0,SUMIF([2]Sheet1!$A:$A,$A243,[2]Sheet1!Q:Q))</f>
        <v>0</v>
      </c>
      <c r="I243">
        <f>IF($C243=0,0,_xlfn.AGGREGATE(14,6,[2]Sheet1!$R:$R/([2]Sheet1!$A:$A=A243),1))</f>
        <v>3.9209999999999998</v>
      </c>
      <c r="J243">
        <f>IF($C243=0,0,AVERAGEIF([2]Sheet1!$A:$A,$A243,[2]Sheet1!R:R))</f>
        <v>2.4411428571428573</v>
      </c>
      <c r="K243" t="str">
        <f>VLOOKUP(A243,[3]AuthorsAnalyzed!$B:$F,3,FALSE)</f>
        <v>Male</v>
      </c>
      <c r="L243">
        <v>0</v>
      </c>
      <c r="M243">
        <v>0</v>
      </c>
      <c r="N243">
        <f>IF($B243=0,0,SUMIFS([2]Sheet1!M:M,[2]Sheet1!$A:$A,$A243,[2]Sheet1!$S:$S,1))</f>
        <v>2</v>
      </c>
      <c r="O243">
        <f>IF($B243=0,0,SUMIFS([2]Sheet1!N:N,[2]Sheet1!$A:$A,$A243,[2]Sheet1!$S:$S,1))</f>
        <v>1</v>
      </c>
      <c r="P243">
        <f>IF($B243=0,0,SUMIFS([2]Sheet1!O:O,[2]Sheet1!$A:$A,$A243,[2]Sheet1!$S:$S,1))</f>
        <v>1</v>
      </c>
      <c r="Q243">
        <f>IF($B243=0,0,_xlfn.AGGREGATE(14,6,[2]Sheet1!$R:$R/([2]Sheet1!$A:$A=A243) *([2]Sheet1!$S:$S=1),1))</f>
        <v>3.9209999999999998</v>
      </c>
      <c r="R243">
        <f>IF($B243=0,0,AVERAGEIFS([2]Sheet1!R:R,[2]Sheet1!$A:$A,$A243,[2]Sheet1!$S:$S,1))</f>
        <v>3.1175999999999999</v>
      </c>
    </row>
    <row r="244" spans="1:18" x14ac:dyDescent="0.25">
      <c r="A244" s="3" t="s">
        <v>643</v>
      </c>
      <c r="B244">
        <f>COUNTIFS([2]Sheet1!$A:$A,A244,[2]Sheet1!$S:$S,1)</f>
        <v>3</v>
      </c>
      <c r="C244">
        <f>COUNTIF([2]Sheet1!$A:$A,A244)</f>
        <v>4</v>
      </c>
      <c r="D244">
        <f>IF($C244=0,0,SUMIF([2]Sheet1!$A:$A,$A244,[2]Sheet1!M:M))</f>
        <v>2</v>
      </c>
      <c r="E244">
        <f>IF($C244=0,0,SUMIF([2]Sheet1!$A:$A,$A244,[2]Sheet1!N:N))</f>
        <v>1</v>
      </c>
      <c r="F244">
        <f>IF($C244=0,0,SUMIF([2]Sheet1!$A:$A,$A244,[2]Sheet1!O:O))</f>
        <v>1</v>
      </c>
      <c r="G244">
        <f>IF($C244=0,0,SUMIF([2]Sheet1!$A:$A,$A244,[2]Sheet1!P:P))</f>
        <v>0</v>
      </c>
      <c r="H244">
        <f>IF($C244=0,0,SUMIF([2]Sheet1!$A:$A,$A244,[2]Sheet1!Q:Q))</f>
        <v>0</v>
      </c>
      <c r="I244">
        <f>IF($C244=0,0,_xlfn.AGGREGATE(14,6,[2]Sheet1!$R:$R/([2]Sheet1!$A:$A=A244),1))</f>
        <v>6.5739999999999998</v>
      </c>
      <c r="J244">
        <f>IF($C244=0,0,AVERAGEIF([2]Sheet1!$A:$A,$A244,[2]Sheet1!R:R))</f>
        <v>2.9877499999999997</v>
      </c>
      <c r="K244" t="str">
        <f>VLOOKUP(A244,[3]AuthorsAnalyzed!$B:$F,3,FALSE)</f>
        <v>Male</v>
      </c>
      <c r="L244">
        <v>0</v>
      </c>
      <c r="M244">
        <v>0</v>
      </c>
      <c r="N244">
        <f>IF($B244=0,0,SUMIFS([2]Sheet1!M:M,[2]Sheet1!$A:$A,$A244,[2]Sheet1!$S:$S,1))</f>
        <v>1</v>
      </c>
      <c r="O244">
        <f>IF($B244=0,0,SUMIFS([2]Sheet1!N:N,[2]Sheet1!$A:$A,$A244,[2]Sheet1!$S:$S,1))</f>
        <v>0</v>
      </c>
      <c r="P244">
        <f>IF($B244=0,0,SUMIFS([2]Sheet1!O:O,[2]Sheet1!$A:$A,$A244,[2]Sheet1!$S:$S,1))</f>
        <v>0</v>
      </c>
      <c r="Q244">
        <f>IF($B244=0,0,_xlfn.AGGREGATE(14,6,[2]Sheet1!$R:$R/([2]Sheet1!$A:$A=A244) *([2]Sheet1!$S:$S=1),1))</f>
        <v>6.5739999999999998</v>
      </c>
      <c r="R244">
        <f>IF($B244=0,0,AVERAGEIFS([2]Sheet1!R:R,[2]Sheet1!$A:$A,$A244,[2]Sheet1!$S:$S,1))</f>
        <v>3.700333333333333</v>
      </c>
    </row>
    <row r="245" spans="1:18" x14ac:dyDescent="0.25">
      <c r="A245" s="3" t="s">
        <v>644</v>
      </c>
      <c r="B245">
        <f>COUNTIFS([2]Sheet1!$A:$A,A245,[2]Sheet1!$S:$S,1)</f>
        <v>1</v>
      </c>
      <c r="C245">
        <f>COUNTIF([2]Sheet1!$A:$A,A245)</f>
        <v>2</v>
      </c>
      <c r="D245">
        <f>IF($C245=0,0,SUMIF([2]Sheet1!$A:$A,$A245,[2]Sheet1!M:M))</f>
        <v>2</v>
      </c>
      <c r="E245">
        <f>IF($C245=0,0,SUMIF([2]Sheet1!$A:$A,$A245,[2]Sheet1!N:N))</f>
        <v>0</v>
      </c>
      <c r="F245">
        <f>IF($C245=0,0,SUMIF([2]Sheet1!$A:$A,$A245,[2]Sheet1!O:O))</f>
        <v>0</v>
      </c>
      <c r="G245">
        <f>IF($C245=0,0,SUMIF([2]Sheet1!$A:$A,$A245,[2]Sheet1!P:P))</f>
        <v>0</v>
      </c>
      <c r="H245">
        <f>IF($C245=0,0,SUMIF([2]Sheet1!$A:$A,$A245,[2]Sheet1!Q:Q))</f>
        <v>0</v>
      </c>
      <c r="I245">
        <f>IF($C245=0,0,_xlfn.AGGREGATE(14,6,[2]Sheet1!$R:$R/([2]Sheet1!$A:$A=A245),1))</f>
        <v>3.452</v>
      </c>
      <c r="J245">
        <f>IF($C245=0,0,AVERAGEIF([2]Sheet1!$A:$A,$A245,[2]Sheet1!R:R))</f>
        <v>2.5705</v>
      </c>
      <c r="K245" t="str">
        <f>VLOOKUP(A245,[3]AuthorsAnalyzed!$B:$F,3,FALSE)</f>
        <v>Male</v>
      </c>
      <c r="L245">
        <v>0</v>
      </c>
      <c r="M245">
        <v>0</v>
      </c>
      <c r="N245">
        <f>IF($B245=0,0,SUMIFS([2]Sheet1!M:M,[2]Sheet1!$A:$A,$A245,[2]Sheet1!$S:$S,1))</f>
        <v>1</v>
      </c>
      <c r="O245">
        <f>IF($B245=0,0,SUMIFS([2]Sheet1!N:N,[2]Sheet1!$A:$A,$A245,[2]Sheet1!$S:$S,1))</f>
        <v>0</v>
      </c>
      <c r="P245">
        <f>IF($B245=0,0,SUMIFS([2]Sheet1!O:O,[2]Sheet1!$A:$A,$A245,[2]Sheet1!$S:$S,1))</f>
        <v>0</v>
      </c>
      <c r="Q245">
        <f>IF($B245=0,0,_xlfn.AGGREGATE(14,6,[2]Sheet1!$R:$R/([2]Sheet1!$A:$A=A245) *([2]Sheet1!$S:$S=1),1))</f>
        <v>3.452</v>
      </c>
      <c r="R245">
        <f>IF($B245=0,0,AVERAGEIFS([2]Sheet1!R:R,[2]Sheet1!$A:$A,$A245,[2]Sheet1!$S:$S,1))</f>
        <v>3.452</v>
      </c>
    </row>
    <row r="246" spans="1:18" x14ac:dyDescent="0.25">
      <c r="A246" s="3" t="s">
        <v>645</v>
      </c>
      <c r="B246">
        <f>COUNTIFS([2]Sheet1!$A:$A,A246,[2]Sheet1!$S:$S,1)</f>
        <v>1</v>
      </c>
      <c r="C246">
        <f>COUNTIF([2]Sheet1!$A:$A,A246)</f>
        <v>1</v>
      </c>
      <c r="D246">
        <f>IF($C246=0,0,SUMIF([2]Sheet1!$A:$A,$A246,[2]Sheet1!M:M))</f>
        <v>0</v>
      </c>
      <c r="E246">
        <f>IF($C246=0,0,SUMIF([2]Sheet1!$A:$A,$A246,[2]Sheet1!N:N))</f>
        <v>1</v>
      </c>
      <c r="F246">
        <f>IF($C246=0,0,SUMIF([2]Sheet1!$A:$A,$A246,[2]Sheet1!O:O))</f>
        <v>0</v>
      </c>
      <c r="G246">
        <f>IF($C246=0,0,SUMIF([2]Sheet1!$A:$A,$A246,[2]Sheet1!P:P))</f>
        <v>0</v>
      </c>
      <c r="H246">
        <f>IF($C246=0,0,SUMIF([2]Sheet1!$A:$A,$A246,[2]Sheet1!Q:Q))</f>
        <v>0</v>
      </c>
      <c r="I246">
        <f>IF($C246=0,0,_xlfn.AGGREGATE(14,6,[2]Sheet1!$R:$R/([2]Sheet1!$A:$A=A246),1))</f>
        <v>2.298</v>
      </c>
      <c r="J246">
        <f>IF($C246=0,0,AVERAGEIF([2]Sheet1!$A:$A,$A246,[2]Sheet1!R:R))</f>
        <v>2.298</v>
      </c>
      <c r="K246" t="str">
        <f>VLOOKUP(A246,[3]AuthorsAnalyzed!$B:$F,3,FALSE)</f>
        <v>Female</v>
      </c>
      <c r="L246">
        <v>0</v>
      </c>
      <c r="M246">
        <v>0</v>
      </c>
      <c r="N246">
        <f>IF($B246=0,0,SUMIFS([2]Sheet1!M:M,[2]Sheet1!$A:$A,$A246,[2]Sheet1!$S:$S,1))</f>
        <v>0</v>
      </c>
      <c r="O246">
        <f>IF($B246=0,0,SUMIFS([2]Sheet1!N:N,[2]Sheet1!$A:$A,$A246,[2]Sheet1!$S:$S,1))</f>
        <v>1</v>
      </c>
      <c r="P246">
        <f>IF($B246=0,0,SUMIFS([2]Sheet1!O:O,[2]Sheet1!$A:$A,$A246,[2]Sheet1!$S:$S,1))</f>
        <v>0</v>
      </c>
      <c r="Q246">
        <f>IF($B246=0,0,_xlfn.AGGREGATE(14,6,[2]Sheet1!$R:$R/([2]Sheet1!$A:$A=A246) *([2]Sheet1!$S:$S=1),1))</f>
        <v>2.298</v>
      </c>
      <c r="R246">
        <f>IF($B246=0,0,AVERAGEIFS([2]Sheet1!R:R,[2]Sheet1!$A:$A,$A246,[2]Sheet1!$S:$S,1))</f>
        <v>2.298</v>
      </c>
    </row>
    <row r="247" spans="1:18" x14ac:dyDescent="0.25">
      <c r="A247" s="3" t="s">
        <v>646</v>
      </c>
      <c r="B247">
        <f>COUNTIFS([2]Sheet1!$A:$A,A247,[2]Sheet1!$S:$S,1)</f>
        <v>1</v>
      </c>
      <c r="C247">
        <f>COUNTIF([2]Sheet1!$A:$A,A247)</f>
        <v>3</v>
      </c>
      <c r="D247">
        <f>IF($C247=0,0,SUMIF([2]Sheet1!$A:$A,$A247,[2]Sheet1!M:M))</f>
        <v>3</v>
      </c>
      <c r="E247">
        <f>IF($C247=0,0,SUMIF([2]Sheet1!$A:$A,$A247,[2]Sheet1!N:N))</f>
        <v>0</v>
      </c>
      <c r="F247">
        <f>IF($C247=0,0,SUMIF([2]Sheet1!$A:$A,$A247,[2]Sheet1!O:O))</f>
        <v>0</v>
      </c>
      <c r="G247">
        <f>IF($C247=0,0,SUMIF([2]Sheet1!$A:$A,$A247,[2]Sheet1!P:P))</f>
        <v>0</v>
      </c>
      <c r="H247">
        <f>IF($C247=0,0,SUMIF([2]Sheet1!$A:$A,$A247,[2]Sheet1!Q:Q))</f>
        <v>0</v>
      </c>
      <c r="I247">
        <f>IF($C247=0,0,_xlfn.AGGREGATE(14,6,[2]Sheet1!$R:$R/([2]Sheet1!$A:$A=A247),1))</f>
        <v>2.74</v>
      </c>
      <c r="J247">
        <f>IF($C247=0,0,AVERAGEIF([2]Sheet1!$A:$A,$A247,[2]Sheet1!R:R))</f>
        <v>2.3266666666666667</v>
      </c>
      <c r="K247" t="str">
        <f>VLOOKUP(A247,[3]AuthorsAnalyzed!$B:$F,3,FALSE)</f>
        <v>Male</v>
      </c>
      <c r="L247">
        <v>0</v>
      </c>
      <c r="M247">
        <v>0</v>
      </c>
      <c r="N247">
        <f>IF($B247=0,0,SUMIFS([2]Sheet1!M:M,[2]Sheet1!$A:$A,$A247,[2]Sheet1!$S:$S,1))</f>
        <v>1</v>
      </c>
      <c r="O247">
        <f>IF($B247=0,0,SUMIFS([2]Sheet1!N:N,[2]Sheet1!$A:$A,$A247,[2]Sheet1!$S:$S,1))</f>
        <v>0</v>
      </c>
      <c r="P247">
        <f>IF($B247=0,0,SUMIFS([2]Sheet1!O:O,[2]Sheet1!$A:$A,$A247,[2]Sheet1!$S:$S,1))</f>
        <v>0</v>
      </c>
      <c r="Q247">
        <f>IF($B247=0,0,_xlfn.AGGREGATE(14,6,[2]Sheet1!$R:$R/([2]Sheet1!$A:$A=A247) *([2]Sheet1!$S:$S=1),1))</f>
        <v>2.74</v>
      </c>
      <c r="R247">
        <f>IF($B247=0,0,AVERAGEIFS([2]Sheet1!R:R,[2]Sheet1!$A:$A,$A247,[2]Sheet1!$S:$S,1))</f>
        <v>2.74</v>
      </c>
    </row>
    <row r="248" spans="1:18" x14ac:dyDescent="0.25">
      <c r="A248" s="3" t="s">
        <v>647</v>
      </c>
      <c r="B248">
        <f>COUNTIFS([2]Sheet1!$A:$A,A248,[2]Sheet1!$S:$S,1)</f>
        <v>2</v>
      </c>
      <c r="C248">
        <f>COUNTIF([2]Sheet1!$A:$A,A248)</f>
        <v>5</v>
      </c>
      <c r="D248">
        <f>IF($C248=0,0,SUMIF([2]Sheet1!$A:$A,$A248,[2]Sheet1!M:M))</f>
        <v>1</v>
      </c>
      <c r="E248">
        <f>IF($C248=0,0,SUMIF([2]Sheet1!$A:$A,$A248,[2]Sheet1!N:N))</f>
        <v>1</v>
      </c>
      <c r="F248">
        <f>IF($C248=0,0,SUMIF([2]Sheet1!$A:$A,$A248,[2]Sheet1!O:O))</f>
        <v>1</v>
      </c>
      <c r="G248">
        <f>IF($C248=0,0,SUMIF([2]Sheet1!$A:$A,$A248,[2]Sheet1!P:P))</f>
        <v>0</v>
      </c>
      <c r="H248">
        <f>IF($C248=0,0,SUMIF([2]Sheet1!$A:$A,$A248,[2]Sheet1!Q:Q))</f>
        <v>0</v>
      </c>
      <c r="I248">
        <f>IF($C248=0,0,_xlfn.AGGREGATE(14,6,[2]Sheet1!$R:$R/([2]Sheet1!$A:$A=A248),1))</f>
        <v>6.1980000000000004</v>
      </c>
      <c r="J248">
        <f>IF($C248=0,0,AVERAGEIF([2]Sheet1!$A:$A,$A248,[2]Sheet1!R:R))</f>
        <v>2.8908</v>
      </c>
      <c r="K248" t="str">
        <f>VLOOKUP(A248,[3]AuthorsAnalyzed!$B:$F,3,FALSE)</f>
        <v>Female</v>
      </c>
      <c r="L248">
        <v>0</v>
      </c>
      <c r="M248">
        <v>0</v>
      </c>
      <c r="N248">
        <f>IF($B248=0,0,SUMIFS([2]Sheet1!M:M,[2]Sheet1!$A:$A,$A248,[2]Sheet1!$S:$S,1))</f>
        <v>1</v>
      </c>
      <c r="O248">
        <f>IF($B248=0,0,SUMIFS([2]Sheet1!N:N,[2]Sheet1!$A:$A,$A248,[2]Sheet1!$S:$S,1))</f>
        <v>1</v>
      </c>
      <c r="P248">
        <f>IF($B248=0,0,SUMIFS([2]Sheet1!O:O,[2]Sheet1!$A:$A,$A248,[2]Sheet1!$S:$S,1))</f>
        <v>1</v>
      </c>
      <c r="Q248">
        <f>IF($B248=0,0,_xlfn.AGGREGATE(14,6,[2]Sheet1!$R:$R/([2]Sheet1!$A:$A=A248) *([2]Sheet1!$S:$S=1),1))</f>
        <v>6.1980000000000004</v>
      </c>
      <c r="R248">
        <f>IF($B248=0,0,AVERAGEIFS([2]Sheet1!R:R,[2]Sheet1!$A:$A,$A248,[2]Sheet1!$S:$S,1))</f>
        <v>4.1610000000000005</v>
      </c>
    </row>
    <row r="249" spans="1:18" x14ac:dyDescent="0.25">
      <c r="A249" s="3" t="s">
        <v>648</v>
      </c>
      <c r="B249">
        <f>COUNTIFS([2]Sheet1!$A:$A,A249,[2]Sheet1!$S:$S,1)</f>
        <v>4</v>
      </c>
      <c r="C249">
        <f>COUNTIF([2]Sheet1!$A:$A,A249)</f>
        <v>7</v>
      </c>
      <c r="D249">
        <f>IF($C249=0,0,SUMIF([2]Sheet1!$A:$A,$A249,[2]Sheet1!M:M))</f>
        <v>6</v>
      </c>
      <c r="E249">
        <f>IF($C249=0,0,SUMIF([2]Sheet1!$A:$A,$A249,[2]Sheet1!N:N))</f>
        <v>3</v>
      </c>
      <c r="F249">
        <f>IF($C249=0,0,SUMIF([2]Sheet1!$A:$A,$A249,[2]Sheet1!O:O))</f>
        <v>2</v>
      </c>
      <c r="G249">
        <f>IF($C249=0,0,SUMIF([2]Sheet1!$A:$A,$A249,[2]Sheet1!P:P))</f>
        <v>0</v>
      </c>
      <c r="H249">
        <f>IF($C249=0,0,SUMIF([2]Sheet1!$A:$A,$A249,[2]Sheet1!Q:Q))</f>
        <v>0</v>
      </c>
      <c r="I249">
        <f>IF($C249=0,0,_xlfn.AGGREGATE(14,6,[2]Sheet1!$R:$R/([2]Sheet1!$A:$A=A249),1))</f>
        <v>4.6050000000000004</v>
      </c>
      <c r="J249">
        <f>IF($C249=0,0,AVERAGEIF([2]Sheet1!$A:$A,$A249,[2]Sheet1!R:R))</f>
        <v>2.4165714285714288</v>
      </c>
      <c r="K249" t="str">
        <f>VLOOKUP(A249,[3]AuthorsAnalyzed!$B:$F,3,FALSE)</f>
        <v>Male</v>
      </c>
      <c r="L249">
        <v>0</v>
      </c>
      <c r="M249">
        <v>0</v>
      </c>
      <c r="N249">
        <f>IF($B249=0,0,SUMIFS([2]Sheet1!M:M,[2]Sheet1!$A:$A,$A249,[2]Sheet1!$S:$S,1))</f>
        <v>3</v>
      </c>
      <c r="O249">
        <f>IF($B249=0,0,SUMIFS([2]Sheet1!N:N,[2]Sheet1!$A:$A,$A249,[2]Sheet1!$S:$S,1))</f>
        <v>2</v>
      </c>
      <c r="P249">
        <f>IF($B249=0,0,SUMIFS([2]Sheet1!O:O,[2]Sheet1!$A:$A,$A249,[2]Sheet1!$S:$S,1))</f>
        <v>1</v>
      </c>
      <c r="Q249">
        <f>IF($B249=0,0,_xlfn.AGGREGATE(14,6,[2]Sheet1!$R:$R/([2]Sheet1!$A:$A=A249) *([2]Sheet1!$S:$S=1),1))</f>
        <v>4.6050000000000004</v>
      </c>
      <c r="R249">
        <f>IF($B249=0,0,AVERAGEIFS([2]Sheet1!R:R,[2]Sheet1!$A:$A,$A249,[2]Sheet1!$S:$S,1))</f>
        <v>2.2709999999999999</v>
      </c>
    </row>
    <row r="250" spans="1:18" x14ac:dyDescent="0.25">
      <c r="A250" s="3" t="s">
        <v>649</v>
      </c>
      <c r="B250">
        <f>COUNTIFS([2]Sheet1!$A:$A,A250,[2]Sheet1!$S:$S,1)</f>
        <v>1</v>
      </c>
      <c r="C250">
        <f>COUNTIF([2]Sheet1!$A:$A,A250)</f>
        <v>5</v>
      </c>
      <c r="D250">
        <f>IF($C250=0,0,SUMIF([2]Sheet1!$A:$A,$A250,[2]Sheet1!M:M))</f>
        <v>3</v>
      </c>
      <c r="E250">
        <f>IF($C250=0,0,SUMIF([2]Sheet1!$A:$A,$A250,[2]Sheet1!N:N))</f>
        <v>2</v>
      </c>
      <c r="F250">
        <f>IF($C250=0,0,SUMIF([2]Sheet1!$A:$A,$A250,[2]Sheet1!O:O))</f>
        <v>1</v>
      </c>
      <c r="G250">
        <f>IF($C250=0,0,SUMIF([2]Sheet1!$A:$A,$A250,[2]Sheet1!P:P))</f>
        <v>0</v>
      </c>
      <c r="H250">
        <f>IF($C250=0,0,SUMIF([2]Sheet1!$A:$A,$A250,[2]Sheet1!Q:Q))</f>
        <v>0</v>
      </c>
      <c r="I250">
        <f>IF($C250=0,0,_xlfn.AGGREGATE(14,6,[2]Sheet1!$R:$R/([2]Sheet1!$A:$A=A250),1))</f>
        <v>4.0129999999999999</v>
      </c>
      <c r="J250">
        <f>IF($C250=0,0,AVERAGEIF([2]Sheet1!$A:$A,$A250,[2]Sheet1!R:R))</f>
        <v>2.3106</v>
      </c>
      <c r="K250" t="str">
        <f>VLOOKUP(A250,[3]AuthorsAnalyzed!$B:$F,3,FALSE)</f>
        <v>Female</v>
      </c>
      <c r="L250">
        <v>0</v>
      </c>
      <c r="M250">
        <v>0</v>
      </c>
      <c r="N250">
        <f>IF($B250=0,0,SUMIFS([2]Sheet1!M:M,[2]Sheet1!$A:$A,$A250,[2]Sheet1!$S:$S,1))</f>
        <v>0</v>
      </c>
      <c r="O250">
        <f>IF($B250=0,0,SUMIFS([2]Sheet1!N:N,[2]Sheet1!$A:$A,$A250,[2]Sheet1!$S:$S,1))</f>
        <v>0</v>
      </c>
      <c r="P250">
        <f>IF($B250=0,0,SUMIFS([2]Sheet1!O:O,[2]Sheet1!$A:$A,$A250,[2]Sheet1!$S:$S,1))</f>
        <v>0</v>
      </c>
      <c r="Q250">
        <f>IF($B250=0,0,_xlfn.AGGREGATE(14,6,[2]Sheet1!$R:$R/([2]Sheet1!$A:$A=A250) *([2]Sheet1!$S:$S=1),1))</f>
        <v>2.2200000000000002</v>
      </c>
      <c r="R250">
        <f>IF($B250=0,0,AVERAGEIFS([2]Sheet1!R:R,[2]Sheet1!$A:$A,$A250,[2]Sheet1!$S:$S,1))</f>
        <v>2.2200000000000002</v>
      </c>
    </row>
    <row r="251" spans="1:18" x14ac:dyDescent="0.25">
      <c r="A251" s="3" t="s">
        <v>650</v>
      </c>
      <c r="B251">
        <f>COUNTIFS([2]Sheet1!$A:$A,A251,[2]Sheet1!$S:$S,1)</f>
        <v>4</v>
      </c>
      <c r="C251">
        <f>COUNTIF([2]Sheet1!$A:$A,A251)</f>
        <v>16</v>
      </c>
      <c r="D251">
        <f>IF($C251=0,0,SUMIF([2]Sheet1!$A:$A,$A251,[2]Sheet1!M:M))</f>
        <v>14</v>
      </c>
      <c r="E251">
        <f>IF($C251=0,0,SUMIF([2]Sheet1!$A:$A,$A251,[2]Sheet1!N:N))</f>
        <v>8</v>
      </c>
      <c r="F251">
        <f>IF($C251=0,0,SUMIF([2]Sheet1!$A:$A,$A251,[2]Sheet1!O:O))</f>
        <v>8</v>
      </c>
      <c r="G251">
        <f>IF($C251=0,0,SUMIF([2]Sheet1!$A:$A,$A251,[2]Sheet1!P:P))</f>
        <v>0</v>
      </c>
      <c r="H251">
        <f>IF($C251=0,0,SUMIF([2]Sheet1!$A:$A,$A251,[2]Sheet1!Q:Q))</f>
        <v>0</v>
      </c>
      <c r="I251">
        <f>IF($C251=0,0,_xlfn.AGGREGATE(14,6,[2]Sheet1!$R:$R/([2]Sheet1!$A:$A=A251),1))</f>
        <v>8.4700000000000006</v>
      </c>
      <c r="J251">
        <f>IF($C251=0,0,AVERAGEIF([2]Sheet1!$A:$A,$A251,[2]Sheet1!R:R))</f>
        <v>3.2951874999999999</v>
      </c>
      <c r="K251" t="str">
        <f>VLOOKUP(A251,[3]AuthorsAnalyzed!$B:$F,3,FALSE)</f>
        <v>Male</v>
      </c>
      <c r="L251">
        <v>0</v>
      </c>
      <c r="M251">
        <v>0</v>
      </c>
      <c r="N251">
        <f>IF($B251=0,0,SUMIFS([2]Sheet1!M:M,[2]Sheet1!$A:$A,$A251,[2]Sheet1!$S:$S,1))</f>
        <v>2</v>
      </c>
      <c r="O251">
        <f>IF($B251=0,0,SUMIFS([2]Sheet1!N:N,[2]Sheet1!$A:$A,$A251,[2]Sheet1!$S:$S,1))</f>
        <v>1</v>
      </c>
      <c r="P251">
        <f>IF($B251=0,0,SUMIFS([2]Sheet1!O:O,[2]Sheet1!$A:$A,$A251,[2]Sheet1!$S:$S,1))</f>
        <v>1</v>
      </c>
      <c r="Q251">
        <f>IF($B251=0,0,_xlfn.AGGREGATE(14,6,[2]Sheet1!$R:$R/([2]Sheet1!$A:$A=A251) *([2]Sheet1!$S:$S=1),1))</f>
        <v>8.4700000000000006</v>
      </c>
      <c r="R251">
        <f>IF($B251=0,0,AVERAGEIFS([2]Sheet1!R:R,[2]Sheet1!$A:$A,$A251,[2]Sheet1!$S:$S,1))</f>
        <v>5.8387500000000001</v>
      </c>
    </row>
  </sheetData>
  <autoFilter ref="A1:M25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4"/>
  <sheetViews>
    <sheetView topLeftCell="A378" workbookViewId="0">
      <selection activeCell="B394" sqref="B394"/>
    </sheetView>
  </sheetViews>
  <sheetFormatPr defaultRowHeight="15" x14ac:dyDescent="0.25"/>
  <cols>
    <col min="1" max="1" width="32" customWidth="1"/>
    <col min="2" max="2" width="21.5703125" customWidth="1"/>
    <col min="3" max="3" width="31" customWidth="1"/>
    <col min="4" max="4" width="9.140625" customWidth="1"/>
    <col min="5" max="5" width="22.7109375" customWidth="1"/>
    <col min="6" max="6" width="28.140625" customWidth="1"/>
  </cols>
  <sheetData>
    <row r="1" spans="1:6" x14ac:dyDescent="0.25">
      <c r="A1" t="s">
        <v>305</v>
      </c>
      <c r="B1" t="s">
        <v>306</v>
      </c>
      <c r="C1" t="s">
        <v>307</v>
      </c>
      <c r="D1" t="s">
        <v>2</v>
      </c>
      <c r="E1" t="s">
        <v>308</v>
      </c>
      <c r="F1" t="s">
        <v>309</v>
      </c>
    </row>
    <row r="2" spans="1:6" x14ac:dyDescent="0.25">
      <c r="A2" t="s">
        <v>310</v>
      </c>
      <c r="B2" t="s">
        <v>152</v>
      </c>
      <c r="C2" t="s">
        <v>311</v>
      </c>
      <c r="D2" t="s">
        <v>312</v>
      </c>
      <c r="E2">
        <v>0</v>
      </c>
      <c r="F2">
        <v>0</v>
      </c>
    </row>
    <row r="3" spans="1:6" x14ac:dyDescent="0.25">
      <c r="A3" t="s">
        <v>310</v>
      </c>
      <c r="B3" t="s">
        <v>3</v>
      </c>
      <c r="C3" t="s">
        <v>313</v>
      </c>
      <c r="D3" t="s">
        <v>312</v>
      </c>
      <c r="E3">
        <v>0</v>
      </c>
      <c r="F3">
        <v>0</v>
      </c>
    </row>
    <row r="4" spans="1:6" x14ac:dyDescent="0.25">
      <c r="A4" t="s">
        <v>310</v>
      </c>
      <c r="B4" t="s">
        <v>153</v>
      </c>
      <c r="C4" t="s">
        <v>314</v>
      </c>
      <c r="D4" t="s">
        <v>315</v>
      </c>
      <c r="E4">
        <v>1</v>
      </c>
      <c r="F4">
        <v>0</v>
      </c>
    </row>
    <row r="5" spans="1:6" x14ac:dyDescent="0.25">
      <c r="A5" t="s">
        <v>316</v>
      </c>
      <c r="B5" t="s">
        <v>4</v>
      </c>
      <c r="C5" t="s">
        <v>317</v>
      </c>
      <c r="D5" t="s">
        <v>312</v>
      </c>
      <c r="E5">
        <v>0</v>
      </c>
      <c r="F5">
        <v>0</v>
      </c>
    </row>
    <row r="6" spans="1:6" x14ac:dyDescent="0.25">
      <c r="A6" t="s">
        <v>316</v>
      </c>
      <c r="B6" t="s">
        <v>154</v>
      </c>
      <c r="C6" t="s">
        <v>317</v>
      </c>
      <c r="D6" t="s">
        <v>315</v>
      </c>
      <c r="E6">
        <v>0</v>
      </c>
      <c r="F6">
        <v>0</v>
      </c>
    </row>
    <row r="7" spans="1:6" x14ac:dyDescent="0.25">
      <c r="A7" t="s">
        <v>316</v>
      </c>
      <c r="B7" t="s">
        <v>5</v>
      </c>
      <c r="C7" t="s">
        <v>318</v>
      </c>
      <c r="D7" t="s">
        <v>315</v>
      </c>
      <c r="E7">
        <v>0</v>
      </c>
      <c r="F7">
        <v>0</v>
      </c>
    </row>
    <row r="8" spans="1:6" x14ac:dyDescent="0.25">
      <c r="A8" t="s">
        <v>316</v>
      </c>
      <c r="B8" t="s">
        <v>155</v>
      </c>
      <c r="C8" t="s">
        <v>319</v>
      </c>
      <c r="D8" t="s">
        <v>312</v>
      </c>
      <c r="E8">
        <v>1</v>
      </c>
      <c r="F8">
        <v>0</v>
      </c>
    </row>
    <row r="9" spans="1:6" x14ac:dyDescent="0.25">
      <c r="A9" t="s">
        <v>316</v>
      </c>
      <c r="B9" t="s">
        <v>156</v>
      </c>
      <c r="C9" t="s">
        <v>320</v>
      </c>
      <c r="D9" t="s">
        <v>312</v>
      </c>
      <c r="E9">
        <v>0</v>
      </c>
      <c r="F9">
        <v>0</v>
      </c>
    </row>
    <row r="10" spans="1:6" x14ac:dyDescent="0.25">
      <c r="A10" t="s">
        <v>321</v>
      </c>
      <c r="B10" t="s">
        <v>157</v>
      </c>
      <c r="C10" t="s">
        <v>322</v>
      </c>
      <c r="D10" t="s">
        <v>315</v>
      </c>
      <c r="E10">
        <v>0</v>
      </c>
      <c r="F10">
        <v>0</v>
      </c>
    </row>
    <row r="11" spans="1:6" x14ac:dyDescent="0.25">
      <c r="A11" t="s">
        <v>323</v>
      </c>
      <c r="B11" t="s">
        <v>158</v>
      </c>
      <c r="C11" t="s">
        <v>324</v>
      </c>
      <c r="D11" t="s">
        <v>315</v>
      </c>
      <c r="E11">
        <v>1</v>
      </c>
      <c r="F11">
        <v>1</v>
      </c>
    </row>
    <row r="12" spans="1:6" x14ac:dyDescent="0.25">
      <c r="A12" t="s">
        <v>323</v>
      </c>
      <c r="B12" t="s">
        <v>159</v>
      </c>
      <c r="C12" t="s">
        <v>325</v>
      </c>
      <c r="D12" t="s">
        <v>315</v>
      </c>
      <c r="E12">
        <v>0</v>
      </c>
      <c r="F12">
        <v>1</v>
      </c>
    </row>
    <row r="13" spans="1:6" x14ac:dyDescent="0.25">
      <c r="A13" t="s">
        <v>323</v>
      </c>
      <c r="B13" t="s">
        <v>160</v>
      </c>
      <c r="C13" t="s">
        <v>326</v>
      </c>
      <c r="D13" t="s">
        <v>312</v>
      </c>
      <c r="E13">
        <v>1</v>
      </c>
      <c r="F13">
        <v>1</v>
      </c>
    </row>
    <row r="14" spans="1:6" x14ac:dyDescent="0.25">
      <c r="A14" t="s">
        <v>323</v>
      </c>
      <c r="B14" t="s">
        <v>161</v>
      </c>
      <c r="C14" t="s">
        <v>327</v>
      </c>
      <c r="D14" t="s">
        <v>315</v>
      </c>
      <c r="E14">
        <v>1</v>
      </c>
      <c r="F14">
        <v>1</v>
      </c>
    </row>
    <row r="15" spans="1:6" x14ac:dyDescent="0.25">
      <c r="A15" t="s">
        <v>323</v>
      </c>
      <c r="B15" t="s">
        <v>162</v>
      </c>
      <c r="C15" t="s">
        <v>328</v>
      </c>
      <c r="D15" t="s">
        <v>315</v>
      </c>
      <c r="E15">
        <v>0</v>
      </c>
      <c r="F15">
        <v>1</v>
      </c>
    </row>
    <row r="16" spans="1:6" x14ac:dyDescent="0.25">
      <c r="A16" t="s">
        <v>323</v>
      </c>
      <c r="B16" t="s">
        <v>163</v>
      </c>
      <c r="C16" t="s">
        <v>329</v>
      </c>
      <c r="D16" t="s">
        <v>312</v>
      </c>
      <c r="E16">
        <v>1</v>
      </c>
      <c r="F16">
        <v>1</v>
      </c>
    </row>
    <row r="17" spans="1:6" x14ac:dyDescent="0.25">
      <c r="A17" t="s">
        <v>323</v>
      </c>
      <c r="B17" t="s">
        <v>164</v>
      </c>
      <c r="C17" t="s">
        <v>329</v>
      </c>
      <c r="D17" t="s">
        <v>315</v>
      </c>
      <c r="E17">
        <v>1</v>
      </c>
      <c r="F17">
        <v>1</v>
      </c>
    </row>
    <row r="18" spans="1:6" x14ac:dyDescent="0.25">
      <c r="A18" t="s">
        <v>330</v>
      </c>
      <c r="B18" t="s">
        <v>165</v>
      </c>
      <c r="C18" t="s">
        <v>331</v>
      </c>
      <c r="D18" t="s">
        <v>315</v>
      </c>
      <c r="E18">
        <v>1</v>
      </c>
      <c r="F18">
        <v>1</v>
      </c>
    </row>
    <row r="19" spans="1:6" x14ac:dyDescent="0.25">
      <c r="A19" t="s">
        <v>330</v>
      </c>
      <c r="B19" t="s">
        <v>6</v>
      </c>
      <c r="C19" t="s">
        <v>332</v>
      </c>
      <c r="D19" t="s">
        <v>312</v>
      </c>
      <c r="E19">
        <v>0</v>
      </c>
      <c r="F19">
        <v>1</v>
      </c>
    </row>
    <row r="20" spans="1:6" x14ac:dyDescent="0.25">
      <c r="A20" t="s">
        <v>330</v>
      </c>
      <c r="B20" t="s">
        <v>7</v>
      </c>
      <c r="C20" t="s">
        <v>333</v>
      </c>
      <c r="D20" t="s">
        <v>315</v>
      </c>
      <c r="E20">
        <v>1</v>
      </c>
      <c r="F20">
        <v>1</v>
      </c>
    </row>
    <row r="21" spans="1:6" x14ac:dyDescent="0.25">
      <c r="A21" t="s">
        <v>330</v>
      </c>
      <c r="B21" t="s">
        <v>8</v>
      </c>
      <c r="C21" t="s">
        <v>334</v>
      </c>
      <c r="D21" t="s">
        <v>312</v>
      </c>
      <c r="E21">
        <v>0</v>
      </c>
      <c r="F21">
        <v>1</v>
      </c>
    </row>
    <row r="22" spans="1:6" x14ac:dyDescent="0.25">
      <c r="A22" t="s">
        <v>330</v>
      </c>
      <c r="B22" t="s">
        <v>166</v>
      </c>
      <c r="C22" t="s">
        <v>335</v>
      </c>
      <c r="D22" t="s">
        <v>315</v>
      </c>
      <c r="E22">
        <v>1</v>
      </c>
      <c r="F22">
        <v>1</v>
      </c>
    </row>
    <row r="23" spans="1:6" x14ac:dyDescent="0.25">
      <c r="A23" t="s">
        <v>330</v>
      </c>
      <c r="B23" t="s">
        <v>167</v>
      </c>
      <c r="C23" t="s">
        <v>336</v>
      </c>
      <c r="D23" t="s">
        <v>315</v>
      </c>
      <c r="E23">
        <v>1</v>
      </c>
      <c r="F23">
        <v>1</v>
      </c>
    </row>
    <row r="24" spans="1:6" x14ac:dyDescent="0.25">
      <c r="A24" t="s">
        <v>337</v>
      </c>
      <c r="B24" t="s">
        <v>9</v>
      </c>
      <c r="D24" t="s">
        <v>315</v>
      </c>
      <c r="E24" t="s">
        <v>151</v>
      </c>
      <c r="F24">
        <v>0</v>
      </c>
    </row>
    <row r="25" spans="1:6" x14ac:dyDescent="0.25">
      <c r="A25" t="s">
        <v>337</v>
      </c>
      <c r="B25" t="s">
        <v>10</v>
      </c>
      <c r="C25" t="s">
        <v>338</v>
      </c>
      <c r="D25" t="s">
        <v>312</v>
      </c>
      <c r="E25">
        <v>0</v>
      </c>
      <c r="F25">
        <v>0</v>
      </c>
    </row>
    <row r="26" spans="1:6" x14ac:dyDescent="0.25">
      <c r="A26" t="s">
        <v>326</v>
      </c>
      <c r="B26" t="s">
        <v>168</v>
      </c>
      <c r="C26" t="s">
        <v>336</v>
      </c>
      <c r="D26" t="s">
        <v>312</v>
      </c>
      <c r="E26">
        <v>1</v>
      </c>
      <c r="F26">
        <v>0</v>
      </c>
    </row>
    <row r="27" spans="1:6" x14ac:dyDescent="0.25">
      <c r="A27" t="s">
        <v>326</v>
      </c>
      <c r="B27" t="s">
        <v>169</v>
      </c>
      <c r="C27" t="s">
        <v>339</v>
      </c>
      <c r="D27" t="s">
        <v>315</v>
      </c>
      <c r="E27">
        <v>1</v>
      </c>
      <c r="F27">
        <v>0</v>
      </c>
    </row>
    <row r="28" spans="1:6" x14ac:dyDescent="0.25">
      <c r="A28" t="s">
        <v>326</v>
      </c>
      <c r="B28" t="s">
        <v>11</v>
      </c>
      <c r="C28" t="s">
        <v>340</v>
      </c>
      <c r="D28" t="s">
        <v>312</v>
      </c>
      <c r="E28">
        <v>0</v>
      </c>
      <c r="F28">
        <v>0</v>
      </c>
    </row>
    <row r="29" spans="1:6" x14ac:dyDescent="0.25">
      <c r="A29" t="s">
        <v>326</v>
      </c>
      <c r="B29" t="s">
        <v>341</v>
      </c>
      <c r="C29" t="s">
        <v>339</v>
      </c>
      <c r="D29" t="s">
        <v>312</v>
      </c>
      <c r="E29">
        <v>1</v>
      </c>
      <c r="F29">
        <v>0</v>
      </c>
    </row>
    <row r="30" spans="1:6" x14ac:dyDescent="0.25">
      <c r="A30" t="s">
        <v>342</v>
      </c>
      <c r="B30" t="s">
        <v>170</v>
      </c>
      <c r="C30" t="s">
        <v>343</v>
      </c>
      <c r="D30" t="s">
        <v>315</v>
      </c>
      <c r="E30">
        <v>0</v>
      </c>
      <c r="F30">
        <v>0</v>
      </c>
    </row>
    <row r="31" spans="1:6" x14ac:dyDescent="0.25">
      <c r="A31" t="s">
        <v>342</v>
      </c>
      <c r="B31" t="s">
        <v>12</v>
      </c>
      <c r="C31" t="s">
        <v>344</v>
      </c>
      <c r="D31" t="s">
        <v>315</v>
      </c>
      <c r="E31">
        <v>0</v>
      </c>
      <c r="F31">
        <v>0</v>
      </c>
    </row>
    <row r="32" spans="1:6" x14ac:dyDescent="0.25">
      <c r="A32" t="s">
        <v>342</v>
      </c>
      <c r="B32" t="s">
        <v>171</v>
      </c>
      <c r="C32" t="s">
        <v>339</v>
      </c>
      <c r="D32" t="s">
        <v>315</v>
      </c>
      <c r="E32">
        <v>1</v>
      </c>
      <c r="F32">
        <v>0</v>
      </c>
    </row>
    <row r="33" spans="1:6" x14ac:dyDescent="0.25">
      <c r="A33" t="s">
        <v>345</v>
      </c>
      <c r="B33" t="s">
        <v>346</v>
      </c>
      <c r="C33" t="s">
        <v>347</v>
      </c>
      <c r="D33" t="s">
        <v>315</v>
      </c>
      <c r="E33">
        <v>0</v>
      </c>
      <c r="F33">
        <v>0</v>
      </c>
    </row>
    <row r="34" spans="1:6" x14ac:dyDescent="0.25">
      <c r="A34" t="s">
        <v>345</v>
      </c>
      <c r="B34" t="s">
        <v>172</v>
      </c>
      <c r="C34" t="s">
        <v>335</v>
      </c>
      <c r="D34" t="s">
        <v>312</v>
      </c>
      <c r="E34">
        <v>1</v>
      </c>
      <c r="F34">
        <v>0</v>
      </c>
    </row>
    <row r="35" spans="1:6" x14ac:dyDescent="0.25">
      <c r="A35" t="s">
        <v>345</v>
      </c>
      <c r="B35" t="s">
        <v>173</v>
      </c>
      <c r="C35" t="s">
        <v>345</v>
      </c>
      <c r="D35" t="s">
        <v>312</v>
      </c>
      <c r="E35">
        <v>1</v>
      </c>
      <c r="F35">
        <v>0</v>
      </c>
    </row>
    <row r="36" spans="1:6" x14ac:dyDescent="0.25">
      <c r="A36" t="s">
        <v>345</v>
      </c>
      <c r="B36" t="s">
        <v>174</v>
      </c>
      <c r="C36" t="s">
        <v>348</v>
      </c>
      <c r="D36" t="s">
        <v>312</v>
      </c>
      <c r="E36">
        <v>0</v>
      </c>
      <c r="F36">
        <v>0</v>
      </c>
    </row>
    <row r="37" spans="1:6" x14ac:dyDescent="0.25">
      <c r="A37" t="s">
        <v>345</v>
      </c>
      <c r="B37" t="s">
        <v>13</v>
      </c>
      <c r="C37" t="s">
        <v>345</v>
      </c>
      <c r="D37" t="s">
        <v>315</v>
      </c>
      <c r="E37">
        <v>1</v>
      </c>
      <c r="F37">
        <v>0</v>
      </c>
    </row>
    <row r="38" spans="1:6" x14ac:dyDescent="0.25">
      <c r="A38" t="s">
        <v>345</v>
      </c>
      <c r="B38" t="s">
        <v>175</v>
      </c>
      <c r="C38" t="s">
        <v>345</v>
      </c>
      <c r="D38" t="s">
        <v>315</v>
      </c>
      <c r="E38">
        <v>1</v>
      </c>
      <c r="F38">
        <v>0</v>
      </c>
    </row>
    <row r="39" spans="1:6" x14ac:dyDescent="0.25">
      <c r="A39" t="s">
        <v>349</v>
      </c>
      <c r="B39" t="s">
        <v>14</v>
      </c>
      <c r="D39" t="s">
        <v>315</v>
      </c>
      <c r="E39" t="s">
        <v>151</v>
      </c>
      <c r="F39">
        <v>1</v>
      </c>
    </row>
    <row r="40" spans="1:6" x14ac:dyDescent="0.25">
      <c r="A40" t="s">
        <v>349</v>
      </c>
      <c r="B40" t="s">
        <v>176</v>
      </c>
      <c r="C40" t="s">
        <v>350</v>
      </c>
      <c r="D40" t="s">
        <v>312</v>
      </c>
      <c r="E40">
        <v>1</v>
      </c>
      <c r="F40">
        <v>1</v>
      </c>
    </row>
    <row r="41" spans="1:6" x14ac:dyDescent="0.25">
      <c r="A41" t="s">
        <v>349</v>
      </c>
      <c r="B41" t="s">
        <v>177</v>
      </c>
      <c r="C41" t="s">
        <v>348</v>
      </c>
      <c r="D41" t="s">
        <v>315</v>
      </c>
      <c r="E41">
        <v>0</v>
      </c>
      <c r="F41">
        <v>1</v>
      </c>
    </row>
    <row r="42" spans="1:6" x14ac:dyDescent="0.25">
      <c r="A42" t="s">
        <v>349</v>
      </c>
      <c r="B42" t="s">
        <v>178</v>
      </c>
      <c r="C42" t="s">
        <v>324</v>
      </c>
      <c r="D42" t="s">
        <v>312</v>
      </c>
      <c r="E42">
        <v>1</v>
      </c>
      <c r="F42">
        <v>1</v>
      </c>
    </row>
    <row r="43" spans="1:6" x14ac:dyDescent="0.25">
      <c r="A43" t="s">
        <v>351</v>
      </c>
      <c r="B43" t="s">
        <v>179</v>
      </c>
      <c r="C43" t="s">
        <v>352</v>
      </c>
      <c r="D43" t="s">
        <v>312</v>
      </c>
      <c r="E43">
        <v>1</v>
      </c>
      <c r="F43">
        <v>0</v>
      </c>
    </row>
    <row r="44" spans="1:6" x14ac:dyDescent="0.25">
      <c r="A44" t="s">
        <v>351</v>
      </c>
      <c r="B44" t="s">
        <v>180</v>
      </c>
      <c r="C44" t="s">
        <v>331</v>
      </c>
      <c r="D44" t="s">
        <v>312</v>
      </c>
      <c r="E44">
        <v>1</v>
      </c>
      <c r="F44">
        <v>0</v>
      </c>
    </row>
    <row r="45" spans="1:6" x14ac:dyDescent="0.25">
      <c r="A45" t="s">
        <v>351</v>
      </c>
      <c r="B45" t="s">
        <v>181</v>
      </c>
      <c r="C45" t="s">
        <v>353</v>
      </c>
      <c r="D45" t="s">
        <v>312</v>
      </c>
      <c r="E45">
        <v>1</v>
      </c>
      <c r="F45">
        <v>0</v>
      </c>
    </row>
    <row r="46" spans="1:6" x14ac:dyDescent="0.25">
      <c r="A46" t="s">
        <v>351</v>
      </c>
      <c r="B46" t="s">
        <v>15</v>
      </c>
      <c r="C46" t="s">
        <v>354</v>
      </c>
      <c r="D46" t="s">
        <v>315</v>
      </c>
      <c r="E46">
        <v>0</v>
      </c>
      <c r="F46">
        <v>0</v>
      </c>
    </row>
    <row r="47" spans="1:6" x14ac:dyDescent="0.25">
      <c r="A47" t="s">
        <v>355</v>
      </c>
      <c r="B47" t="s">
        <v>182</v>
      </c>
      <c r="C47" t="s">
        <v>356</v>
      </c>
      <c r="D47" t="s">
        <v>315</v>
      </c>
      <c r="E47">
        <v>0</v>
      </c>
      <c r="F47">
        <v>0</v>
      </c>
    </row>
    <row r="48" spans="1:6" x14ac:dyDescent="0.25">
      <c r="A48" t="s">
        <v>355</v>
      </c>
      <c r="B48" t="s">
        <v>183</v>
      </c>
      <c r="C48" t="s">
        <v>313</v>
      </c>
      <c r="D48" t="s">
        <v>312</v>
      </c>
      <c r="E48">
        <v>0</v>
      </c>
      <c r="F48">
        <v>0</v>
      </c>
    </row>
    <row r="49" spans="1:6" x14ac:dyDescent="0.25">
      <c r="A49" t="s">
        <v>355</v>
      </c>
      <c r="B49" t="s">
        <v>16</v>
      </c>
      <c r="C49" t="s">
        <v>357</v>
      </c>
      <c r="D49" t="s">
        <v>315</v>
      </c>
      <c r="E49">
        <v>0</v>
      </c>
      <c r="F49">
        <v>0</v>
      </c>
    </row>
    <row r="50" spans="1:6" x14ac:dyDescent="0.25">
      <c r="A50" t="s">
        <v>355</v>
      </c>
      <c r="B50" t="s">
        <v>17</v>
      </c>
      <c r="C50" t="s">
        <v>356</v>
      </c>
      <c r="D50" t="s">
        <v>312</v>
      </c>
      <c r="E50">
        <v>0</v>
      </c>
      <c r="F50">
        <v>0</v>
      </c>
    </row>
    <row r="51" spans="1:6" x14ac:dyDescent="0.25">
      <c r="A51" t="s">
        <v>358</v>
      </c>
      <c r="B51" t="s">
        <v>18</v>
      </c>
      <c r="C51" t="s">
        <v>359</v>
      </c>
      <c r="D51" t="s">
        <v>312</v>
      </c>
      <c r="E51">
        <v>0</v>
      </c>
      <c r="F51">
        <v>0</v>
      </c>
    </row>
    <row r="52" spans="1:6" x14ac:dyDescent="0.25">
      <c r="A52" t="s">
        <v>358</v>
      </c>
      <c r="B52" t="s">
        <v>19</v>
      </c>
      <c r="C52" t="s">
        <v>360</v>
      </c>
      <c r="D52" t="s">
        <v>312</v>
      </c>
      <c r="E52">
        <v>1</v>
      </c>
      <c r="F52">
        <v>0</v>
      </c>
    </row>
    <row r="53" spans="1:6" x14ac:dyDescent="0.25">
      <c r="A53" t="s">
        <v>358</v>
      </c>
      <c r="B53" t="s">
        <v>20</v>
      </c>
      <c r="C53" t="s">
        <v>361</v>
      </c>
      <c r="D53" t="s">
        <v>315</v>
      </c>
      <c r="E53">
        <v>1</v>
      </c>
      <c r="F53">
        <v>0</v>
      </c>
    </row>
    <row r="54" spans="1:6" x14ac:dyDescent="0.25">
      <c r="A54" t="s">
        <v>362</v>
      </c>
      <c r="B54" t="s">
        <v>184</v>
      </c>
      <c r="C54" t="s">
        <v>363</v>
      </c>
      <c r="D54" t="s">
        <v>312</v>
      </c>
      <c r="E54">
        <v>1</v>
      </c>
      <c r="F54">
        <v>0</v>
      </c>
    </row>
    <row r="55" spans="1:6" x14ac:dyDescent="0.25">
      <c r="A55" t="s">
        <v>362</v>
      </c>
      <c r="B55" t="s">
        <v>185</v>
      </c>
      <c r="C55" t="s">
        <v>364</v>
      </c>
      <c r="D55" t="s">
        <v>315</v>
      </c>
      <c r="E55">
        <v>1</v>
      </c>
      <c r="F55">
        <v>0</v>
      </c>
    </row>
    <row r="56" spans="1:6" x14ac:dyDescent="0.25">
      <c r="A56" t="s">
        <v>362</v>
      </c>
      <c r="B56" t="s">
        <v>21</v>
      </c>
      <c r="C56" t="s">
        <v>365</v>
      </c>
      <c r="D56" t="s">
        <v>315</v>
      </c>
      <c r="E56">
        <v>0</v>
      </c>
      <c r="F56">
        <v>0</v>
      </c>
    </row>
    <row r="57" spans="1:6" x14ac:dyDescent="0.25">
      <c r="A57" t="s">
        <v>366</v>
      </c>
      <c r="B57" t="s">
        <v>186</v>
      </c>
      <c r="C57" t="s">
        <v>367</v>
      </c>
      <c r="D57" t="s">
        <v>315</v>
      </c>
      <c r="E57">
        <v>0</v>
      </c>
      <c r="F57">
        <v>0</v>
      </c>
    </row>
    <row r="58" spans="1:6" x14ac:dyDescent="0.25">
      <c r="A58" t="s">
        <v>366</v>
      </c>
      <c r="B58" t="s">
        <v>187</v>
      </c>
      <c r="C58" t="s">
        <v>368</v>
      </c>
      <c r="D58" t="s">
        <v>312</v>
      </c>
      <c r="E58">
        <v>0</v>
      </c>
      <c r="F58">
        <v>0</v>
      </c>
    </row>
    <row r="59" spans="1:6" x14ac:dyDescent="0.25">
      <c r="A59" t="s">
        <v>369</v>
      </c>
      <c r="B59" t="s">
        <v>188</v>
      </c>
      <c r="C59" t="s">
        <v>369</v>
      </c>
      <c r="D59" t="s">
        <v>315</v>
      </c>
      <c r="E59">
        <v>1</v>
      </c>
      <c r="F59">
        <v>1</v>
      </c>
    </row>
    <row r="60" spans="1:6" x14ac:dyDescent="0.25">
      <c r="A60" t="s">
        <v>369</v>
      </c>
      <c r="B60" t="s">
        <v>189</v>
      </c>
      <c r="C60" t="s">
        <v>324</v>
      </c>
      <c r="D60" t="s">
        <v>315</v>
      </c>
      <c r="E60">
        <v>1</v>
      </c>
      <c r="F60">
        <v>1</v>
      </c>
    </row>
    <row r="61" spans="1:6" x14ac:dyDescent="0.25">
      <c r="A61" t="s">
        <v>369</v>
      </c>
      <c r="B61" t="s">
        <v>190</v>
      </c>
      <c r="C61" t="s">
        <v>327</v>
      </c>
      <c r="D61" t="s">
        <v>312</v>
      </c>
      <c r="E61">
        <v>1</v>
      </c>
      <c r="F61">
        <v>1</v>
      </c>
    </row>
    <row r="62" spans="1:6" x14ac:dyDescent="0.25">
      <c r="A62" t="s">
        <v>369</v>
      </c>
      <c r="B62" t="s">
        <v>191</v>
      </c>
      <c r="C62" t="s">
        <v>361</v>
      </c>
      <c r="D62" t="s">
        <v>315</v>
      </c>
      <c r="E62">
        <v>1</v>
      </c>
      <c r="F62">
        <v>1</v>
      </c>
    </row>
    <row r="63" spans="1:6" x14ac:dyDescent="0.25">
      <c r="A63" t="s">
        <v>369</v>
      </c>
      <c r="B63" t="s">
        <v>192</v>
      </c>
      <c r="C63" t="s">
        <v>370</v>
      </c>
      <c r="D63" t="s">
        <v>312</v>
      </c>
      <c r="E63">
        <v>0</v>
      </c>
      <c r="F63">
        <v>1</v>
      </c>
    </row>
    <row r="64" spans="1:6" x14ac:dyDescent="0.25">
      <c r="A64" t="s">
        <v>369</v>
      </c>
      <c r="B64" t="s">
        <v>193</v>
      </c>
      <c r="C64" t="s">
        <v>371</v>
      </c>
      <c r="D64" t="s">
        <v>312</v>
      </c>
      <c r="E64">
        <v>1</v>
      </c>
      <c r="F64">
        <v>1</v>
      </c>
    </row>
    <row r="65" spans="1:6" x14ac:dyDescent="0.25">
      <c r="A65" t="s">
        <v>324</v>
      </c>
      <c r="B65" t="s">
        <v>194</v>
      </c>
      <c r="C65" t="s">
        <v>372</v>
      </c>
      <c r="D65" t="s">
        <v>312</v>
      </c>
      <c r="E65">
        <v>0</v>
      </c>
      <c r="F65">
        <v>1</v>
      </c>
    </row>
    <row r="66" spans="1:6" x14ac:dyDescent="0.25">
      <c r="A66" t="s">
        <v>324</v>
      </c>
      <c r="B66" t="s">
        <v>22</v>
      </c>
      <c r="C66" t="s">
        <v>373</v>
      </c>
      <c r="D66" t="s">
        <v>315</v>
      </c>
      <c r="E66">
        <v>0</v>
      </c>
      <c r="F66">
        <v>1</v>
      </c>
    </row>
    <row r="67" spans="1:6" x14ac:dyDescent="0.25">
      <c r="A67" t="s">
        <v>324</v>
      </c>
      <c r="B67" t="s">
        <v>195</v>
      </c>
      <c r="C67" t="s">
        <v>324</v>
      </c>
      <c r="D67" t="s">
        <v>312</v>
      </c>
      <c r="E67">
        <v>1</v>
      </c>
      <c r="F67">
        <v>1</v>
      </c>
    </row>
    <row r="68" spans="1:6" x14ac:dyDescent="0.25">
      <c r="A68" t="s">
        <v>324</v>
      </c>
      <c r="B68" t="s">
        <v>374</v>
      </c>
      <c r="C68" t="s">
        <v>375</v>
      </c>
      <c r="D68" t="s">
        <v>315</v>
      </c>
      <c r="E68">
        <v>0</v>
      </c>
      <c r="F68">
        <v>1</v>
      </c>
    </row>
    <row r="69" spans="1:6" x14ac:dyDescent="0.25">
      <c r="A69" t="s">
        <v>324</v>
      </c>
      <c r="B69" t="s">
        <v>23</v>
      </c>
      <c r="C69" t="s">
        <v>376</v>
      </c>
      <c r="D69" t="s">
        <v>315</v>
      </c>
      <c r="E69">
        <v>0</v>
      </c>
      <c r="F69">
        <v>1</v>
      </c>
    </row>
    <row r="70" spans="1:6" x14ac:dyDescent="0.25">
      <c r="A70" t="s">
        <v>377</v>
      </c>
      <c r="B70" t="s">
        <v>24</v>
      </c>
      <c r="C70" t="s">
        <v>378</v>
      </c>
      <c r="D70" t="s">
        <v>312</v>
      </c>
      <c r="E70">
        <v>1</v>
      </c>
      <c r="F70">
        <v>0</v>
      </c>
    </row>
    <row r="71" spans="1:6" x14ac:dyDescent="0.25">
      <c r="A71" t="s">
        <v>377</v>
      </c>
      <c r="B71" t="s">
        <v>196</v>
      </c>
      <c r="C71" t="s">
        <v>373</v>
      </c>
      <c r="D71" t="s">
        <v>312</v>
      </c>
      <c r="E71">
        <v>0</v>
      </c>
      <c r="F71">
        <v>0</v>
      </c>
    </row>
    <row r="72" spans="1:6" x14ac:dyDescent="0.25">
      <c r="A72" t="s">
        <v>377</v>
      </c>
      <c r="B72" t="s">
        <v>197</v>
      </c>
      <c r="C72" t="s">
        <v>379</v>
      </c>
      <c r="D72" t="s">
        <v>315</v>
      </c>
      <c r="E72">
        <v>0</v>
      </c>
      <c r="F72">
        <v>0</v>
      </c>
    </row>
    <row r="73" spans="1:6" x14ac:dyDescent="0.25">
      <c r="A73" t="s">
        <v>377</v>
      </c>
      <c r="B73" t="s">
        <v>198</v>
      </c>
      <c r="C73" t="s">
        <v>380</v>
      </c>
      <c r="D73" t="s">
        <v>315</v>
      </c>
      <c r="E73">
        <v>0</v>
      </c>
      <c r="F73">
        <v>0</v>
      </c>
    </row>
    <row r="74" spans="1:6" x14ac:dyDescent="0.25">
      <c r="A74" t="s">
        <v>367</v>
      </c>
      <c r="B74" t="s">
        <v>199</v>
      </c>
      <c r="C74" t="s">
        <v>381</v>
      </c>
      <c r="D74" t="s">
        <v>315</v>
      </c>
      <c r="E74">
        <v>0</v>
      </c>
      <c r="F74">
        <v>0</v>
      </c>
    </row>
    <row r="75" spans="1:6" x14ac:dyDescent="0.25">
      <c r="A75" t="s">
        <v>367</v>
      </c>
      <c r="B75" t="s">
        <v>25</v>
      </c>
      <c r="C75" t="s">
        <v>367</v>
      </c>
      <c r="D75" t="s">
        <v>315</v>
      </c>
      <c r="E75">
        <v>0</v>
      </c>
      <c r="F75">
        <v>0</v>
      </c>
    </row>
    <row r="76" spans="1:6" x14ac:dyDescent="0.25">
      <c r="A76" t="s">
        <v>367</v>
      </c>
      <c r="B76" t="s">
        <v>26</v>
      </c>
      <c r="C76" t="s">
        <v>382</v>
      </c>
      <c r="D76" t="s">
        <v>315</v>
      </c>
      <c r="E76">
        <v>0</v>
      </c>
      <c r="F76">
        <v>0</v>
      </c>
    </row>
    <row r="77" spans="1:6" x14ac:dyDescent="0.25">
      <c r="A77" t="s">
        <v>367</v>
      </c>
      <c r="B77" t="s">
        <v>27</v>
      </c>
      <c r="C77" t="s">
        <v>383</v>
      </c>
      <c r="D77" t="s">
        <v>312</v>
      </c>
      <c r="E77">
        <v>0</v>
      </c>
      <c r="F77">
        <v>0</v>
      </c>
    </row>
    <row r="78" spans="1:6" x14ac:dyDescent="0.25">
      <c r="A78" t="s">
        <v>367</v>
      </c>
      <c r="B78" t="s">
        <v>200</v>
      </c>
      <c r="C78" t="s">
        <v>384</v>
      </c>
      <c r="D78" t="s">
        <v>315</v>
      </c>
      <c r="E78">
        <v>1</v>
      </c>
      <c r="F78">
        <v>0</v>
      </c>
    </row>
    <row r="79" spans="1:6" x14ac:dyDescent="0.25">
      <c r="A79" t="s">
        <v>367</v>
      </c>
      <c r="B79" t="s">
        <v>28</v>
      </c>
      <c r="C79" t="s">
        <v>367</v>
      </c>
      <c r="D79" t="s">
        <v>315</v>
      </c>
      <c r="E79">
        <v>0</v>
      </c>
      <c r="F79">
        <v>0</v>
      </c>
    </row>
    <row r="80" spans="1:6" x14ac:dyDescent="0.25">
      <c r="A80" t="s">
        <v>385</v>
      </c>
      <c r="B80" t="s">
        <v>201</v>
      </c>
      <c r="C80" t="s">
        <v>386</v>
      </c>
      <c r="D80" t="s">
        <v>315</v>
      </c>
      <c r="E80">
        <v>0</v>
      </c>
      <c r="F80">
        <v>0</v>
      </c>
    </row>
    <row r="81" spans="1:6" x14ac:dyDescent="0.25">
      <c r="A81" t="s">
        <v>385</v>
      </c>
      <c r="B81" t="s">
        <v>202</v>
      </c>
      <c r="C81" t="s">
        <v>386</v>
      </c>
      <c r="D81" t="s">
        <v>315</v>
      </c>
      <c r="E81">
        <v>0</v>
      </c>
      <c r="F81">
        <v>0</v>
      </c>
    </row>
    <row r="82" spans="1:6" x14ac:dyDescent="0.25">
      <c r="A82" t="s">
        <v>387</v>
      </c>
      <c r="B82" t="s">
        <v>29</v>
      </c>
      <c r="C82" t="s">
        <v>388</v>
      </c>
      <c r="D82" t="s">
        <v>312</v>
      </c>
      <c r="E82">
        <v>0</v>
      </c>
      <c r="F82">
        <v>0</v>
      </c>
    </row>
    <row r="83" spans="1:6" x14ac:dyDescent="0.25">
      <c r="A83" t="s">
        <v>387</v>
      </c>
      <c r="B83" t="s">
        <v>203</v>
      </c>
      <c r="C83" t="s">
        <v>389</v>
      </c>
      <c r="D83" t="s">
        <v>315</v>
      </c>
      <c r="E83">
        <v>0</v>
      </c>
      <c r="F83">
        <v>0</v>
      </c>
    </row>
    <row r="84" spans="1:6" x14ac:dyDescent="0.25">
      <c r="A84" t="s">
        <v>390</v>
      </c>
      <c r="B84" t="s">
        <v>204</v>
      </c>
      <c r="C84" t="s">
        <v>368</v>
      </c>
      <c r="D84" t="s">
        <v>315</v>
      </c>
      <c r="E84">
        <v>0</v>
      </c>
      <c r="F84">
        <v>0</v>
      </c>
    </row>
    <row r="85" spans="1:6" x14ac:dyDescent="0.25">
      <c r="A85" t="s">
        <v>390</v>
      </c>
      <c r="B85" t="s">
        <v>30</v>
      </c>
      <c r="C85" t="s">
        <v>391</v>
      </c>
      <c r="D85" t="s">
        <v>315</v>
      </c>
      <c r="E85">
        <v>1</v>
      </c>
      <c r="F85">
        <v>0</v>
      </c>
    </row>
    <row r="86" spans="1:6" x14ac:dyDescent="0.25">
      <c r="A86" t="s">
        <v>390</v>
      </c>
      <c r="B86" t="s">
        <v>205</v>
      </c>
      <c r="C86" t="s">
        <v>343</v>
      </c>
      <c r="D86" t="s">
        <v>315</v>
      </c>
      <c r="E86">
        <v>0</v>
      </c>
      <c r="F86">
        <v>0</v>
      </c>
    </row>
    <row r="87" spans="1:6" x14ac:dyDescent="0.25">
      <c r="A87" t="s">
        <v>390</v>
      </c>
      <c r="B87" t="s">
        <v>31</v>
      </c>
      <c r="C87" t="s">
        <v>350</v>
      </c>
      <c r="D87" t="s">
        <v>315</v>
      </c>
      <c r="E87">
        <v>1</v>
      </c>
      <c r="F87">
        <v>0</v>
      </c>
    </row>
    <row r="88" spans="1:6" x14ac:dyDescent="0.25">
      <c r="A88" t="s">
        <v>390</v>
      </c>
      <c r="B88" t="s">
        <v>32</v>
      </c>
      <c r="C88" t="s">
        <v>335</v>
      </c>
      <c r="D88" t="s">
        <v>315</v>
      </c>
      <c r="E88">
        <v>1</v>
      </c>
      <c r="F88">
        <v>0</v>
      </c>
    </row>
    <row r="89" spans="1:6" x14ac:dyDescent="0.25">
      <c r="A89" t="s">
        <v>392</v>
      </c>
      <c r="B89" t="s">
        <v>206</v>
      </c>
      <c r="C89" t="s">
        <v>393</v>
      </c>
      <c r="D89" t="s">
        <v>315</v>
      </c>
      <c r="E89">
        <v>0</v>
      </c>
      <c r="F89">
        <v>0</v>
      </c>
    </row>
    <row r="90" spans="1:6" x14ac:dyDescent="0.25">
      <c r="A90" t="s">
        <v>392</v>
      </c>
      <c r="B90" t="s">
        <v>207</v>
      </c>
      <c r="C90" t="s">
        <v>394</v>
      </c>
      <c r="D90" t="s">
        <v>315</v>
      </c>
      <c r="E90">
        <v>0</v>
      </c>
      <c r="F90">
        <v>0</v>
      </c>
    </row>
    <row r="91" spans="1:6" x14ac:dyDescent="0.25">
      <c r="A91" t="s">
        <v>392</v>
      </c>
      <c r="B91" t="s">
        <v>208</v>
      </c>
      <c r="C91" t="s">
        <v>395</v>
      </c>
      <c r="D91" t="s">
        <v>315</v>
      </c>
      <c r="E91">
        <v>0</v>
      </c>
      <c r="F91">
        <v>0</v>
      </c>
    </row>
    <row r="92" spans="1:6" x14ac:dyDescent="0.25">
      <c r="A92" t="s">
        <v>396</v>
      </c>
      <c r="B92" t="s">
        <v>397</v>
      </c>
      <c r="C92" t="s">
        <v>313</v>
      </c>
      <c r="D92" t="s">
        <v>315</v>
      </c>
      <c r="E92">
        <v>0</v>
      </c>
      <c r="F92">
        <v>0</v>
      </c>
    </row>
    <row r="93" spans="1:6" x14ac:dyDescent="0.25">
      <c r="A93" t="s">
        <v>396</v>
      </c>
      <c r="B93" t="s">
        <v>209</v>
      </c>
      <c r="C93" t="s">
        <v>398</v>
      </c>
      <c r="D93" t="s">
        <v>315</v>
      </c>
      <c r="E93">
        <v>1</v>
      </c>
      <c r="F93">
        <v>0</v>
      </c>
    </row>
    <row r="94" spans="1:6" x14ac:dyDescent="0.25">
      <c r="A94" t="s">
        <v>396</v>
      </c>
      <c r="B94" t="s">
        <v>210</v>
      </c>
      <c r="C94" t="s">
        <v>399</v>
      </c>
      <c r="D94" t="s">
        <v>315</v>
      </c>
      <c r="E94">
        <v>1</v>
      </c>
      <c r="F94">
        <v>0</v>
      </c>
    </row>
    <row r="95" spans="1:6" x14ac:dyDescent="0.25">
      <c r="A95" t="s">
        <v>396</v>
      </c>
      <c r="B95" t="s">
        <v>211</v>
      </c>
      <c r="C95" t="s">
        <v>354</v>
      </c>
      <c r="D95" t="s">
        <v>315</v>
      </c>
      <c r="E95">
        <v>0</v>
      </c>
      <c r="F95">
        <v>0</v>
      </c>
    </row>
    <row r="96" spans="1:6" x14ac:dyDescent="0.25">
      <c r="A96" t="s">
        <v>396</v>
      </c>
      <c r="B96" t="s">
        <v>33</v>
      </c>
      <c r="C96" t="s">
        <v>400</v>
      </c>
      <c r="D96" t="s">
        <v>312</v>
      </c>
      <c r="E96">
        <v>1</v>
      </c>
      <c r="F96">
        <v>0</v>
      </c>
    </row>
    <row r="97" spans="1:6" x14ac:dyDescent="0.25">
      <c r="A97" t="s">
        <v>396</v>
      </c>
      <c r="B97" t="s">
        <v>34</v>
      </c>
      <c r="C97" t="s">
        <v>380</v>
      </c>
      <c r="D97" t="s">
        <v>312</v>
      </c>
      <c r="E97">
        <v>0</v>
      </c>
      <c r="F97">
        <v>0</v>
      </c>
    </row>
    <row r="98" spans="1:6" x14ac:dyDescent="0.25">
      <c r="A98" t="s">
        <v>334</v>
      </c>
      <c r="B98" t="s">
        <v>35</v>
      </c>
      <c r="C98" t="s">
        <v>401</v>
      </c>
      <c r="D98" t="s">
        <v>312</v>
      </c>
      <c r="E98">
        <v>0</v>
      </c>
      <c r="F98">
        <v>0</v>
      </c>
    </row>
    <row r="99" spans="1:6" x14ac:dyDescent="0.25">
      <c r="A99" t="s">
        <v>334</v>
      </c>
      <c r="B99" t="s">
        <v>212</v>
      </c>
      <c r="C99" t="s">
        <v>334</v>
      </c>
      <c r="D99" t="s">
        <v>315</v>
      </c>
      <c r="E99">
        <v>0</v>
      </c>
      <c r="F99">
        <v>0</v>
      </c>
    </row>
    <row r="100" spans="1:6" x14ac:dyDescent="0.25">
      <c r="A100" t="s">
        <v>334</v>
      </c>
      <c r="B100" t="s">
        <v>36</v>
      </c>
      <c r="C100" t="s">
        <v>402</v>
      </c>
      <c r="D100" t="s">
        <v>315</v>
      </c>
      <c r="E100">
        <v>0</v>
      </c>
      <c r="F100">
        <v>0</v>
      </c>
    </row>
    <row r="101" spans="1:6" x14ac:dyDescent="0.25">
      <c r="A101" t="s">
        <v>334</v>
      </c>
      <c r="B101" t="s">
        <v>213</v>
      </c>
      <c r="C101" t="s">
        <v>403</v>
      </c>
      <c r="D101" t="s">
        <v>315</v>
      </c>
      <c r="E101">
        <v>0</v>
      </c>
      <c r="F101">
        <v>0</v>
      </c>
    </row>
    <row r="102" spans="1:6" x14ac:dyDescent="0.25">
      <c r="A102" t="s">
        <v>334</v>
      </c>
      <c r="B102" t="s">
        <v>37</v>
      </c>
      <c r="C102" t="s">
        <v>404</v>
      </c>
      <c r="D102" t="s">
        <v>312</v>
      </c>
      <c r="E102">
        <v>0</v>
      </c>
      <c r="F102">
        <v>0</v>
      </c>
    </row>
    <row r="103" spans="1:6" x14ac:dyDescent="0.25">
      <c r="A103" t="s">
        <v>334</v>
      </c>
      <c r="B103" t="s">
        <v>214</v>
      </c>
      <c r="C103" t="s">
        <v>334</v>
      </c>
      <c r="D103" t="s">
        <v>315</v>
      </c>
      <c r="E103">
        <v>0</v>
      </c>
      <c r="F103">
        <v>0</v>
      </c>
    </row>
    <row r="104" spans="1:6" x14ac:dyDescent="0.25">
      <c r="A104" t="s">
        <v>360</v>
      </c>
      <c r="B104" t="s">
        <v>215</v>
      </c>
      <c r="C104" t="s">
        <v>328</v>
      </c>
      <c r="D104" t="s">
        <v>315</v>
      </c>
      <c r="E104">
        <v>0</v>
      </c>
      <c r="F104">
        <v>1</v>
      </c>
    </row>
    <row r="105" spans="1:6" x14ac:dyDescent="0.25">
      <c r="A105" t="s">
        <v>360</v>
      </c>
      <c r="B105" t="s">
        <v>216</v>
      </c>
      <c r="C105" t="s">
        <v>405</v>
      </c>
      <c r="D105" t="s">
        <v>315</v>
      </c>
      <c r="E105">
        <v>0</v>
      </c>
      <c r="F105">
        <v>1</v>
      </c>
    </row>
    <row r="106" spans="1:6" x14ac:dyDescent="0.25">
      <c r="A106" t="s">
        <v>360</v>
      </c>
      <c r="B106" t="s">
        <v>217</v>
      </c>
      <c r="C106" t="s">
        <v>406</v>
      </c>
      <c r="D106" t="s">
        <v>315</v>
      </c>
      <c r="E106">
        <v>0</v>
      </c>
      <c r="F106">
        <v>1</v>
      </c>
    </row>
    <row r="107" spans="1:6" x14ac:dyDescent="0.25">
      <c r="A107" t="s">
        <v>360</v>
      </c>
      <c r="B107" t="s">
        <v>218</v>
      </c>
      <c r="C107" t="s">
        <v>360</v>
      </c>
      <c r="D107" t="s">
        <v>312</v>
      </c>
      <c r="E107">
        <v>1</v>
      </c>
      <c r="F107">
        <v>1</v>
      </c>
    </row>
    <row r="108" spans="1:6" x14ac:dyDescent="0.25">
      <c r="A108" t="s">
        <v>360</v>
      </c>
      <c r="B108" t="s">
        <v>219</v>
      </c>
      <c r="C108" t="s">
        <v>360</v>
      </c>
      <c r="D108" t="s">
        <v>312</v>
      </c>
      <c r="E108">
        <v>1</v>
      </c>
      <c r="F108">
        <v>1</v>
      </c>
    </row>
    <row r="109" spans="1:6" x14ac:dyDescent="0.25">
      <c r="A109" t="s">
        <v>352</v>
      </c>
      <c r="B109" t="s">
        <v>220</v>
      </c>
      <c r="C109" t="s">
        <v>407</v>
      </c>
      <c r="D109" t="s">
        <v>312</v>
      </c>
      <c r="E109">
        <v>1</v>
      </c>
      <c r="F109">
        <v>1</v>
      </c>
    </row>
    <row r="110" spans="1:6" x14ac:dyDescent="0.25">
      <c r="A110" t="s">
        <v>352</v>
      </c>
      <c r="B110" t="s">
        <v>221</v>
      </c>
      <c r="C110" t="s">
        <v>408</v>
      </c>
      <c r="D110" t="s">
        <v>315</v>
      </c>
      <c r="E110">
        <v>1</v>
      </c>
      <c r="F110">
        <v>1</v>
      </c>
    </row>
    <row r="111" spans="1:6" x14ac:dyDescent="0.25">
      <c r="A111" t="s">
        <v>352</v>
      </c>
      <c r="B111" t="s">
        <v>222</v>
      </c>
      <c r="C111" t="s">
        <v>352</v>
      </c>
      <c r="D111" t="s">
        <v>315</v>
      </c>
      <c r="E111">
        <v>1</v>
      </c>
      <c r="F111">
        <v>1</v>
      </c>
    </row>
    <row r="112" spans="1:6" x14ac:dyDescent="0.25">
      <c r="A112" t="s">
        <v>352</v>
      </c>
      <c r="B112" t="s">
        <v>223</v>
      </c>
      <c r="C112" t="s">
        <v>352</v>
      </c>
      <c r="D112" t="s">
        <v>312</v>
      </c>
      <c r="E112">
        <v>1</v>
      </c>
      <c r="F112">
        <v>1</v>
      </c>
    </row>
    <row r="113" spans="1:6" x14ac:dyDescent="0.25">
      <c r="A113" t="s">
        <v>352</v>
      </c>
      <c r="B113" t="s">
        <v>224</v>
      </c>
      <c r="C113" t="s">
        <v>409</v>
      </c>
      <c r="D113" t="s">
        <v>315</v>
      </c>
      <c r="E113">
        <v>1</v>
      </c>
      <c r="F113">
        <v>1</v>
      </c>
    </row>
    <row r="114" spans="1:6" x14ac:dyDescent="0.25">
      <c r="A114" t="s">
        <v>410</v>
      </c>
      <c r="B114" t="s">
        <v>225</v>
      </c>
      <c r="C114" t="s">
        <v>373</v>
      </c>
      <c r="D114" t="s">
        <v>312</v>
      </c>
      <c r="E114">
        <v>0</v>
      </c>
      <c r="F114">
        <v>0</v>
      </c>
    </row>
    <row r="115" spans="1:6" x14ac:dyDescent="0.25">
      <c r="A115" t="s">
        <v>410</v>
      </c>
      <c r="B115" t="s">
        <v>38</v>
      </c>
      <c r="C115" t="s">
        <v>411</v>
      </c>
      <c r="D115" t="s">
        <v>315</v>
      </c>
      <c r="E115">
        <v>0</v>
      </c>
      <c r="F115">
        <v>0</v>
      </c>
    </row>
    <row r="116" spans="1:6" x14ac:dyDescent="0.25">
      <c r="A116" t="s">
        <v>410</v>
      </c>
      <c r="B116" t="s">
        <v>39</v>
      </c>
      <c r="C116" t="s">
        <v>411</v>
      </c>
      <c r="D116" t="s">
        <v>315</v>
      </c>
      <c r="E116">
        <v>0</v>
      </c>
      <c r="F116">
        <v>0</v>
      </c>
    </row>
    <row r="117" spans="1:6" x14ac:dyDescent="0.25">
      <c r="A117" t="s">
        <v>410</v>
      </c>
      <c r="B117" t="s">
        <v>226</v>
      </c>
      <c r="C117" t="s">
        <v>411</v>
      </c>
      <c r="D117" t="s">
        <v>315</v>
      </c>
      <c r="E117">
        <v>0</v>
      </c>
      <c r="F117">
        <v>0</v>
      </c>
    </row>
    <row r="118" spans="1:6" x14ac:dyDescent="0.25">
      <c r="A118" t="s">
        <v>412</v>
      </c>
      <c r="B118" t="s">
        <v>40</v>
      </c>
      <c r="C118" t="s">
        <v>413</v>
      </c>
      <c r="D118" t="s">
        <v>315</v>
      </c>
      <c r="E118">
        <v>0</v>
      </c>
      <c r="F118">
        <v>0</v>
      </c>
    </row>
    <row r="119" spans="1:6" x14ac:dyDescent="0.25">
      <c r="A119" t="s">
        <v>412</v>
      </c>
      <c r="B119" t="s">
        <v>227</v>
      </c>
      <c r="C119" t="s">
        <v>413</v>
      </c>
      <c r="D119" t="s">
        <v>312</v>
      </c>
      <c r="E119">
        <v>0</v>
      </c>
      <c r="F119">
        <v>0</v>
      </c>
    </row>
    <row r="120" spans="1:6" x14ac:dyDescent="0.25">
      <c r="A120" t="s">
        <v>414</v>
      </c>
      <c r="B120" t="s">
        <v>228</v>
      </c>
      <c r="C120" t="s">
        <v>415</v>
      </c>
      <c r="D120" t="s">
        <v>315</v>
      </c>
      <c r="E120">
        <v>0</v>
      </c>
      <c r="F120">
        <v>0</v>
      </c>
    </row>
    <row r="121" spans="1:6" x14ac:dyDescent="0.25">
      <c r="A121" t="s">
        <v>416</v>
      </c>
      <c r="B121" t="s">
        <v>41</v>
      </c>
      <c r="C121" t="s">
        <v>417</v>
      </c>
      <c r="D121" t="s">
        <v>315</v>
      </c>
      <c r="E121">
        <v>0</v>
      </c>
      <c r="F121">
        <v>0</v>
      </c>
    </row>
    <row r="122" spans="1:6" x14ac:dyDescent="0.25">
      <c r="A122" t="s">
        <v>416</v>
      </c>
      <c r="B122" t="s">
        <v>229</v>
      </c>
      <c r="C122" t="s">
        <v>418</v>
      </c>
      <c r="D122" t="s">
        <v>315</v>
      </c>
      <c r="E122">
        <v>0</v>
      </c>
      <c r="F122">
        <v>0</v>
      </c>
    </row>
    <row r="123" spans="1:6" x14ac:dyDescent="0.25">
      <c r="A123" t="s">
        <v>416</v>
      </c>
      <c r="B123" t="s">
        <v>230</v>
      </c>
      <c r="C123" t="s">
        <v>419</v>
      </c>
      <c r="D123" t="s">
        <v>315</v>
      </c>
      <c r="E123">
        <v>1</v>
      </c>
      <c r="F123">
        <v>0</v>
      </c>
    </row>
    <row r="124" spans="1:6" x14ac:dyDescent="0.25">
      <c r="A124" t="s">
        <v>416</v>
      </c>
      <c r="B124" t="s">
        <v>42</v>
      </c>
      <c r="C124" t="s">
        <v>420</v>
      </c>
      <c r="D124" t="s">
        <v>312</v>
      </c>
      <c r="E124">
        <v>0</v>
      </c>
      <c r="F124">
        <v>0</v>
      </c>
    </row>
    <row r="125" spans="1:6" x14ac:dyDescent="0.25">
      <c r="A125" t="s">
        <v>416</v>
      </c>
      <c r="B125" t="s">
        <v>231</v>
      </c>
      <c r="C125" t="s">
        <v>368</v>
      </c>
      <c r="D125" t="s">
        <v>315</v>
      </c>
      <c r="E125">
        <v>0</v>
      </c>
      <c r="F125">
        <v>0</v>
      </c>
    </row>
    <row r="126" spans="1:6" x14ac:dyDescent="0.25">
      <c r="A126" t="s">
        <v>421</v>
      </c>
      <c r="B126" t="s">
        <v>232</v>
      </c>
      <c r="C126" t="s">
        <v>407</v>
      </c>
      <c r="D126" t="s">
        <v>315</v>
      </c>
      <c r="E126">
        <v>1</v>
      </c>
      <c r="F126">
        <v>0</v>
      </c>
    </row>
    <row r="127" spans="1:6" x14ac:dyDescent="0.25">
      <c r="A127" t="s">
        <v>422</v>
      </c>
      <c r="B127" t="s">
        <v>233</v>
      </c>
      <c r="C127" t="s">
        <v>423</v>
      </c>
      <c r="D127" t="s">
        <v>315</v>
      </c>
      <c r="E127">
        <v>1</v>
      </c>
      <c r="F127">
        <v>0</v>
      </c>
    </row>
    <row r="128" spans="1:6" x14ac:dyDescent="0.25">
      <c r="A128" t="s">
        <v>422</v>
      </c>
      <c r="B128" t="s">
        <v>43</v>
      </c>
      <c r="C128" t="s">
        <v>424</v>
      </c>
      <c r="D128" t="s">
        <v>312</v>
      </c>
      <c r="E128">
        <v>0</v>
      </c>
      <c r="F128">
        <v>0</v>
      </c>
    </row>
    <row r="129" spans="1:6" x14ac:dyDescent="0.25">
      <c r="A129" t="s">
        <v>422</v>
      </c>
      <c r="B129" t="s">
        <v>44</v>
      </c>
      <c r="C129" t="s">
        <v>424</v>
      </c>
      <c r="D129" t="s">
        <v>312</v>
      </c>
      <c r="E129">
        <v>0</v>
      </c>
      <c r="F129">
        <v>0</v>
      </c>
    </row>
    <row r="130" spans="1:6" x14ac:dyDescent="0.25">
      <c r="A130" t="s">
        <v>422</v>
      </c>
      <c r="B130" t="s">
        <v>45</v>
      </c>
      <c r="C130" t="s">
        <v>423</v>
      </c>
      <c r="D130" t="s">
        <v>312</v>
      </c>
      <c r="E130">
        <v>1</v>
      </c>
      <c r="F130">
        <v>0</v>
      </c>
    </row>
    <row r="131" spans="1:6" x14ac:dyDescent="0.25">
      <c r="A131" t="s">
        <v>425</v>
      </c>
      <c r="B131" t="s">
        <v>234</v>
      </c>
      <c r="C131" t="s">
        <v>331</v>
      </c>
      <c r="D131" t="s">
        <v>315</v>
      </c>
      <c r="E131">
        <v>1</v>
      </c>
      <c r="F131">
        <v>1</v>
      </c>
    </row>
    <row r="132" spans="1:6" x14ac:dyDescent="0.25">
      <c r="A132" t="s">
        <v>425</v>
      </c>
      <c r="B132" t="s">
        <v>235</v>
      </c>
      <c r="C132" t="s">
        <v>426</v>
      </c>
      <c r="D132" t="s">
        <v>312</v>
      </c>
      <c r="E132">
        <v>1</v>
      </c>
      <c r="F132">
        <v>1</v>
      </c>
    </row>
    <row r="133" spans="1:6" x14ac:dyDescent="0.25">
      <c r="A133" t="s">
        <v>425</v>
      </c>
      <c r="B133" t="s">
        <v>236</v>
      </c>
      <c r="C133" t="s">
        <v>353</v>
      </c>
      <c r="D133" t="s">
        <v>312</v>
      </c>
      <c r="E133">
        <v>1</v>
      </c>
      <c r="F133">
        <v>1</v>
      </c>
    </row>
    <row r="134" spans="1:6" x14ac:dyDescent="0.25">
      <c r="A134" t="s">
        <v>425</v>
      </c>
      <c r="B134" t="s">
        <v>237</v>
      </c>
      <c r="C134" t="s">
        <v>353</v>
      </c>
      <c r="D134" t="s">
        <v>315</v>
      </c>
      <c r="E134">
        <v>1</v>
      </c>
      <c r="F134">
        <v>1</v>
      </c>
    </row>
    <row r="135" spans="1:6" x14ac:dyDescent="0.25">
      <c r="A135" t="s">
        <v>425</v>
      </c>
      <c r="B135" t="s">
        <v>46</v>
      </c>
      <c r="C135" t="s">
        <v>400</v>
      </c>
      <c r="D135" t="s">
        <v>312</v>
      </c>
      <c r="E135">
        <v>1</v>
      </c>
      <c r="F135">
        <v>1</v>
      </c>
    </row>
    <row r="136" spans="1:6" x14ac:dyDescent="0.25">
      <c r="A136" t="s">
        <v>425</v>
      </c>
      <c r="B136" t="s">
        <v>238</v>
      </c>
      <c r="C136" t="s">
        <v>327</v>
      </c>
      <c r="D136" t="s">
        <v>312</v>
      </c>
      <c r="E136">
        <v>1</v>
      </c>
      <c r="F136">
        <v>1</v>
      </c>
    </row>
    <row r="137" spans="1:6" x14ac:dyDescent="0.25">
      <c r="A137" t="s">
        <v>425</v>
      </c>
      <c r="B137" t="s">
        <v>239</v>
      </c>
      <c r="C137" t="s">
        <v>327</v>
      </c>
      <c r="D137" t="s">
        <v>312</v>
      </c>
      <c r="E137">
        <v>1</v>
      </c>
      <c r="F137">
        <v>1</v>
      </c>
    </row>
    <row r="138" spans="1:6" x14ac:dyDescent="0.25">
      <c r="A138" t="s">
        <v>425</v>
      </c>
      <c r="B138" t="s">
        <v>240</v>
      </c>
      <c r="C138" t="s">
        <v>314</v>
      </c>
      <c r="D138" t="s">
        <v>312</v>
      </c>
      <c r="E138">
        <v>1</v>
      </c>
      <c r="F138">
        <v>1</v>
      </c>
    </row>
    <row r="139" spans="1:6" x14ac:dyDescent="0.25">
      <c r="A139" t="s">
        <v>384</v>
      </c>
      <c r="B139" t="s">
        <v>241</v>
      </c>
      <c r="C139" t="s">
        <v>418</v>
      </c>
      <c r="D139" t="s">
        <v>312</v>
      </c>
      <c r="E139">
        <v>1</v>
      </c>
      <c r="F139">
        <v>0</v>
      </c>
    </row>
    <row r="140" spans="1:6" x14ac:dyDescent="0.25">
      <c r="A140" t="s">
        <v>384</v>
      </c>
      <c r="B140" t="s">
        <v>242</v>
      </c>
      <c r="C140" t="s">
        <v>363</v>
      </c>
      <c r="D140" t="s">
        <v>315</v>
      </c>
      <c r="E140">
        <v>1</v>
      </c>
      <c r="F140">
        <v>0</v>
      </c>
    </row>
    <row r="141" spans="1:6" x14ac:dyDescent="0.25">
      <c r="A141" t="s">
        <v>384</v>
      </c>
      <c r="B141" t="s">
        <v>243</v>
      </c>
      <c r="C141" t="s">
        <v>427</v>
      </c>
      <c r="D141" t="s">
        <v>312</v>
      </c>
      <c r="E141">
        <v>0</v>
      </c>
      <c r="F141">
        <v>0</v>
      </c>
    </row>
    <row r="142" spans="1:6" x14ac:dyDescent="0.25">
      <c r="A142" t="s">
        <v>384</v>
      </c>
      <c r="B142" t="s">
        <v>244</v>
      </c>
      <c r="C142" t="s">
        <v>428</v>
      </c>
      <c r="D142" t="s">
        <v>315</v>
      </c>
      <c r="E142">
        <v>1</v>
      </c>
      <c r="F142">
        <v>0</v>
      </c>
    </row>
    <row r="143" spans="1:6" x14ac:dyDescent="0.25">
      <c r="A143" t="s">
        <v>429</v>
      </c>
      <c r="B143" t="s">
        <v>47</v>
      </c>
      <c r="C143" t="s">
        <v>430</v>
      </c>
      <c r="D143" t="s">
        <v>315</v>
      </c>
      <c r="E143">
        <v>0</v>
      </c>
      <c r="F143">
        <v>0</v>
      </c>
    </row>
    <row r="144" spans="1:6" x14ac:dyDescent="0.25">
      <c r="A144" t="s">
        <v>431</v>
      </c>
      <c r="B144" t="s">
        <v>245</v>
      </c>
      <c r="C144" t="s">
        <v>432</v>
      </c>
      <c r="D144" t="s">
        <v>312</v>
      </c>
      <c r="E144">
        <v>1</v>
      </c>
      <c r="F144">
        <v>0</v>
      </c>
    </row>
    <row r="145" spans="1:6" x14ac:dyDescent="0.25">
      <c r="A145" t="s">
        <v>431</v>
      </c>
      <c r="B145" t="s">
        <v>48</v>
      </c>
      <c r="C145" t="s">
        <v>399</v>
      </c>
      <c r="D145" t="s">
        <v>312</v>
      </c>
      <c r="E145">
        <v>1</v>
      </c>
      <c r="F145">
        <v>0</v>
      </c>
    </row>
    <row r="146" spans="1:6" x14ac:dyDescent="0.25">
      <c r="A146" t="s">
        <v>431</v>
      </c>
      <c r="B146" t="s">
        <v>49</v>
      </c>
      <c r="C146" t="s">
        <v>343</v>
      </c>
      <c r="D146" t="s">
        <v>312</v>
      </c>
      <c r="E146">
        <v>0</v>
      </c>
      <c r="F146">
        <v>0</v>
      </c>
    </row>
    <row r="147" spans="1:6" x14ac:dyDescent="0.25">
      <c r="A147" t="s">
        <v>431</v>
      </c>
      <c r="B147" t="s">
        <v>246</v>
      </c>
      <c r="C147" t="s">
        <v>418</v>
      </c>
      <c r="D147" t="s">
        <v>315</v>
      </c>
      <c r="E147">
        <v>0</v>
      </c>
      <c r="F147">
        <v>0</v>
      </c>
    </row>
    <row r="148" spans="1:6" x14ac:dyDescent="0.25">
      <c r="A148" t="s">
        <v>400</v>
      </c>
      <c r="B148" t="s">
        <v>247</v>
      </c>
      <c r="C148" t="s">
        <v>400</v>
      </c>
      <c r="D148" t="s">
        <v>312</v>
      </c>
      <c r="E148">
        <v>1</v>
      </c>
      <c r="F148">
        <v>1</v>
      </c>
    </row>
    <row r="149" spans="1:6" x14ac:dyDescent="0.25">
      <c r="A149" t="s">
        <v>400</v>
      </c>
      <c r="B149" t="s">
        <v>50</v>
      </c>
      <c r="C149" t="s">
        <v>369</v>
      </c>
      <c r="D149" t="s">
        <v>312</v>
      </c>
      <c r="E149">
        <v>1</v>
      </c>
      <c r="F149">
        <v>1</v>
      </c>
    </row>
    <row r="150" spans="1:6" x14ac:dyDescent="0.25">
      <c r="A150" t="s">
        <v>400</v>
      </c>
      <c r="B150" t="s">
        <v>248</v>
      </c>
      <c r="C150" t="s">
        <v>369</v>
      </c>
      <c r="D150" t="s">
        <v>312</v>
      </c>
      <c r="E150">
        <v>1</v>
      </c>
      <c r="F150">
        <v>1</v>
      </c>
    </row>
    <row r="151" spans="1:6" x14ac:dyDescent="0.25">
      <c r="A151" t="s">
        <v>400</v>
      </c>
      <c r="B151" t="s">
        <v>249</v>
      </c>
      <c r="C151" t="s">
        <v>326</v>
      </c>
      <c r="D151" t="s">
        <v>315</v>
      </c>
      <c r="E151">
        <v>1</v>
      </c>
      <c r="F151">
        <v>1</v>
      </c>
    </row>
    <row r="152" spans="1:6" x14ac:dyDescent="0.25">
      <c r="A152" t="s">
        <v>400</v>
      </c>
      <c r="B152" t="s">
        <v>250</v>
      </c>
      <c r="C152" t="s">
        <v>400</v>
      </c>
      <c r="D152" t="s">
        <v>315</v>
      </c>
      <c r="E152">
        <v>1</v>
      </c>
      <c r="F152">
        <v>1</v>
      </c>
    </row>
    <row r="153" spans="1:6" x14ac:dyDescent="0.25">
      <c r="A153" t="s">
        <v>400</v>
      </c>
      <c r="B153" t="s">
        <v>251</v>
      </c>
      <c r="C153" t="s">
        <v>400</v>
      </c>
      <c r="D153" t="s">
        <v>315</v>
      </c>
      <c r="E153">
        <v>1</v>
      </c>
      <c r="F153">
        <v>1</v>
      </c>
    </row>
    <row r="154" spans="1:6" x14ac:dyDescent="0.25">
      <c r="A154" t="s">
        <v>400</v>
      </c>
      <c r="B154" t="s">
        <v>252</v>
      </c>
      <c r="C154" t="s">
        <v>433</v>
      </c>
      <c r="D154" t="s">
        <v>315</v>
      </c>
      <c r="E154">
        <v>1</v>
      </c>
      <c r="F154">
        <v>1</v>
      </c>
    </row>
    <row r="155" spans="1:6" x14ac:dyDescent="0.25">
      <c r="A155" t="s">
        <v>434</v>
      </c>
      <c r="B155" t="s">
        <v>253</v>
      </c>
      <c r="C155" t="s">
        <v>379</v>
      </c>
      <c r="D155" t="s">
        <v>312</v>
      </c>
      <c r="E155">
        <v>1</v>
      </c>
      <c r="F155">
        <v>0</v>
      </c>
    </row>
    <row r="156" spans="1:6" x14ac:dyDescent="0.25">
      <c r="A156" t="s">
        <v>434</v>
      </c>
      <c r="B156" t="s">
        <v>254</v>
      </c>
      <c r="C156" t="s">
        <v>435</v>
      </c>
      <c r="D156" t="s">
        <v>315</v>
      </c>
      <c r="E156">
        <v>0</v>
      </c>
      <c r="F156">
        <v>0</v>
      </c>
    </row>
    <row r="157" spans="1:6" x14ac:dyDescent="0.25">
      <c r="A157" t="s">
        <v>434</v>
      </c>
      <c r="B157" t="s">
        <v>51</v>
      </c>
      <c r="C157" t="s">
        <v>436</v>
      </c>
      <c r="D157" t="s">
        <v>312</v>
      </c>
      <c r="E157">
        <v>0</v>
      </c>
      <c r="F157">
        <v>0</v>
      </c>
    </row>
    <row r="158" spans="1:6" x14ac:dyDescent="0.25">
      <c r="A158" t="s">
        <v>434</v>
      </c>
      <c r="B158" t="s">
        <v>52</v>
      </c>
      <c r="C158" t="s">
        <v>437</v>
      </c>
      <c r="D158" t="s">
        <v>315</v>
      </c>
      <c r="E158">
        <v>0</v>
      </c>
      <c r="F158">
        <v>0</v>
      </c>
    </row>
    <row r="159" spans="1:6" x14ac:dyDescent="0.25">
      <c r="A159" t="s">
        <v>434</v>
      </c>
      <c r="B159" t="s">
        <v>255</v>
      </c>
      <c r="C159" t="s">
        <v>438</v>
      </c>
      <c r="D159" t="s">
        <v>312</v>
      </c>
      <c r="E159">
        <v>0</v>
      </c>
      <c r="F159">
        <v>0</v>
      </c>
    </row>
    <row r="160" spans="1:6" x14ac:dyDescent="0.25">
      <c r="A160" t="s">
        <v>417</v>
      </c>
      <c r="B160" t="s">
        <v>53</v>
      </c>
      <c r="D160" t="s">
        <v>315</v>
      </c>
      <c r="E160" t="s">
        <v>151</v>
      </c>
      <c r="F160">
        <v>0</v>
      </c>
    </row>
    <row r="161" spans="1:6" x14ac:dyDescent="0.25">
      <c r="A161" t="s">
        <v>417</v>
      </c>
      <c r="B161" t="s">
        <v>54</v>
      </c>
      <c r="D161" t="s">
        <v>312</v>
      </c>
      <c r="E161" t="s">
        <v>151</v>
      </c>
      <c r="F161">
        <v>0</v>
      </c>
    </row>
    <row r="162" spans="1:6" x14ac:dyDescent="0.25">
      <c r="A162" t="s">
        <v>417</v>
      </c>
      <c r="B162" t="s">
        <v>256</v>
      </c>
      <c r="C162" t="s">
        <v>324</v>
      </c>
      <c r="D162" t="s">
        <v>312</v>
      </c>
      <c r="E162">
        <v>1</v>
      </c>
      <c r="F162">
        <v>0</v>
      </c>
    </row>
    <row r="163" spans="1:6" x14ac:dyDescent="0.25">
      <c r="A163" t="s">
        <v>417</v>
      </c>
      <c r="B163" t="s">
        <v>55</v>
      </c>
      <c r="C163" t="s">
        <v>417</v>
      </c>
      <c r="D163" t="s">
        <v>315</v>
      </c>
      <c r="E163">
        <v>0</v>
      </c>
      <c r="F163">
        <v>0</v>
      </c>
    </row>
    <row r="164" spans="1:6" x14ac:dyDescent="0.25">
      <c r="A164" t="s">
        <v>439</v>
      </c>
      <c r="B164" t="s">
        <v>56</v>
      </c>
      <c r="C164" t="s">
        <v>440</v>
      </c>
      <c r="D164" t="s">
        <v>315</v>
      </c>
      <c r="E164">
        <v>0</v>
      </c>
      <c r="F164">
        <v>0</v>
      </c>
    </row>
    <row r="165" spans="1:6" x14ac:dyDescent="0.25">
      <c r="A165" t="s">
        <v>399</v>
      </c>
      <c r="B165" t="s">
        <v>257</v>
      </c>
      <c r="C165" t="s">
        <v>399</v>
      </c>
      <c r="D165" t="s">
        <v>312</v>
      </c>
      <c r="E165">
        <v>1</v>
      </c>
      <c r="F165">
        <v>0</v>
      </c>
    </row>
    <row r="166" spans="1:6" x14ac:dyDescent="0.25">
      <c r="A166" t="s">
        <v>399</v>
      </c>
      <c r="B166" t="s">
        <v>258</v>
      </c>
      <c r="C166" t="s">
        <v>441</v>
      </c>
      <c r="D166" t="s">
        <v>315</v>
      </c>
      <c r="E166">
        <v>0</v>
      </c>
      <c r="F166">
        <v>0</v>
      </c>
    </row>
    <row r="167" spans="1:6" x14ac:dyDescent="0.25">
      <c r="A167" t="s">
        <v>399</v>
      </c>
      <c r="B167" t="s">
        <v>259</v>
      </c>
      <c r="C167" t="s">
        <v>400</v>
      </c>
      <c r="D167" t="s">
        <v>315</v>
      </c>
      <c r="E167">
        <v>1</v>
      </c>
      <c r="F167">
        <v>0</v>
      </c>
    </row>
    <row r="168" spans="1:6" x14ac:dyDescent="0.25">
      <c r="A168" t="s">
        <v>399</v>
      </c>
      <c r="B168" t="s">
        <v>260</v>
      </c>
      <c r="C168" t="s">
        <v>433</v>
      </c>
      <c r="D168" t="s">
        <v>312</v>
      </c>
      <c r="E168">
        <v>1</v>
      </c>
      <c r="F168">
        <v>0</v>
      </c>
    </row>
    <row r="169" spans="1:6" x14ac:dyDescent="0.25">
      <c r="A169" t="s">
        <v>442</v>
      </c>
      <c r="B169" t="s">
        <v>57</v>
      </c>
      <c r="C169" t="s">
        <v>336</v>
      </c>
      <c r="D169" t="s">
        <v>315</v>
      </c>
      <c r="E169">
        <v>1</v>
      </c>
      <c r="F169">
        <v>1</v>
      </c>
    </row>
    <row r="170" spans="1:6" x14ac:dyDescent="0.25">
      <c r="A170" t="s">
        <v>442</v>
      </c>
      <c r="B170" t="s">
        <v>261</v>
      </c>
      <c r="C170" t="s">
        <v>347</v>
      </c>
      <c r="D170" t="s">
        <v>315</v>
      </c>
      <c r="E170">
        <v>0</v>
      </c>
      <c r="F170">
        <v>1</v>
      </c>
    </row>
    <row r="171" spans="1:6" x14ac:dyDescent="0.25">
      <c r="A171" t="s">
        <v>442</v>
      </c>
      <c r="B171" t="s">
        <v>58</v>
      </c>
      <c r="C171" t="s">
        <v>394</v>
      </c>
      <c r="D171" t="s">
        <v>315</v>
      </c>
      <c r="E171">
        <v>0</v>
      </c>
      <c r="F171">
        <v>1</v>
      </c>
    </row>
    <row r="172" spans="1:6" x14ac:dyDescent="0.25">
      <c r="A172" t="s">
        <v>442</v>
      </c>
      <c r="B172" t="s">
        <v>262</v>
      </c>
      <c r="C172" t="s">
        <v>443</v>
      </c>
      <c r="D172" t="s">
        <v>315</v>
      </c>
      <c r="E172">
        <v>1</v>
      </c>
      <c r="F172">
        <v>1</v>
      </c>
    </row>
    <row r="173" spans="1:6" x14ac:dyDescent="0.25">
      <c r="A173" t="s">
        <v>442</v>
      </c>
      <c r="B173" t="s">
        <v>59</v>
      </c>
      <c r="C173" t="s">
        <v>444</v>
      </c>
      <c r="D173" t="s">
        <v>315</v>
      </c>
      <c r="E173">
        <v>0</v>
      </c>
      <c r="F173">
        <v>1</v>
      </c>
    </row>
    <row r="174" spans="1:6" x14ac:dyDescent="0.25">
      <c r="A174" t="s">
        <v>442</v>
      </c>
      <c r="B174" t="s">
        <v>263</v>
      </c>
      <c r="C174" t="s">
        <v>348</v>
      </c>
      <c r="D174" t="s">
        <v>315</v>
      </c>
      <c r="E174">
        <v>0</v>
      </c>
      <c r="F174">
        <v>1</v>
      </c>
    </row>
    <row r="175" spans="1:6" x14ac:dyDescent="0.25">
      <c r="A175" t="s">
        <v>442</v>
      </c>
      <c r="B175" t="s">
        <v>60</v>
      </c>
      <c r="C175" t="s">
        <v>331</v>
      </c>
      <c r="D175" t="s">
        <v>315</v>
      </c>
      <c r="E175">
        <v>1</v>
      </c>
      <c r="F175">
        <v>1</v>
      </c>
    </row>
    <row r="176" spans="1:6" x14ac:dyDescent="0.25">
      <c r="A176" t="s">
        <v>442</v>
      </c>
      <c r="B176" t="s">
        <v>264</v>
      </c>
      <c r="C176" t="s">
        <v>445</v>
      </c>
      <c r="D176" t="s">
        <v>312</v>
      </c>
      <c r="E176">
        <v>0</v>
      </c>
      <c r="F176">
        <v>1</v>
      </c>
    </row>
    <row r="177" spans="1:6" x14ac:dyDescent="0.25">
      <c r="A177" t="s">
        <v>442</v>
      </c>
      <c r="B177" t="s">
        <v>265</v>
      </c>
      <c r="C177" t="s">
        <v>331</v>
      </c>
      <c r="D177" t="s">
        <v>315</v>
      </c>
      <c r="E177">
        <v>1</v>
      </c>
      <c r="F177">
        <v>1</v>
      </c>
    </row>
    <row r="178" spans="1:6" x14ac:dyDescent="0.25">
      <c r="A178" t="s">
        <v>442</v>
      </c>
      <c r="B178" t="s">
        <v>61</v>
      </c>
      <c r="C178" t="s">
        <v>331</v>
      </c>
      <c r="D178" t="s">
        <v>315</v>
      </c>
      <c r="E178">
        <v>1</v>
      </c>
      <c r="F178">
        <v>1</v>
      </c>
    </row>
    <row r="179" spans="1:6" x14ac:dyDescent="0.25">
      <c r="A179" t="s">
        <v>446</v>
      </c>
      <c r="B179" t="s">
        <v>62</v>
      </c>
      <c r="C179" t="s">
        <v>407</v>
      </c>
      <c r="D179" t="s">
        <v>312</v>
      </c>
      <c r="E179">
        <v>1</v>
      </c>
      <c r="F179">
        <v>0</v>
      </c>
    </row>
    <row r="180" spans="1:6" x14ac:dyDescent="0.25">
      <c r="A180" t="s">
        <v>446</v>
      </c>
      <c r="B180" t="s">
        <v>63</v>
      </c>
      <c r="C180" t="s">
        <v>367</v>
      </c>
      <c r="D180" t="s">
        <v>315</v>
      </c>
      <c r="E180">
        <v>0</v>
      </c>
      <c r="F180">
        <v>0</v>
      </c>
    </row>
    <row r="181" spans="1:6" x14ac:dyDescent="0.25">
      <c r="A181" t="s">
        <v>447</v>
      </c>
      <c r="B181" t="s">
        <v>64</v>
      </c>
      <c r="C181" t="s">
        <v>448</v>
      </c>
      <c r="D181" t="s">
        <v>312</v>
      </c>
      <c r="E181">
        <v>0</v>
      </c>
      <c r="F181">
        <v>0</v>
      </c>
    </row>
    <row r="182" spans="1:6" x14ac:dyDescent="0.25">
      <c r="A182" t="s">
        <v>350</v>
      </c>
      <c r="B182" t="s">
        <v>65</v>
      </c>
      <c r="C182" t="s">
        <v>407</v>
      </c>
      <c r="D182" t="s">
        <v>312</v>
      </c>
      <c r="E182">
        <v>1</v>
      </c>
      <c r="F182">
        <v>0</v>
      </c>
    </row>
    <row r="183" spans="1:6" x14ac:dyDescent="0.25">
      <c r="A183" t="s">
        <v>350</v>
      </c>
      <c r="B183" t="s">
        <v>66</v>
      </c>
      <c r="C183" t="s">
        <v>350</v>
      </c>
      <c r="D183" t="s">
        <v>315</v>
      </c>
      <c r="E183">
        <v>1</v>
      </c>
      <c r="F183">
        <v>0</v>
      </c>
    </row>
    <row r="184" spans="1:6" x14ac:dyDescent="0.25">
      <c r="A184" t="s">
        <v>350</v>
      </c>
      <c r="B184" t="s">
        <v>67</v>
      </c>
      <c r="C184" t="s">
        <v>448</v>
      </c>
      <c r="D184" t="s">
        <v>315</v>
      </c>
      <c r="E184">
        <v>0</v>
      </c>
      <c r="F184">
        <v>0</v>
      </c>
    </row>
    <row r="185" spans="1:6" x14ac:dyDescent="0.25">
      <c r="A185" t="s">
        <v>378</v>
      </c>
      <c r="B185" t="s">
        <v>68</v>
      </c>
      <c r="C185" t="s">
        <v>403</v>
      </c>
      <c r="D185" t="s">
        <v>315</v>
      </c>
      <c r="E185">
        <v>0</v>
      </c>
      <c r="F185">
        <v>0</v>
      </c>
    </row>
    <row r="186" spans="1:6" x14ac:dyDescent="0.25">
      <c r="A186" t="s">
        <v>378</v>
      </c>
      <c r="B186" t="s">
        <v>69</v>
      </c>
      <c r="C186" t="s">
        <v>449</v>
      </c>
      <c r="D186" t="s">
        <v>315</v>
      </c>
      <c r="E186">
        <v>0</v>
      </c>
      <c r="F186">
        <v>0</v>
      </c>
    </row>
    <row r="187" spans="1:6" x14ac:dyDescent="0.25">
      <c r="A187" t="s">
        <v>378</v>
      </c>
      <c r="B187" t="s">
        <v>266</v>
      </c>
      <c r="C187" t="s">
        <v>334</v>
      </c>
      <c r="D187" t="s">
        <v>315</v>
      </c>
      <c r="E187">
        <v>0</v>
      </c>
      <c r="F187">
        <v>0</v>
      </c>
    </row>
    <row r="188" spans="1:6" x14ac:dyDescent="0.25">
      <c r="A188" t="s">
        <v>378</v>
      </c>
      <c r="B188" t="s">
        <v>267</v>
      </c>
      <c r="C188" t="s">
        <v>376</v>
      </c>
      <c r="D188" t="s">
        <v>312</v>
      </c>
      <c r="E188">
        <v>0</v>
      </c>
      <c r="F188">
        <v>0</v>
      </c>
    </row>
    <row r="189" spans="1:6" x14ac:dyDescent="0.25">
      <c r="A189" t="s">
        <v>378</v>
      </c>
      <c r="B189" t="s">
        <v>268</v>
      </c>
      <c r="C189" t="s">
        <v>450</v>
      </c>
      <c r="D189" t="s">
        <v>315</v>
      </c>
      <c r="E189">
        <v>0</v>
      </c>
      <c r="F189">
        <v>0</v>
      </c>
    </row>
    <row r="190" spans="1:6" x14ac:dyDescent="0.25">
      <c r="A190" t="s">
        <v>378</v>
      </c>
      <c r="B190" t="s">
        <v>269</v>
      </c>
      <c r="C190" t="s">
        <v>451</v>
      </c>
      <c r="D190" t="s">
        <v>315</v>
      </c>
      <c r="E190">
        <v>0</v>
      </c>
      <c r="F190">
        <v>0</v>
      </c>
    </row>
    <row r="191" spans="1:6" x14ac:dyDescent="0.25">
      <c r="A191" t="s">
        <v>452</v>
      </c>
      <c r="B191" t="s">
        <v>270</v>
      </c>
      <c r="C191" t="s">
        <v>324</v>
      </c>
      <c r="D191" t="s">
        <v>315</v>
      </c>
      <c r="E191">
        <v>1</v>
      </c>
      <c r="F191">
        <v>1</v>
      </c>
    </row>
    <row r="192" spans="1:6" x14ac:dyDescent="0.25">
      <c r="A192" t="s">
        <v>452</v>
      </c>
      <c r="B192" t="s">
        <v>271</v>
      </c>
      <c r="C192" t="s">
        <v>453</v>
      </c>
      <c r="D192" t="s">
        <v>315</v>
      </c>
      <c r="E192">
        <v>0</v>
      </c>
      <c r="F192">
        <v>1</v>
      </c>
    </row>
    <row r="193" spans="1:6" x14ac:dyDescent="0.25">
      <c r="A193" t="s">
        <v>452</v>
      </c>
      <c r="B193" t="s">
        <v>272</v>
      </c>
      <c r="C193" t="s">
        <v>382</v>
      </c>
      <c r="D193" t="s">
        <v>315</v>
      </c>
      <c r="E193">
        <v>0</v>
      </c>
      <c r="F193">
        <v>1</v>
      </c>
    </row>
    <row r="194" spans="1:6" x14ac:dyDescent="0.25">
      <c r="A194" t="s">
        <v>452</v>
      </c>
      <c r="B194" t="s">
        <v>70</v>
      </c>
      <c r="C194" t="s">
        <v>454</v>
      </c>
      <c r="D194" t="s">
        <v>315</v>
      </c>
      <c r="E194">
        <v>0</v>
      </c>
      <c r="F194">
        <v>1</v>
      </c>
    </row>
    <row r="195" spans="1:6" x14ac:dyDescent="0.25">
      <c r="A195" t="s">
        <v>452</v>
      </c>
      <c r="B195" t="s">
        <v>273</v>
      </c>
      <c r="C195" t="s">
        <v>411</v>
      </c>
      <c r="D195" t="s">
        <v>312</v>
      </c>
      <c r="E195">
        <v>0</v>
      </c>
      <c r="F195">
        <v>1</v>
      </c>
    </row>
    <row r="196" spans="1:6" x14ac:dyDescent="0.25">
      <c r="A196" t="s">
        <v>455</v>
      </c>
      <c r="B196" t="s">
        <v>274</v>
      </c>
      <c r="C196" t="s">
        <v>415</v>
      </c>
      <c r="D196" t="s">
        <v>315</v>
      </c>
      <c r="E196">
        <v>0</v>
      </c>
      <c r="F196">
        <v>0</v>
      </c>
    </row>
    <row r="197" spans="1:6" x14ac:dyDescent="0.25">
      <c r="A197" t="s">
        <v>455</v>
      </c>
      <c r="B197" t="s">
        <v>275</v>
      </c>
      <c r="C197" t="s">
        <v>456</v>
      </c>
      <c r="D197" t="s">
        <v>312</v>
      </c>
      <c r="E197">
        <v>0</v>
      </c>
      <c r="F197">
        <v>0</v>
      </c>
    </row>
    <row r="198" spans="1:6" x14ac:dyDescent="0.25">
      <c r="A198" t="s">
        <v>455</v>
      </c>
      <c r="B198" t="s">
        <v>71</v>
      </c>
      <c r="C198" t="s">
        <v>457</v>
      </c>
      <c r="D198" t="s">
        <v>312</v>
      </c>
      <c r="E198">
        <v>0</v>
      </c>
      <c r="F198">
        <v>0</v>
      </c>
    </row>
    <row r="199" spans="1:6" x14ac:dyDescent="0.25">
      <c r="A199" t="s">
        <v>458</v>
      </c>
      <c r="B199" t="s">
        <v>276</v>
      </c>
      <c r="C199" t="s">
        <v>413</v>
      </c>
      <c r="D199" t="s">
        <v>315</v>
      </c>
      <c r="E199">
        <v>0</v>
      </c>
      <c r="F199">
        <v>0</v>
      </c>
    </row>
    <row r="200" spans="1:6" x14ac:dyDescent="0.25">
      <c r="A200" t="s">
        <v>459</v>
      </c>
      <c r="B200" t="s">
        <v>277</v>
      </c>
      <c r="C200" t="s">
        <v>394</v>
      </c>
      <c r="D200" t="s">
        <v>315</v>
      </c>
      <c r="E200">
        <v>0</v>
      </c>
      <c r="F200">
        <v>0</v>
      </c>
    </row>
    <row r="201" spans="1:6" x14ac:dyDescent="0.25">
      <c r="A201" t="s">
        <v>459</v>
      </c>
      <c r="B201" t="s">
        <v>278</v>
      </c>
      <c r="C201" t="s">
        <v>394</v>
      </c>
      <c r="D201" t="s">
        <v>315</v>
      </c>
      <c r="E201">
        <v>0</v>
      </c>
      <c r="F201">
        <v>0</v>
      </c>
    </row>
    <row r="202" spans="1:6" x14ac:dyDescent="0.25">
      <c r="A202" t="s">
        <v>459</v>
      </c>
      <c r="B202" t="s">
        <v>279</v>
      </c>
      <c r="C202" t="s">
        <v>394</v>
      </c>
      <c r="D202" t="s">
        <v>315</v>
      </c>
      <c r="E202">
        <v>0</v>
      </c>
      <c r="F202">
        <v>0</v>
      </c>
    </row>
    <row r="203" spans="1:6" x14ac:dyDescent="0.25">
      <c r="A203" t="s">
        <v>459</v>
      </c>
      <c r="B203" t="s">
        <v>280</v>
      </c>
      <c r="C203" t="s">
        <v>460</v>
      </c>
      <c r="D203" t="s">
        <v>315</v>
      </c>
      <c r="E203">
        <v>0</v>
      </c>
      <c r="F203">
        <v>0</v>
      </c>
    </row>
    <row r="204" spans="1:6" x14ac:dyDescent="0.25">
      <c r="A204" t="s">
        <v>461</v>
      </c>
      <c r="B204" t="s">
        <v>281</v>
      </c>
      <c r="C204" t="s">
        <v>372</v>
      </c>
      <c r="D204" t="s">
        <v>315</v>
      </c>
      <c r="E204">
        <v>0</v>
      </c>
      <c r="F204">
        <v>0</v>
      </c>
    </row>
    <row r="205" spans="1:6" x14ac:dyDescent="0.25">
      <c r="A205" t="s">
        <v>461</v>
      </c>
      <c r="B205" t="s">
        <v>282</v>
      </c>
      <c r="C205" t="s">
        <v>368</v>
      </c>
      <c r="D205" t="s">
        <v>315</v>
      </c>
      <c r="E205">
        <v>0</v>
      </c>
      <c r="F205">
        <v>0</v>
      </c>
    </row>
    <row r="206" spans="1:6" x14ac:dyDescent="0.25">
      <c r="A206" t="s">
        <v>462</v>
      </c>
      <c r="B206" t="s">
        <v>72</v>
      </c>
      <c r="C206" t="s">
        <v>463</v>
      </c>
      <c r="D206" t="s">
        <v>312</v>
      </c>
      <c r="E206">
        <v>0</v>
      </c>
      <c r="F206">
        <v>0</v>
      </c>
    </row>
    <row r="207" spans="1:6" x14ac:dyDescent="0.25">
      <c r="A207" t="s">
        <v>464</v>
      </c>
      <c r="B207" t="s">
        <v>73</v>
      </c>
      <c r="C207" t="s">
        <v>465</v>
      </c>
      <c r="D207" t="s">
        <v>312</v>
      </c>
      <c r="E207">
        <v>0</v>
      </c>
      <c r="F207">
        <v>0</v>
      </c>
    </row>
    <row r="208" spans="1:6" x14ac:dyDescent="0.25">
      <c r="A208" t="s">
        <v>464</v>
      </c>
      <c r="B208" t="s">
        <v>74</v>
      </c>
      <c r="C208" t="s">
        <v>356</v>
      </c>
      <c r="D208" t="s">
        <v>315</v>
      </c>
      <c r="E208">
        <v>0</v>
      </c>
      <c r="F208">
        <v>0</v>
      </c>
    </row>
    <row r="209" spans="1:6" x14ac:dyDescent="0.25">
      <c r="A209" t="s">
        <v>327</v>
      </c>
      <c r="B209" t="s">
        <v>283</v>
      </c>
      <c r="C209" t="s">
        <v>327</v>
      </c>
      <c r="D209" t="s">
        <v>315</v>
      </c>
      <c r="E209">
        <v>1</v>
      </c>
      <c r="F209">
        <v>0</v>
      </c>
    </row>
    <row r="210" spans="1:6" x14ac:dyDescent="0.25">
      <c r="A210" t="s">
        <v>327</v>
      </c>
      <c r="B210" t="s">
        <v>284</v>
      </c>
      <c r="C210" t="s">
        <v>433</v>
      </c>
      <c r="D210" t="s">
        <v>312</v>
      </c>
      <c r="E210">
        <v>1</v>
      </c>
      <c r="F210">
        <v>0</v>
      </c>
    </row>
    <row r="211" spans="1:6" x14ac:dyDescent="0.25">
      <c r="A211" t="s">
        <v>327</v>
      </c>
      <c r="B211" t="s">
        <v>285</v>
      </c>
      <c r="C211" t="s">
        <v>400</v>
      </c>
      <c r="D211" t="s">
        <v>312</v>
      </c>
      <c r="E211">
        <v>1</v>
      </c>
      <c r="F211">
        <v>0</v>
      </c>
    </row>
    <row r="212" spans="1:6" x14ac:dyDescent="0.25">
      <c r="A212" t="s">
        <v>466</v>
      </c>
      <c r="B212" t="s">
        <v>286</v>
      </c>
      <c r="C212" t="s">
        <v>399</v>
      </c>
      <c r="D212" t="s">
        <v>312</v>
      </c>
      <c r="E212">
        <v>1</v>
      </c>
      <c r="F212">
        <v>0</v>
      </c>
    </row>
    <row r="213" spans="1:6" x14ac:dyDescent="0.25">
      <c r="A213" t="s">
        <v>466</v>
      </c>
      <c r="B213" t="s">
        <v>287</v>
      </c>
      <c r="C213" t="s">
        <v>409</v>
      </c>
      <c r="D213" t="s">
        <v>315</v>
      </c>
      <c r="E213">
        <v>1</v>
      </c>
      <c r="F213">
        <v>0</v>
      </c>
    </row>
    <row r="214" spans="1:6" x14ac:dyDescent="0.25">
      <c r="A214" t="s">
        <v>467</v>
      </c>
      <c r="B214" t="s">
        <v>468</v>
      </c>
      <c r="C214" t="s">
        <v>344</v>
      </c>
      <c r="D214" t="s">
        <v>315</v>
      </c>
      <c r="E214">
        <v>0</v>
      </c>
      <c r="F214">
        <v>0</v>
      </c>
    </row>
    <row r="215" spans="1:6" x14ac:dyDescent="0.25">
      <c r="A215" t="s">
        <v>467</v>
      </c>
      <c r="B215" t="s">
        <v>75</v>
      </c>
      <c r="C215" t="s">
        <v>370</v>
      </c>
      <c r="D215" t="s">
        <v>315</v>
      </c>
      <c r="E215">
        <v>0</v>
      </c>
      <c r="F215">
        <v>0</v>
      </c>
    </row>
    <row r="216" spans="1:6" x14ac:dyDescent="0.25">
      <c r="A216" t="s">
        <v>467</v>
      </c>
      <c r="B216" t="s">
        <v>76</v>
      </c>
      <c r="C216" t="s">
        <v>469</v>
      </c>
      <c r="D216" t="s">
        <v>315</v>
      </c>
      <c r="E216">
        <v>0</v>
      </c>
      <c r="F216">
        <v>0</v>
      </c>
    </row>
    <row r="217" spans="1:6" x14ac:dyDescent="0.25">
      <c r="A217" t="s">
        <v>354</v>
      </c>
      <c r="B217" t="s">
        <v>77</v>
      </c>
      <c r="C217" t="s">
        <v>470</v>
      </c>
      <c r="D217" t="s">
        <v>315</v>
      </c>
      <c r="E217">
        <v>1</v>
      </c>
      <c r="F217">
        <v>0</v>
      </c>
    </row>
    <row r="218" spans="1:6" x14ac:dyDescent="0.25">
      <c r="A218" t="s">
        <v>354</v>
      </c>
      <c r="B218" t="s">
        <v>78</v>
      </c>
      <c r="C218" t="s">
        <v>347</v>
      </c>
      <c r="D218" t="s">
        <v>315</v>
      </c>
      <c r="E218">
        <v>0</v>
      </c>
      <c r="F218">
        <v>0</v>
      </c>
    </row>
    <row r="219" spans="1:6" x14ac:dyDescent="0.25">
      <c r="A219" t="s">
        <v>354</v>
      </c>
      <c r="B219" t="s">
        <v>79</v>
      </c>
      <c r="C219" t="s">
        <v>372</v>
      </c>
      <c r="D219" t="s">
        <v>312</v>
      </c>
      <c r="E219">
        <v>0</v>
      </c>
      <c r="F219">
        <v>0</v>
      </c>
    </row>
    <row r="220" spans="1:6" x14ac:dyDescent="0.25">
      <c r="A220" t="s">
        <v>354</v>
      </c>
      <c r="B220" t="s">
        <v>288</v>
      </c>
      <c r="C220" t="s">
        <v>471</v>
      </c>
      <c r="D220" t="s">
        <v>315</v>
      </c>
      <c r="E220">
        <v>0</v>
      </c>
      <c r="F220">
        <v>0</v>
      </c>
    </row>
    <row r="221" spans="1:6" x14ac:dyDescent="0.25">
      <c r="A221" t="s">
        <v>354</v>
      </c>
      <c r="B221" t="s">
        <v>289</v>
      </c>
      <c r="C221" t="s">
        <v>354</v>
      </c>
      <c r="D221" t="s">
        <v>315</v>
      </c>
      <c r="E221">
        <v>0</v>
      </c>
      <c r="F221">
        <v>0</v>
      </c>
    </row>
    <row r="222" spans="1:6" x14ac:dyDescent="0.25">
      <c r="A222" t="s">
        <v>354</v>
      </c>
      <c r="B222" t="s">
        <v>80</v>
      </c>
      <c r="C222" t="s">
        <v>472</v>
      </c>
      <c r="D222" t="s">
        <v>315</v>
      </c>
      <c r="E222">
        <v>1</v>
      </c>
      <c r="F222">
        <v>0</v>
      </c>
    </row>
    <row r="223" spans="1:6" x14ac:dyDescent="0.25">
      <c r="A223" t="s">
        <v>354</v>
      </c>
      <c r="B223" t="s">
        <v>81</v>
      </c>
      <c r="C223" t="s">
        <v>354</v>
      </c>
      <c r="D223" t="s">
        <v>315</v>
      </c>
      <c r="E223">
        <v>0</v>
      </c>
      <c r="F223">
        <v>0</v>
      </c>
    </row>
    <row r="224" spans="1:6" x14ac:dyDescent="0.25">
      <c r="A224" t="s">
        <v>354</v>
      </c>
      <c r="B224" t="s">
        <v>290</v>
      </c>
      <c r="C224" t="s">
        <v>394</v>
      </c>
      <c r="D224" t="s">
        <v>315</v>
      </c>
      <c r="E224">
        <v>0</v>
      </c>
      <c r="F224">
        <v>0</v>
      </c>
    </row>
    <row r="225" spans="1:6" x14ac:dyDescent="0.25">
      <c r="A225" t="s">
        <v>317</v>
      </c>
      <c r="B225" t="s">
        <v>291</v>
      </c>
      <c r="C225" t="s">
        <v>473</v>
      </c>
      <c r="D225" t="s">
        <v>315</v>
      </c>
      <c r="E225">
        <v>0</v>
      </c>
      <c r="F225">
        <v>0</v>
      </c>
    </row>
    <row r="226" spans="1:6" x14ac:dyDescent="0.25">
      <c r="A226" t="s">
        <v>317</v>
      </c>
      <c r="B226" t="s">
        <v>82</v>
      </c>
      <c r="C226" t="s">
        <v>474</v>
      </c>
      <c r="D226" t="s">
        <v>312</v>
      </c>
      <c r="E226">
        <v>0</v>
      </c>
      <c r="F226">
        <v>0</v>
      </c>
    </row>
    <row r="227" spans="1:6" x14ac:dyDescent="0.25">
      <c r="A227" t="s">
        <v>317</v>
      </c>
      <c r="B227" t="s">
        <v>292</v>
      </c>
      <c r="C227" t="s">
        <v>382</v>
      </c>
      <c r="D227" t="s">
        <v>315</v>
      </c>
      <c r="E227">
        <v>0</v>
      </c>
      <c r="F227">
        <v>0</v>
      </c>
    </row>
    <row r="228" spans="1:6" x14ac:dyDescent="0.25">
      <c r="A228" t="s">
        <v>475</v>
      </c>
      <c r="B228" t="s">
        <v>83</v>
      </c>
      <c r="C228" t="s">
        <v>454</v>
      </c>
      <c r="D228" t="s">
        <v>315</v>
      </c>
      <c r="E228">
        <v>0</v>
      </c>
      <c r="F228">
        <v>0</v>
      </c>
    </row>
    <row r="229" spans="1:6" x14ac:dyDescent="0.25">
      <c r="A229" t="s">
        <v>475</v>
      </c>
      <c r="B229" t="s">
        <v>84</v>
      </c>
      <c r="C229" t="s">
        <v>476</v>
      </c>
      <c r="D229" t="s">
        <v>312</v>
      </c>
      <c r="E229">
        <v>1</v>
      </c>
      <c r="F229">
        <v>0</v>
      </c>
    </row>
    <row r="230" spans="1:6" x14ac:dyDescent="0.25">
      <c r="A230" t="s">
        <v>475</v>
      </c>
      <c r="B230" t="s">
        <v>85</v>
      </c>
      <c r="C230" t="s">
        <v>477</v>
      </c>
      <c r="D230" t="s">
        <v>315</v>
      </c>
      <c r="E230">
        <v>1</v>
      </c>
      <c r="F230">
        <v>0</v>
      </c>
    </row>
    <row r="231" spans="1:6" x14ac:dyDescent="0.25">
      <c r="A231" t="s">
        <v>368</v>
      </c>
      <c r="B231" t="s">
        <v>293</v>
      </c>
      <c r="C231" t="s">
        <v>478</v>
      </c>
      <c r="D231" t="s">
        <v>312</v>
      </c>
      <c r="E231">
        <v>1</v>
      </c>
      <c r="F231">
        <v>0</v>
      </c>
    </row>
    <row r="232" spans="1:6" x14ac:dyDescent="0.25">
      <c r="A232" t="s">
        <v>368</v>
      </c>
      <c r="B232" t="s">
        <v>86</v>
      </c>
      <c r="C232" t="s">
        <v>479</v>
      </c>
      <c r="D232" t="s">
        <v>315</v>
      </c>
      <c r="E232">
        <v>0</v>
      </c>
      <c r="F232">
        <v>0</v>
      </c>
    </row>
    <row r="233" spans="1:6" x14ac:dyDescent="0.25">
      <c r="A233" t="s">
        <v>368</v>
      </c>
      <c r="B233" t="s">
        <v>294</v>
      </c>
      <c r="C233" t="s">
        <v>348</v>
      </c>
      <c r="D233" t="s">
        <v>315</v>
      </c>
      <c r="E233">
        <v>0</v>
      </c>
      <c r="F233">
        <v>0</v>
      </c>
    </row>
    <row r="234" spans="1:6" x14ac:dyDescent="0.25">
      <c r="A234" t="s">
        <v>365</v>
      </c>
      <c r="B234" t="s">
        <v>295</v>
      </c>
      <c r="C234" t="s">
        <v>480</v>
      </c>
      <c r="D234" t="s">
        <v>315</v>
      </c>
      <c r="E234">
        <v>0</v>
      </c>
      <c r="F234">
        <v>0</v>
      </c>
    </row>
    <row r="235" spans="1:6" x14ac:dyDescent="0.25">
      <c r="A235" t="s">
        <v>481</v>
      </c>
      <c r="B235" t="s">
        <v>296</v>
      </c>
      <c r="C235" t="s">
        <v>482</v>
      </c>
      <c r="D235" t="s">
        <v>315</v>
      </c>
      <c r="E235">
        <v>0</v>
      </c>
      <c r="F235">
        <v>0</v>
      </c>
    </row>
    <row r="236" spans="1:6" x14ac:dyDescent="0.25">
      <c r="A236" t="s">
        <v>481</v>
      </c>
      <c r="B236" t="s">
        <v>297</v>
      </c>
      <c r="C236" t="s">
        <v>318</v>
      </c>
      <c r="D236" t="s">
        <v>315</v>
      </c>
      <c r="E236">
        <v>0</v>
      </c>
      <c r="F236">
        <v>0</v>
      </c>
    </row>
    <row r="237" spans="1:6" x14ac:dyDescent="0.25">
      <c r="A237" t="s">
        <v>481</v>
      </c>
      <c r="B237" t="s">
        <v>298</v>
      </c>
      <c r="C237" t="s">
        <v>454</v>
      </c>
      <c r="D237" t="s">
        <v>312</v>
      </c>
      <c r="E237">
        <v>0</v>
      </c>
      <c r="F237">
        <v>0</v>
      </c>
    </row>
    <row r="238" spans="1:6" x14ac:dyDescent="0.25">
      <c r="A238" t="s">
        <v>481</v>
      </c>
      <c r="B238" t="s">
        <v>87</v>
      </c>
      <c r="C238" t="s">
        <v>483</v>
      </c>
      <c r="D238" t="s">
        <v>312</v>
      </c>
      <c r="E238">
        <v>0</v>
      </c>
      <c r="F238">
        <v>0</v>
      </c>
    </row>
    <row r="239" spans="1:6" x14ac:dyDescent="0.25">
      <c r="A239" t="s">
        <v>484</v>
      </c>
      <c r="B239" t="s">
        <v>299</v>
      </c>
      <c r="C239" t="s">
        <v>485</v>
      </c>
      <c r="D239" t="s">
        <v>315</v>
      </c>
      <c r="E239">
        <v>0</v>
      </c>
      <c r="F239">
        <v>0</v>
      </c>
    </row>
    <row r="240" spans="1:6" x14ac:dyDescent="0.25">
      <c r="A240" t="s">
        <v>484</v>
      </c>
      <c r="B240" t="s">
        <v>88</v>
      </c>
      <c r="C240" t="s">
        <v>345</v>
      </c>
      <c r="D240" t="s">
        <v>315</v>
      </c>
      <c r="E240">
        <v>1</v>
      </c>
      <c r="F240">
        <v>0</v>
      </c>
    </row>
    <row r="241" spans="1:6" x14ac:dyDescent="0.25">
      <c r="A241" t="s">
        <v>484</v>
      </c>
      <c r="B241" t="s">
        <v>300</v>
      </c>
      <c r="C241" t="s">
        <v>463</v>
      </c>
      <c r="D241" t="s">
        <v>312</v>
      </c>
      <c r="E241">
        <v>0</v>
      </c>
      <c r="F241">
        <v>0</v>
      </c>
    </row>
    <row r="242" spans="1:6" x14ac:dyDescent="0.25">
      <c r="A242" t="s">
        <v>486</v>
      </c>
      <c r="B242" t="s">
        <v>301</v>
      </c>
      <c r="C242" t="s">
        <v>313</v>
      </c>
      <c r="D242" t="s">
        <v>315</v>
      </c>
      <c r="E242">
        <v>0</v>
      </c>
      <c r="F242">
        <v>0</v>
      </c>
    </row>
    <row r="243" spans="1:6" x14ac:dyDescent="0.25">
      <c r="A243" t="s">
        <v>348</v>
      </c>
      <c r="B243" t="s">
        <v>89</v>
      </c>
      <c r="C243" t="s">
        <v>405</v>
      </c>
      <c r="D243" t="s">
        <v>312</v>
      </c>
      <c r="E243">
        <v>0</v>
      </c>
      <c r="F243">
        <v>0</v>
      </c>
    </row>
    <row r="244" spans="1:6" x14ac:dyDescent="0.25">
      <c r="A244" t="s">
        <v>348</v>
      </c>
      <c r="B244" t="s">
        <v>302</v>
      </c>
      <c r="C244" t="s">
        <v>348</v>
      </c>
      <c r="D244" t="s">
        <v>312</v>
      </c>
      <c r="E244">
        <v>0</v>
      </c>
      <c r="F244">
        <v>0</v>
      </c>
    </row>
    <row r="245" spans="1:6" x14ac:dyDescent="0.25">
      <c r="A245" t="s">
        <v>487</v>
      </c>
      <c r="B245" t="s">
        <v>303</v>
      </c>
      <c r="C245" t="s">
        <v>364</v>
      </c>
      <c r="D245" t="s">
        <v>315</v>
      </c>
      <c r="E245">
        <v>1</v>
      </c>
      <c r="F245">
        <v>0</v>
      </c>
    </row>
    <row r="246" spans="1:6" x14ac:dyDescent="0.25">
      <c r="A246" t="s">
        <v>487</v>
      </c>
      <c r="B246" t="s">
        <v>304</v>
      </c>
      <c r="C246" t="s">
        <v>488</v>
      </c>
      <c r="D246" t="s">
        <v>312</v>
      </c>
      <c r="E246">
        <v>0</v>
      </c>
      <c r="F246">
        <v>0</v>
      </c>
    </row>
    <row r="247" spans="1:6" x14ac:dyDescent="0.25">
      <c r="A247" t="s">
        <v>487</v>
      </c>
      <c r="B247" t="s">
        <v>489</v>
      </c>
      <c r="C247" t="s">
        <v>352</v>
      </c>
      <c r="D247" t="s">
        <v>315</v>
      </c>
      <c r="E247">
        <v>1</v>
      </c>
      <c r="F247">
        <v>0</v>
      </c>
    </row>
    <row r="248" spans="1:6" x14ac:dyDescent="0.25">
      <c r="A248" t="s">
        <v>487</v>
      </c>
      <c r="B248" t="s">
        <v>90</v>
      </c>
      <c r="C248" t="s">
        <v>433</v>
      </c>
      <c r="D248" t="s">
        <v>315</v>
      </c>
      <c r="E248">
        <v>1</v>
      </c>
      <c r="F248">
        <v>0</v>
      </c>
    </row>
    <row r="249" spans="1:6" x14ac:dyDescent="0.25">
      <c r="A249" t="s">
        <v>361</v>
      </c>
      <c r="B249" t="s">
        <v>490</v>
      </c>
      <c r="C249" t="s">
        <v>352</v>
      </c>
      <c r="D249" t="s">
        <v>315</v>
      </c>
      <c r="E249">
        <v>1</v>
      </c>
      <c r="F249">
        <v>1</v>
      </c>
    </row>
    <row r="250" spans="1:6" x14ac:dyDescent="0.25">
      <c r="A250" t="s">
        <v>361</v>
      </c>
      <c r="B250" t="s">
        <v>491</v>
      </c>
      <c r="C250" t="s">
        <v>477</v>
      </c>
      <c r="D250" t="s">
        <v>312</v>
      </c>
      <c r="E250">
        <v>1</v>
      </c>
      <c r="F250">
        <v>1</v>
      </c>
    </row>
    <row r="251" spans="1:6" x14ac:dyDescent="0.25">
      <c r="A251" t="s">
        <v>361</v>
      </c>
      <c r="B251" t="s">
        <v>91</v>
      </c>
      <c r="C251" t="s">
        <v>335</v>
      </c>
      <c r="D251" t="s">
        <v>312</v>
      </c>
      <c r="E251">
        <v>1</v>
      </c>
      <c r="F251">
        <v>1</v>
      </c>
    </row>
    <row r="252" spans="1:6" x14ac:dyDescent="0.25">
      <c r="A252" t="s">
        <v>361</v>
      </c>
      <c r="B252" t="s">
        <v>92</v>
      </c>
      <c r="C252" t="s">
        <v>492</v>
      </c>
      <c r="D252" t="s">
        <v>315</v>
      </c>
      <c r="E252">
        <v>0</v>
      </c>
      <c r="F252">
        <v>1</v>
      </c>
    </row>
    <row r="253" spans="1:6" x14ac:dyDescent="0.25">
      <c r="A253" t="s">
        <v>361</v>
      </c>
      <c r="B253" t="s">
        <v>93</v>
      </c>
      <c r="D253" t="s">
        <v>315</v>
      </c>
      <c r="E253" t="s">
        <v>151</v>
      </c>
      <c r="F253">
        <v>1</v>
      </c>
    </row>
    <row r="254" spans="1:6" x14ac:dyDescent="0.25">
      <c r="A254" t="s">
        <v>361</v>
      </c>
      <c r="B254" t="s">
        <v>493</v>
      </c>
      <c r="C254" t="s">
        <v>361</v>
      </c>
      <c r="D254" t="s">
        <v>312</v>
      </c>
      <c r="E254">
        <v>1</v>
      </c>
      <c r="F254">
        <v>1</v>
      </c>
    </row>
    <row r="255" spans="1:6" x14ac:dyDescent="0.25">
      <c r="A255" t="s">
        <v>361</v>
      </c>
      <c r="B255" t="s">
        <v>494</v>
      </c>
      <c r="C255" t="s">
        <v>376</v>
      </c>
      <c r="D255" t="s">
        <v>315</v>
      </c>
      <c r="E255">
        <v>0</v>
      </c>
      <c r="F255">
        <v>1</v>
      </c>
    </row>
    <row r="256" spans="1:6" x14ac:dyDescent="0.25">
      <c r="A256" t="s">
        <v>336</v>
      </c>
      <c r="B256" t="s">
        <v>94</v>
      </c>
      <c r="C256" t="s">
        <v>433</v>
      </c>
      <c r="D256" t="s">
        <v>315</v>
      </c>
      <c r="E256">
        <v>1</v>
      </c>
      <c r="F256">
        <v>1</v>
      </c>
    </row>
    <row r="257" spans="1:6" x14ac:dyDescent="0.25">
      <c r="A257" t="s">
        <v>336</v>
      </c>
      <c r="B257" t="s">
        <v>495</v>
      </c>
      <c r="C257" t="s">
        <v>327</v>
      </c>
      <c r="D257" t="s">
        <v>312</v>
      </c>
      <c r="E257">
        <v>1</v>
      </c>
      <c r="F257">
        <v>1</v>
      </c>
    </row>
    <row r="258" spans="1:6" x14ac:dyDescent="0.25">
      <c r="A258" t="s">
        <v>336</v>
      </c>
      <c r="B258" t="s">
        <v>496</v>
      </c>
      <c r="C258" t="s">
        <v>353</v>
      </c>
      <c r="D258" t="s">
        <v>315</v>
      </c>
      <c r="E258">
        <v>1</v>
      </c>
      <c r="F258">
        <v>1</v>
      </c>
    </row>
    <row r="259" spans="1:6" x14ac:dyDescent="0.25">
      <c r="A259" t="s">
        <v>336</v>
      </c>
      <c r="B259" t="s">
        <v>497</v>
      </c>
      <c r="C259" t="s">
        <v>433</v>
      </c>
      <c r="D259" t="s">
        <v>315</v>
      </c>
      <c r="E259">
        <v>1</v>
      </c>
      <c r="F259">
        <v>1</v>
      </c>
    </row>
    <row r="260" spans="1:6" x14ac:dyDescent="0.25">
      <c r="A260" t="s">
        <v>336</v>
      </c>
      <c r="B260" t="s">
        <v>498</v>
      </c>
      <c r="C260" t="s">
        <v>433</v>
      </c>
      <c r="D260" t="s">
        <v>312</v>
      </c>
      <c r="E260">
        <v>1</v>
      </c>
      <c r="F260">
        <v>1</v>
      </c>
    </row>
    <row r="261" spans="1:6" x14ac:dyDescent="0.25">
      <c r="A261" t="s">
        <v>499</v>
      </c>
      <c r="B261" t="s">
        <v>95</v>
      </c>
      <c r="C261" t="s">
        <v>432</v>
      </c>
      <c r="D261" t="s">
        <v>312</v>
      </c>
      <c r="E261">
        <v>1</v>
      </c>
      <c r="F261">
        <v>0</v>
      </c>
    </row>
    <row r="262" spans="1:6" x14ac:dyDescent="0.25">
      <c r="A262" t="s">
        <v>499</v>
      </c>
      <c r="B262" t="s">
        <v>96</v>
      </c>
      <c r="C262" t="s">
        <v>499</v>
      </c>
      <c r="D262" t="s">
        <v>315</v>
      </c>
      <c r="E262">
        <v>1</v>
      </c>
      <c r="F262">
        <v>0</v>
      </c>
    </row>
    <row r="263" spans="1:6" x14ac:dyDescent="0.25">
      <c r="A263" t="s">
        <v>499</v>
      </c>
      <c r="B263" t="s">
        <v>500</v>
      </c>
      <c r="C263" t="s">
        <v>499</v>
      </c>
      <c r="D263" t="s">
        <v>315</v>
      </c>
      <c r="E263">
        <v>1</v>
      </c>
      <c r="F263">
        <v>0</v>
      </c>
    </row>
    <row r="264" spans="1:6" x14ac:dyDescent="0.25">
      <c r="A264" t="s">
        <v>499</v>
      </c>
      <c r="B264" t="s">
        <v>97</v>
      </c>
      <c r="C264" t="s">
        <v>501</v>
      </c>
      <c r="D264" t="s">
        <v>315</v>
      </c>
      <c r="E264">
        <v>0</v>
      </c>
      <c r="F264">
        <v>0</v>
      </c>
    </row>
    <row r="265" spans="1:6" x14ac:dyDescent="0.25">
      <c r="A265" t="s">
        <v>502</v>
      </c>
      <c r="B265" t="s">
        <v>98</v>
      </c>
      <c r="D265" t="s">
        <v>312</v>
      </c>
      <c r="E265" t="s">
        <v>151</v>
      </c>
      <c r="F265">
        <v>0</v>
      </c>
    </row>
    <row r="266" spans="1:6" x14ac:dyDescent="0.25">
      <c r="A266" t="s">
        <v>502</v>
      </c>
      <c r="B266" t="s">
        <v>99</v>
      </c>
      <c r="D266" t="s">
        <v>312</v>
      </c>
      <c r="E266" t="s">
        <v>151</v>
      </c>
      <c r="F266">
        <v>0</v>
      </c>
    </row>
    <row r="267" spans="1:6" x14ac:dyDescent="0.25">
      <c r="A267" t="s">
        <v>502</v>
      </c>
      <c r="B267" t="s">
        <v>100</v>
      </c>
      <c r="D267" t="s">
        <v>312</v>
      </c>
      <c r="E267" t="s">
        <v>151</v>
      </c>
      <c r="F267">
        <v>0</v>
      </c>
    </row>
    <row r="268" spans="1:6" x14ac:dyDescent="0.25">
      <c r="A268" t="s">
        <v>502</v>
      </c>
      <c r="B268" t="s">
        <v>101</v>
      </c>
      <c r="D268" t="s">
        <v>315</v>
      </c>
      <c r="E268" t="s">
        <v>151</v>
      </c>
      <c r="F268">
        <v>0</v>
      </c>
    </row>
    <row r="269" spans="1:6" x14ac:dyDescent="0.25">
      <c r="A269" t="s">
        <v>502</v>
      </c>
      <c r="B269" t="s">
        <v>102</v>
      </c>
      <c r="D269" t="s">
        <v>315</v>
      </c>
      <c r="E269" t="s">
        <v>151</v>
      </c>
      <c r="F269">
        <v>0</v>
      </c>
    </row>
    <row r="270" spans="1:6" x14ac:dyDescent="0.25">
      <c r="A270" t="s">
        <v>503</v>
      </c>
      <c r="B270" t="s">
        <v>504</v>
      </c>
      <c r="C270" t="s">
        <v>405</v>
      </c>
      <c r="D270" t="s">
        <v>312</v>
      </c>
      <c r="E270">
        <v>0</v>
      </c>
      <c r="F270">
        <v>0</v>
      </c>
    </row>
    <row r="271" spans="1:6" x14ac:dyDescent="0.25">
      <c r="A271" t="s">
        <v>503</v>
      </c>
      <c r="B271" t="s">
        <v>505</v>
      </c>
      <c r="C271" t="s">
        <v>454</v>
      </c>
      <c r="D271" t="s">
        <v>315</v>
      </c>
      <c r="E271">
        <v>0</v>
      </c>
      <c r="F271">
        <v>0</v>
      </c>
    </row>
    <row r="272" spans="1:6" x14ac:dyDescent="0.25">
      <c r="A272" t="s">
        <v>503</v>
      </c>
      <c r="B272" t="s">
        <v>506</v>
      </c>
      <c r="C272" t="s">
        <v>409</v>
      </c>
      <c r="D272" t="s">
        <v>315</v>
      </c>
      <c r="E272">
        <v>1</v>
      </c>
      <c r="F272">
        <v>0</v>
      </c>
    </row>
    <row r="273" spans="1:6" x14ac:dyDescent="0.25">
      <c r="A273" t="s">
        <v>503</v>
      </c>
      <c r="B273" t="s">
        <v>507</v>
      </c>
      <c r="C273" t="s">
        <v>508</v>
      </c>
      <c r="D273" t="s">
        <v>315</v>
      </c>
      <c r="E273">
        <v>0</v>
      </c>
      <c r="F273">
        <v>0</v>
      </c>
    </row>
    <row r="274" spans="1:6" x14ac:dyDescent="0.25">
      <c r="A274" t="s">
        <v>509</v>
      </c>
      <c r="B274" t="s">
        <v>103</v>
      </c>
      <c r="C274" t="s">
        <v>510</v>
      </c>
      <c r="D274" t="s">
        <v>312</v>
      </c>
      <c r="E274">
        <v>0</v>
      </c>
      <c r="F274">
        <v>0</v>
      </c>
    </row>
    <row r="275" spans="1:6" x14ac:dyDescent="0.25">
      <c r="A275" t="s">
        <v>511</v>
      </c>
      <c r="B275" t="s">
        <v>104</v>
      </c>
      <c r="C275" t="s">
        <v>415</v>
      </c>
      <c r="D275" t="s">
        <v>312</v>
      </c>
      <c r="E275">
        <v>0</v>
      </c>
      <c r="F275">
        <v>0</v>
      </c>
    </row>
    <row r="276" spans="1:6" x14ac:dyDescent="0.25">
      <c r="A276" t="s">
        <v>511</v>
      </c>
      <c r="B276" t="s">
        <v>105</v>
      </c>
      <c r="C276" t="s">
        <v>512</v>
      </c>
      <c r="D276" t="s">
        <v>315</v>
      </c>
      <c r="E276">
        <v>0</v>
      </c>
      <c r="F276">
        <v>0</v>
      </c>
    </row>
    <row r="277" spans="1:6" x14ac:dyDescent="0.25">
      <c r="A277" t="s">
        <v>511</v>
      </c>
      <c r="B277" t="s">
        <v>513</v>
      </c>
      <c r="C277" t="s">
        <v>376</v>
      </c>
      <c r="D277" t="s">
        <v>312</v>
      </c>
      <c r="E277">
        <v>0</v>
      </c>
      <c r="F277">
        <v>0</v>
      </c>
    </row>
    <row r="278" spans="1:6" x14ac:dyDescent="0.25">
      <c r="A278" t="s">
        <v>463</v>
      </c>
      <c r="B278" t="s">
        <v>514</v>
      </c>
      <c r="C278" t="s">
        <v>318</v>
      </c>
      <c r="D278" t="s">
        <v>315</v>
      </c>
      <c r="E278">
        <v>0</v>
      </c>
      <c r="F278">
        <v>0</v>
      </c>
    </row>
    <row r="279" spans="1:6" x14ac:dyDescent="0.25">
      <c r="A279" t="s">
        <v>463</v>
      </c>
      <c r="B279" t="s">
        <v>515</v>
      </c>
      <c r="C279" t="s">
        <v>467</v>
      </c>
      <c r="D279" t="s">
        <v>315</v>
      </c>
      <c r="E279">
        <v>0</v>
      </c>
      <c r="F279">
        <v>0</v>
      </c>
    </row>
    <row r="280" spans="1:6" x14ac:dyDescent="0.25">
      <c r="A280" t="s">
        <v>463</v>
      </c>
      <c r="B280" t="s">
        <v>516</v>
      </c>
      <c r="C280" t="s">
        <v>517</v>
      </c>
      <c r="D280" t="s">
        <v>315</v>
      </c>
      <c r="E280">
        <v>0</v>
      </c>
      <c r="F280">
        <v>0</v>
      </c>
    </row>
    <row r="281" spans="1:6" x14ac:dyDescent="0.25">
      <c r="A281" t="s">
        <v>463</v>
      </c>
      <c r="B281" t="s">
        <v>518</v>
      </c>
      <c r="C281" t="s">
        <v>517</v>
      </c>
      <c r="D281" t="s">
        <v>315</v>
      </c>
      <c r="E281">
        <v>0</v>
      </c>
      <c r="F281">
        <v>0</v>
      </c>
    </row>
    <row r="282" spans="1:6" x14ac:dyDescent="0.25">
      <c r="A282" t="s">
        <v>519</v>
      </c>
      <c r="B282" t="s">
        <v>520</v>
      </c>
      <c r="C282" t="s">
        <v>521</v>
      </c>
      <c r="D282" t="s">
        <v>312</v>
      </c>
      <c r="E282">
        <v>1</v>
      </c>
      <c r="F282">
        <v>0</v>
      </c>
    </row>
    <row r="283" spans="1:6" x14ac:dyDescent="0.25">
      <c r="A283" t="s">
        <v>519</v>
      </c>
      <c r="B283" t="s">
        <v>522</v>
      </c>
      <c r="C283" t="s">
        <v>521</v>
      </c>
      <c r="D283" t="s">
        <v>315</v>
      </c>
      <c r="E283">
        <v>1</v>
      </c>
      <c r="F283">
        <v>0</v>
      </c>
    </row>
    <row r="284" spans="1:6" x14ac:dyDescent="0.25">
      <c r="A284" t="s">
        <v>519</v>
      </c>
      <c r="B284" t="s">
        <v>523</v>
      </c>
      <c r="C284" t="s">
        <v>524</v>
      </c>
      <c r="D284" t="s">
        <v>315</v>
      </c>
      <c r="E284">
        <v>0</v>
      </c>
      <c r="F284">
        <v>0</v>
      </c>
    </row>
    <row r="285" spans="1:6" x14ac:dyDescent="0.25">
      <c r="A285" t="s">
        <v>519</v>
      </c>
      <c r="B285" t="s">
        <v>106</v>
      </c>
      <c r="C285" t="s">
        <v>368</v>
      </c>
      <c r="D285" t="s">
        <v>315</v>
      </c>
      <c r="E285">
        <v>0</v>
      </c>
      <c r="F285">
        <v>0</v>
      </c>
    </row>
    <row r="286" spans="1:6" x14ac:dyDescent="0.25">
      <c r="A286" t="s">
        <v>432</v>
      </c>
      <c r="B286" t="s">
        <v>525</v>
      </c>
      <c r="C286" t="s">
        <v>432</v>
      </c>
      <c r="D286" t="s">
        <v>312</v>
      </c>
      <c r="E286">
        <v>1</v>
      </c>
      <c r="F286">
        <v>0</v>
      </c>
    </row>
    <row r="287" spans="1:6" x14ac:dyDescent="0.25">
      <c r="A287" t="s">
        <v>432</v>
      </c>
      <c r="B287" t="s">
        <v>526</v>
      </c>
      <c r="C287" t="s">
        <v>373</v>
      </c>
      <c r="D287" t="s">
        <v>312</v>
      </c>
      <c r="E287">
        <v>0</v>
      </c>
      <c r="F287">
        <v>0</v>
      </c>
    </row>
    <row r="288" spans="1:6" x14ac:dyDescent="0.25">
      <c r="A288" t="s">
        <v>432</v>
      </c>
      <c r="B288" t="s">
        <v>107</v>
      </c>
      <c r="C288" t="s">
        <v>527</v>
      </c>
      <c r="D288" t="s">
        <v>315</v>
      </c>
      <c r="E288">
        <v>0</v>
      </c>
      <c r="F288">
        <v>0</v>
      </c>
    </row>
    <row r="289" spans="1:6" x14ac:dyDescent="0.25">
      <c r="A289" t="s">
        <v>432</v>
      </c>
      <c r="B289" t="s">
        <v>528</v>
      </c>
      <c r="C289" t="s">
        <v>450</v>
      </c>
      <c r="D289" t="s">
        <v>315</v>
      </c>
      <c r="E289">
        <v>0</v>
      </c>
      <c r="F289">
        <v>0</v>
      </c>
    </row>
    <row r="290" spans="1:6" x14ac:dyDescent="0.25">
      <c r="A290" t="s">
        <v>432</v>
      </c>
      <c r="B290" t="s">
        <v>529</v>
      </c>
      <c r="C290" t="s">
        <v>530</v>
      </c>
      <c r="D290" t="s">
        <v>315</v>
      </c>
      <c r="E290">
        <v>0</v>
      </c>
      <c r="F290">
        <v>0</v>
      </c>
    </row>
    <row r="291" spans="1:6" x14ac:dyDescent="0.25">
      <c r="A291" t="s">
        <v>531</v>
      </c>
      <c r="B291" t="s">
        <v>532</v>
      </c>
      <c r="C291" t="s">
        <v>343</v>
      </c>
      <c r="D291" t="s">
        <v>312</v>
      </c>
      <c r="E291">
        <v>0</v>
      </c>
      <c r="F291">
        <v>0</v>
      </c>
    </row>
    <row r="292" spans="1:6" x14ac:dyDescent="0.25">
      <c r="A292" t="s">
        <v>533</v>
      </c>
      <c r="B292" t="s">
        <v>108</v>
      </c>
      <c r="C292" t="s">
        <v>534</v>
      </c>
      <c r="D292" t="s">
        <v>315</v>
      </c>
      <c r="E292">
        <v>0</v>
      </c>
      <c r="F292">
        <v>0</v>
      </c>
    </row>
    <row r="293" spans="1:6" x14ac:dyDescent="0.25">
      <c r="A293" t="s">
        <v>533</v>
      </c>
      <c r="B293" t="s">
        <v>535</v>
      </c>
      <c r="C293" t="s">
        <v>382</v>
      </c>
      <c r="D293" t="s">
        <v>312</v>
      </c>
      <c r="E293">
        <v>0</v>
      </c>
      <c r="F293">
        <v>0</v>
      </c>
    </row>
    <row r="294" spans="1:6" x14ac:dyDescent="0.25">
      <c r="A294" t="s">
        <v>533</v>
      </c>
      <c r="B294" t="s">
        <v>536</v>
      </c>
      <c r="C294" t="s">
        <v>375</v>
      </c>
      <c r="D294" t="s">
        <v>315</v>
      </c>
      <c r="E294">
        <v>0</v>
      </c>
      <c r="F294">
        <v>0</v>
      </c>
    </row>
    <row r="295" spans="1:6" x14ac:dyDescent="0.25">
      <c r="A295" t="s">
        <v>537</v>
      </c>
      <c r="B295" t="s">
        <v>538</v>
      </c>
      <c r="C295" t="s">
        <v>539</v>
      </c>
      <c r="D295" t="s">
        <v>315</v>
      </c>
      <c r="E295">
        <v>0</v>
      </c>
      <c r="F295">
        <v>0</v>
      </c>
    </row>
    <row r="296" spans="1:6" x14ac:dyDescent="0.25">
      <c r="A296" t="s">
        <v>537</v>
      </c>
      <c r="B296" t="s">
        <v>540</v>
      </c>
      <c r="C296" t="s">
        <v>539</v>
      </c>
      <c r="D296" t="s">
        <v>315</v>
      </c>
      <c r="E296">
        <v>0</v>
      </c>
      <c r="F296">
        <v>0</v>
      </c>
    </row>
    <row r="297" spans="1:6" x14ac:dyDescent="0.25">
      <c r="A297" t="s">
        <v>537</v>
      </c>
      <c r="B297" t="s">
        <v>541</v>
      </c>
      <c r="C297" t="s">
        <v>539</v>
      </c>
      <c r="D297" t="s">
        <v>315</v>
      </c>
      <c r="E297">
        <v>0</v>
      </c>
      <c r="F297">
        <v>0</v>
      </c>
    </row>
    <row r="298" spans="1:6" x14ac:dyDescent="0.25">
      <c r="A298" t="s">
        <v>537</v>
      </c>
      <c r="B298" t="s">
        <v>542</v>
      </c>
      <c r="C298" t="s">
        <v>539</v>
      </c>
      <c r="D298" t="s">
        <v>315</v>
      </c>
      <c r="E298">
        <v>0</v>
      </c>
      <c r="F298">
        <v>0</v>
      </c>
    </row>
    <row r="299" spans="1:6" x14ac:dyDescent="0.25">
      <c r="A299" t="s">
        <v>543</v>
      </c>
      <c r="B299" t="s">
        <v>544</v>
      </c>
      <c r="C299" t="s">
        <v>545</v>
      </c>
      <c r="D299" t="s">
        <v>312</v>
      </c>
      <c r="E299">
        <v>0</v>
      </c>
      <c r="F299">
        <v>0</v>
      </c>
    </row>
    <row r="300" spans="1:6" x14ac:dyDescent="0.25">
      <c r="A300" t="s">
        <v>543</v>
      </c>
      <c r="B300" t="s">
        <v>109</v>
      </c>
      <c r="D300" t="s">
        <v>315</v>
      </c>
      <c r="E300" t="s">
        <v>151</v>
      </c>
      <c r="F300">
        <v>0</v>
      </c>
    </row>
    <row r="301" spans="1:6" x14ac:dyDescent="0.25">
      <c r="A301" t="s">
        <v>543</v>
      </c>
      <c r="B301" t="s">
        <v>110</v>
      </c>
      <c r="D301" t="s">
        <v>315</v>
      </c>
      <c r="E301" t="s">
        <v>151</v>
      </c>
      <c r="F301">
        <v>0</v>
      </c>
    </row>
    <row r="302" spans="1:6" x14ac:dyDescent="0.25">
      <c r="A302" t="s">
        <v>543</v>
      </c>
      <c r="B302" t="s">
        <v>111</v>
      </c>
      <c r="C302" t="s">
        <v>334</v>
      </c>
      <c r="D302" t="s">
        <v>312</v>
      </c>
      <c r="E302">
        <v>0</v>
      </c>
      <c r="F302">
        <v>0</v>
      </c>
    </row>
    <row r="303" spans="1:6" x14ac:dyDescent="0.25">
      <c r="A303" t="s">
        <v>546</v>
      </c>
      <c r="B303" t="s">
        <v>547</v>
      </c>
      <c r="C303" t="s">
        <v>345</v>
      </c>
      <c r="D303" t="s">
        <v>315</v>
      </c>
      <c r="E303">
        <v>1</v>
      </c>
      <c r="F303">
        <v>0</v>
      </c>
    </row>
    <row r="304" spans="1:6" x14ac:dyDescent="0.25">
      <c r="A304" t="s">
        <v>548</v>
      </c>
      <c r="B304" t="s">
        <v>112</v>
      </c>
      <c r="C304" t="s">
        <v>433</v>
      </c>
      <c r="D304" t="s">
        <v>315</v>
      </c>
      <c r="E304">
        <v>1</v>
      </c>
      <c r="F304">
        <v>1</v>
      </c>
    </row>
    <row r="305" spans="1:6" x14ac:dyDescent="0.25">
      <c r="A305" t="s">
        <v>548</v>
      </c>
      <c r="B305" t="s">
        <v>113</v>
      </c>
      <c r="C305" t="s">
        <v>549</v>
      </c>
      <c r="D305" t="s">
        <v>315</v>
      </c>
      <c r="E305">
        <v>0</v>
      </c>
      <c r="F305">
        <v>1</v>
      </c>
    </row>
    <row r="306" spans="1:6" x14ac:dyDescent="0.25">
      <c r="A306" t="s">
        <v>548</v>
      </c>
      <c r="B306" t="s">
        <v>114</v>
      </c>
      <c r="C306" t="s">
        <v>550</v>
      </c>
      <c r="D306" t="s">
        <v>312</v>
      </c>
      <c r="E306">
        <v>0</v>
      </c>
      <c r="F306">
        <v>1</v>
      </c>
    </row>
    <row r="307" spans="1:6" x14ac:dyDescent="0.25">
      <c r="A307" t="s">
        <v>548</v>
      </c>
      <c r="B307" t="s">
        <v>551</v>
      </c>
      <c r="C307" t="s">
        <v>552</v>
      </c>
      <c r="D307" t="s">
        <v>315</v>
      </c>
      <c r="E307">
        <v>0</v>
      </c>
      <c r="F307">
        <v>1</v>
      </c>
    </row>
    <row r="308" spans="1:6" x14ac:dyDescent="0.25">
      <c r="A308" t="s">
        <v>548</v>
      </c>
      <c r="B308" t="s">
        <v>553</v>
      </c>
      <c r="C308" t="s">
        <v>394</v>
      </c>
      <c r="D308" t="s">
        <v>312</v>
      </c>
      <c r="E308">
        <v>0</v>
      </c>
      <c r="F308">
        <v>1</v>
      </c>
    </row>
    <row r="309" spans="1:6" x14ac:dyDescent="0.25">
      <c r="A309" t="s">
        <v>554</v>
      </c>
      <c r="B309" t="s">
        <v>115</v>
      </c>
      <c r="C309" t="s">
        <v>555</v>
      </c>
      <c r="D309" t="s">
        <v>312</v>
      </c>
      <c r="E309">
        <v>0</v>
      </c>
      <c r="F309">
        <v>1</v>
      </c>
    </row>
    <row r="310" spans="1:6" x14ac:dyDescent="0.25">
      <c r="A310" t="s">
        <v>554</v>
      </c>
      <c r="B310" t="s">
        <v>556</v>
      </c>
      <c r="C310" t="s">
        <v>371</v>
      </c>
      <c r="D310" t="s">
        <v>312</v>
      </c>
      <c r="E310">
        <v>1</v>
      </c>
      <c r="F310">
        <v>1</v>
      </c>
    </row>
    <row r="311" spans="1:6" x14ac:dyDescent="0.25">
      <c r="A311" t="s">
        <v>554</v>
      </c>
      <c r="B311" t="s">
        <v>557</v>
      </c>
      <c r="C311" t="s">
        <v>400</v>
      </c>
      <c r="D311" t="s">
        <v>315</v>
      </c>
      <c r="E311">
        <v>1</v>
      </c>
      <c r="F311">
        <v>1</v>
      </c>
    </row>
    <row r="312" spans="1:6" x14ac:dyDescent="0.25">
      <c r="A312" t="s">
        <v>554</v>
      </c>
      <c r="B312" t="s">
        <v>558</v>
      </c>
      <c r="C312" t="s">
        <v>371</v>
      </c>
      <c r="D312" t="s">
        <v>312</v>
      </c>
      <c r="E312">
        <v>1</v>
      </c>
      <c r="F312">
        <v>1</v>
      </c>
    </row>
    <row r="313" spans="1:6" x14ac:dyDescent="0.25">
      <c r="A313" t="s">
        <v>554</v>
      </c>
      <c r="B313" t="s">
        <v>116</v>
      </c>
      <c r="C313" t="s">
        <v>368</v>
      </c>
      <c r="D313" t="s">
        <v>312</v>
      </c>
      <c r="E313">
        <v>0</v>
      </c>
      <c r="F313">
        <v>1</v>
      </c>
    </row>
    <row r="314" spans="1:6" x14ac:dyDescent="0.25">
      <c r="A314" t="s">
        <v>559</v>
      </c>
      <c r="B314" t="s">
        <v>117</v>
      </c>
      <c r="C314" t="s">
        <v>560</v>
      </c>
      <c r="D314" t="s">
        <v>312</v>
      </c>
      <c r="E314">
        <v>1</v>
      </c>
      <c r="F314">
        <v>0</v>
      </c>
    </row>
    <row r="315" spans="1:6" x14ac:dyDescent="0.25">
      <c r="A315" t="s">
        <v>559</v>
      </c>
      <c r="B315" t="s">
        <v>561</v>
      </c>
      <c r="C315" t="s">
        <v>319</v>
      </c>
      <c r="D315" t="s">
        <v>312</v>
      </c>
      <c r="E315">
        <v>1</v>
      </c>
      <c r="F315">
        <v>0</v>
      </c>
    </row>
    <row r="316" spans="1:6" x14ac:dyDescent="0.25">
      <c r="A316" t="s">
        <v>559</v>
      </c>
      <c r="B316" t="s">
        <v>562</v>
      </c>
      <c r="C316" t="s">
        <v>426</v>
      </c>
      <c r="D316" t="s">
        <v>315</v>
      </c>
      <c r="E316">
        <v>1</v>
      </c>
      <c r="F316">
        <v>0</v>
      </c>
    </row>
    <row r="317" spans="1:6" x14ac:dyDescent="0.25">
      <c r="A317" t="s">
        <v>559</v>
      </c>
      <c r="B317" t="s">
        <v>118</v>
      </c>
      <c r="C317" t="s">
        <v>563</v>
      </c>
      <c r="D317" t="s">
        <v>312</v>
      </c>
      <c r="E317">
        <v>0</v>
      </c>
      <c r="F317">
        <v>0</v>
      </c>
    </row>
    <row r="318" spans="1:6" x14ac:dyDescent="0.25">
      <c r="A318" t="s">
        <v>559</v>
      </c>
      <c r="B318" t="s">
        <v>564</v>
      </c>
      <c r="C318" t="s">
        <v>348</v>
      </c>
      <c r="D318" t="s">
        <v>312</v>
      </c>
      <c r="E318">
        <v>0</v>
      </c>
      <c r="F318">
        <v>0</v>
      </c>
    </row>
    <row r="319" spans="1:6" x14ac:dyDescent="0.25">
      <c r="A319" t="s">
        <v>559</v>
      </c>
      <c r="B319" t="s">
        <v>565</v>
      </c>
      <c r="C319" t="s">
        <v>560</v>
      </c>
      <c r="D319" t="s">
        <v>315</v>
      </c>
      <c r="E319">
        <v>1</v>
      </c>
      <c r="F319">
        <v>0</v>
      </c>
    </row>
    <row r="320" spans="1:6" x14ac:dyDescent="0.25">
      <c r="A320" t="s">
        <v>419</v>
      </c>
      <c r="B320" t="s">
        <v>566</v>
      </c>
      <c r="C320" t="s">
        <v>347</v>
      </c>
      <c r="D320" t="s">
        <v>312</v>
      </c>
      <c r="E320">
        <v>0</v>
      </c>
      <c r="F320">
        <v>0</v>
      </c>
    </row>
    <row r="321" spans="1:6" x14ac:dyDescent="0.25">
      <c r="A321" t="s">
        <v>419</v>
      </c>
      <c r="B321" t="s">
        <v>567</v>
      </c>
      <c r="C321" t="s">
        <v>454</v>
      </c>
      <c r="D321" t="s">
        <v>315</v>
      </c>
      <c r="E321">
        <v>0</v>
      </c>
      <c r="F321">
        <v>0</v>
      </c>
    </row>
    <row r="322" spans="1:6" x14ac:dyDescent="0.25">
      <c r="A322" t="s">
        <v>568</v>
      </c>
      <c r="B322" t="s">
        <v>569</v>
      </c>
      <c r="C322" t="s">
        <v>469</v>
      </c>
      <c r="D322" t="s">
        <v>315</v>
      </c>
      <c r="E322">
        <v>0</v>
      </c>
      <c r="F322">
        <v>0</v>
      </c>
    </row>
    <row r="323" spans="1:6" x14ac:dyDescent="0.25">
      <c r="A323" t="s">
        <v>570</v>
      </c>
      <c r="B323" t="s">
        <v>571</v>
      </c>
      <c r="C323" t="s">
        <v>572</v>
      </c>
      <c r="D323" t="s">
        <v>312</v>
      </c>
      <c r="E323">
        <v>0</v>
      </c>
      <c r="F323">
        <v>0</v>
      </c>
    </row>
    <row r="324" spans="1:6" x14ac:dyDescent="0.25">
      <c r="A324" t="s">
        <v>570</v>
      </c>
      <c r="B324" t="s">
        <v>119</v>
      </c>
      <c r="C324" t="s">
        <v>573</v>
      </c>
      <c r="D324" t="s">
        <v>312</v>
      </c>
      <c r="E324">
        <v>0</v>
      </c>
      <c r="F324">
        <v>0</v>
      </c>
    </row>
    <row r="325" spans="1:6" x14ac:dyDescent="0.25">
      <c r="A325" t="s">
        <v>570</v>
      </c>
      <c r="B325" t="s">
        <v>120</v>
      </c>
      <c r="C325" t="s">
        <v>573</v>
      </c>
      <c r="D325" t="s">
        <v>315</v>
      </c>
      <c r="E325">
        <v>0</v>
      </c>
      <c r="F325">
        <v>0</v>
      </c>
    </row>
    <row r="326" spans="1:6" x14ac:dyDescent="0.25">
      <c r="A326" t="s">
        <v>570</v>
      </c>
      <c r="B326" t="s">
        <v>121</v>
      </c>
      <c r="C326" t="s">
        <v>574</v>
      </c>
      <c r="D326" t="s">
        <v>315</v>
      </c>
      <c r="E326">
        <v>0</v>
      </c>
      <c r="F326">
        <v>0</v>
      </c>
    </row>
    <row r="327" spans="1:6" x14ac:dyDescent="0.25">
      <c r="A327" t="s">
        <v>575</v>
      </c>
      <c r="B327" t="s">
        <v>122</v>
      </c>
      <c r="D327" t="s">
        <v>315</v>
      </c>
      <c r="E327" t="s">
        <v>151</v>
      </c>
      <c r="F327">
        <v>0</v>
      </c>
    </row>
    <row r="328" spans="1:6" x14ac:dyDescent="0.25">
      <c r="A328" t="s">
        <v>575</v>
      </c>
      <c r="B328" t="s">
        <v>123</v>
      </c>
      <c r="D328" t="s">
        <v>315</v>
      </c>
      <c r="E328" t="s">
        <v>151</v>
      </c>
      <c r="F328">
        <v>0</v>
      </c>
    </row>
    <row r="329" spans="1:6" x14ac:dyDescent="0.25">
      <c r="A329" t="s">
        <v>575</v>
      </c>
      <c r="B329" t="s">
        <v>576</v>
      </c>
      <c r="C329" t="s">
        <v>378</v>
      </c>
      <c r="D329" t="s">
        <v>312</v>
      </c>
      <c r="E329">
        <v>1</v>
      </c>
      <c r="F329">
        <v>0</v>
      </c>
    </row>
    <row r="330" spans="1:6" x14ac:dyDescent="0.25">
      <c r="A330" t="s">
        <v>575</v>
      </c>
      <c r="B330" t="s">
        <v>577</v>
      </c>
      <c r="C330" t="s">
        <v>578</v>
      </c>
      <c r="D330" t="s">
        <v>315</v>
      </c>
      <c r="E330">
        <v>0</v>
      </c>
      <c r="F330">
        <v>0</v>
      </c>
    </row>
    <row r="331" spans="1:6" x14ac:dyDescent="0.25">
      <c r="A331" t="s">
        <v>579</v>
      </c>
      <c r="B331" t="s">
        <v>580</v>
      </c>
      <c r="C331" t="s">
        <v>581</v>
      </c>
      <c r="D331" t="s">
        <v>312</v>
      </c>
      <c r="E331">
        <v>1</v>
      </c>
      <c r="F331">
        <v>1</v>
      </c>
    </row>
    <row r="332" spans="1:6" x14ac:dyDescent="0.25">
      <c r="A332" t="s">
        <v>579</v>
      </c>
      <c r="B332" t="s">
        <v>582</v>
      </c>
      <c r="C332" t="s">
        <v>583</v>
      </c>
      <c r="D332" t="s">
        <v>315</v>
      </c>
      <c r="E332">
        <v>0</v>
      </c>
      <c r="F332">
        <v>1</v>
      </c>
    </row>
    <row r="333" spans="1:6" x14ac:dyDescent="0.25">
      <c r="A333" t="s">
        <v>579</v>
      </c>
      <c r="B333" t="s">
        <v>584</v>
      </c>
      <c r="C333" t="s">
        <v>578</v>
      </c>
      <c r="D333" t="s">
        <v>315</v>
      </c>
      <c r="E333">
        <v>0</v>
      </c>
      <c r="F333">
        <v>1</v>
      </c>
    </row>
    <row r="334" spans="1:6" x14ac:dyDescent="0.25">
      <c r="A334" t="s">
        <v>579</v>
      </c>
      <c r="B334" t="s">
        <v>124</v>
      </c>
      <c r="C334" t="s">
        <v>378</v>
      </c>
      <c r="D334" t="s">
        <v>315</v>
      </c>
      <c r="E334">
        <v>1</v>
      </c>
      <c r="F334">
        <v>1</v>
      </c>
    </row>
    <row r="335" spans="1:6" x14ac:dyDescent="0.25">
      <c r="A335" t="s">
        <v>585</v>
      </c>
      <c r="B335" t="s">
        <v>586</v>
      </c>
      <c r="C335" t="s">
        <v>375</v>
      </c>
      <c r="D335" t="s">
        <v>315</v>
      </c>
      <c r="E335">
        <v>0</v>
      </c>
      <c r="F335">
        <v>0</v>
      </c>
    </row>
    <row r="336" spans="1:6" x14ac:dyDescent="0.25">
      <c r="A336" t="s">
        <v>329</v>
      </c>
      <c r="B336" t="s">
        <v>587</v>
      </c>
      <c r="C336" t="s">
        <v>581</v>
      </c>
      <c r="D336" t="s">
        <v>315</v>
      </c>
      <c r="E336">
        <v>1</v>
      </c>
      <c r="F336">
        <v>0</v>
      </c>
    </row>
    <row r="337" spans="1:6" x14ac:dyDescent="0.25">
      <c r="A337" t="s">
        <v>329</v>
      </c>
      <c r="B337" t="s">
        <v>125</v>
      </c>
      <c r="C337" t="s">
        <v>329</v>
      </c>
      <c r="D337" t="s">
        <v>312</v>
      </c>
      <c r="E337">
        <v>1</v>
      </c>
      <c r="F337">
        <v>0</v>
      </c>
    </row>
    <row r="338" spans="1:6" x14ac:dyDescent="0.25">
      <c r="A338" t="s">
        <v>329</v>
      </c>
      <c r="B338" t="s">
        <v>588</v>
      </c>
      <c r="C338" t="s">
        <v>589</v>
      </c>
      <c r="D338" t="s">
        <v>315</v>
      </c>
      <c r="E338">
        <v>0</v>
      </c>
      <c r="F338">
        <v>0</v>
      </c>
    </row>
    <row r="339" spans="1:6" x14ac:dyDescent="0.25">
      <c r="A339" t="s">
        <v>329</v>
      </c>
      <c r="B339" t="s">
        <v>590</v>
      </c>
      <c r="C339" t="s">
        <v>336</v>
      </c>
      <c r="D339" t="s">
        <v>312</v>
      </c>
      <c r="E339">
        <v>1</v>
      </c>
      <c r="F339">
        <v>0</v>
      </c>
    </row>
    <row r="340" spans="1:6" x14ac:dyDescent="0.25">
      <c r="A340" t="s">
        <v>329</v>
      </c>
      <c r="B340" t="s">
        <v>126</v>
      </c>
      <c r="C340" t="s">
        <v>406</v>
      </c>
      <c r="D340" t="s">
        <v>312</v>
      </c>
      <c r="E340">
        <v>1</v>
      </c>
      <c r="F340">
        <v>0</v>
      </c>
    </row>
    <row r="341" spans="1:6" x14ac:dyDescent="0.25">
      <c r="A341" t="s">
        <v>470</v>
      </c>
      <c r="B341" t="s">
        <v>127</v>
      </c>
      <c r="C341" t="s">
        <v>591</v>
      </c>
      <c r="D341" t="s">
        <v>315</v>
      </c>
      <c r="E341">
        <v>1</v>
      </c>
      <c r="F341">
        <v>0</v>
      </c>
    </row>
    <row r="342" spans="1:6" x14ac:dyDescent="0.25">
      <c r="A342" t="s">
        <v>470</v>
      </c>
      <c r="B342" t="s">
        <v>592</v>
      </c>
      <c r="C342" t="s">
        <v>470</v>
      </c>
      <c r="D342" t="s">
        <v>312</v>
      </c>
      <c r="E342">
        <v>1</v>
      </c>
      <c r="F342">
        <v>0</v>
      </c>
    </row>
    <row r="343" spans="1:6" x14ac:dyDescent="0.25">
      <c r="A343" t="s">
        <v>581</v>
      </c>
      <c r="B343" t="s">
        <v>593</v>
      </c>
      <c r="C343" t="s">
        <v>454</v>
      </c>
      <c r="D343" t="s">
        <v>315</v>
      </c>
      <c r="E343">
        <v>0</v>
      </c>
      <c r="F343">
        <v>1</v>
      </c>
    </row>
    <row r="344" spans="1:6" x14ac:dyDescent="0.25">
      <c r="A344" t="s">
        <v>581</v>
      </c>
      <c r="B344" t="s">
        <v>594</v>
      </c>
      <c r="C344" t="s">
        <v>581</v>
      </c>
      <c r="D344" t="s">
        <v>315</v>
      </c>
      <c r="E344">
        <v>1</v>
      </c>
      <c r="F344">
        <v>1</v>
      </c>
    </row>
    <row r="345" spans="1:6" x14ac:dyDescent="0.25">
      <c r="A345" t="s">
        <v>581</v>
      </c>
      <c r="B345" t="s">
        <v>595</v>
      </c>
      <c r="C345" t="s">
        <v>445</v>
      </c>
      <c r="D345" t="s">
        <v>312</v>
      </c>
      <c r="E345">
        <v>0</v>
      </c>
      <c r="F345">
        <v>1</v>
      </c>
    </row>
    <row r="346" spans="1:6" x14ac:dyDescent="0.25">
      <c r="A346" t="s">
        <v>581</v>
      </c>
      <c r="B346" t="s">
        <v>596</v>
      </c>
      <c r="C346" t="s">
        <v>327</v>
      </c>
      <c r="D346" t="s">
        <v>315</v>
      </c>
      <c r="E346">
        <v>1</v>
      </c>
      <c r="F346">
        <v>1</v>
      </c>
    </row>
    <row r="347" spans="1:6" x14ac:dyDescent="0.25">
      <c r="A347" t="s">
        <v>581</v>
      </c>
      <c r="B347" t="s">
        <v>597</v>
      </c>
      <c r="C347" t="s">
        <v>433</v>
      </c>
      <c r="D347" t="s">
        <v>315</v>
      </c>
      <c r="E347">
        <v>1</v>
      </c>
      <c r="F347">
        <v>1</v>
      </c>
    </row>
    <row r="348" spans="1:6" x14ac:dyDescent="0.25">
      <c r="A348" t="s">
        <v>581</v>
      </c>
      <c r="B348" t="s">
        <v>598</v>
      </c>
      <c r="C348" t="s">
        <v>581</v>
      </c>
      <c r="D348" t="s">
        <v>312</v>
      </c>
      <c r="E348">
        <v>1</v>
      </c>
      <c r="F348">
        <v>1</v>
      </c>
    </row>
    <row r="349" spans="1:6" x14ac:dyDescent="0.25">
      <c r="A349" t="s">
        <v>581</v>
      </c>
      <c r="B349" t="s">
        <v>599</v>
      </c>
      <c r="C349" t="s">
        <v>600</v>
      </c>
      <c r="D349" t="s">
        <v>315</v>
      </c>
      <c r="E349">
        <v>0</v>
      </c>
      <c r="F349">
        <v>1</v>
      </c>
    </row>
    <row r="350" spans="1:6" x14ac:dyDescent="0.25">
      <c r="A350" t="s">
        <v>601</v>
      </c>
      <c r="B350" t="s">
        <v>602</v>
      </c>
      <c r="C350" t="s">
        <v>603</v>
      </c>
      <c r="D350" t="s">
        <v>315</v>
      </c>
      <c r="E350">
        <v>0</v>
      </c>
      <c r="F350">
        <v>0</v>
      </c>
    </row>
    <row r="351" spans="1:6" x14ac:dyDescent="0.25">
      <c r="A351" t="s">
        <v>601</v>
      </c>
      <c r="B351" t="s">
        <v>604</v>
      </c>
      <c r="C351" t="s">
        <v>450</v>
      </c>
      <c r="D351" t="s">
        <v>312</v>
      </c>
      <c r="E351">
        <v>0</v>
      </c>
      <c r="F351">
        <v>0</v>
      </c>
    </row>
    <row r="352" spans="1:6" x14ac:dyDescent="0.25">
      <c r="A352" t="s">
        <v>601</v>
      </c>
      <c r="B352" t="s">
        <v>128</v>
      </c>
      <c r="C352" t="s">
        <v>407</v>
      </c>
      <c r="D352" t="s">
        <v>315</v>
      </c>
      <c r="E352">
        <v>1</v>
      </c>
      <c r="F352">
        <v>0</v>
      </c>
    </row>
    <row r="353" spans="1:6" x14ac:dyDescent="0.25">
      <c r="A353" t="s">
        <v>601</v>
      </c>
      <c r="B353" t="s">
        <v>605</v>
      </c>
      <c r="C353" t="s">
        <v>600</v>
      </c>
      <c r="D353" t="s">
        <v>315</v>
      </c>
      <c r="E353">
        <v>0</v>
      </c>
      <c r="F353">
        <v>0</v>
      </c>
    </row>
    <row r="354" spans="1:6" x14ac:dyDescent="0.25">
      <c r="A354" t="s">
        <v>423</v>
      </c>
      <c r="B354" t="s">
        <v>606</v>
      </c>
      <c r="C354" t="s">
        <v>607</v>
      </c>
      <c r="D354" t="s">
        <v>312</v>
      </c>
      <c r="E354">
        <v>1</v>
      </c>
      <c r="F354">
        <v>1</v>
      </c>
    </row>
    <row r="355" spans="1:6" x14ac:dyDescent="0.25">
      <c r="A355" t="s">
        <v>423</v>
      </c>
      <c r="B355" t="s">
        <v>608</v>
      </c>
      <c r="C355" t="s">
        <v>607</v>
      </c>
      <c r="D355" t="s">
        <v>312</v>
      </c>
      <c r="E355">
        <v>1</v>
      </c>
      <c r="F355">
        <v>1</v>
      </c>
    </row>
    <row r="356" spans="1:6" x14ac:dyDescent="0.25">
      <c r="A356" t="s">
        <v>423</v>
      </c>
      <c r="B356" t="s">
        <v>129</v>
      </c>
      <c r="C356" t="s">
        <v>609</v>
      </c>
      <c r="D356" t="s">
        <v>312</v>
      </c>
      <c r="E356">
        <v>0</v>
      </c>
      <c r="F356">
        <v>1</v>
      </c>
    </row>
    <row r="357" spans="1:6" x14ac:dyDescent="0.25">
      <c r="A357" t="s">
        <v>423</v>
      </c>
      <c r="B357" t="s">
        <v>130</v>
      </c>
      <c r="C357" t="s">
        <v>609</v>
      </c>
      <c r="D357" t="s">
        <v>315</v>
      </c>
      <c r="E357">
        <v>0</v>
      </c>
      <c r="F357">
        <v>1</v>
      </c>
    </row>
    <row r="358" spans="1:6" x14ac:dyDescent="0.25">
      <c r="A358" t="s">
        <v>423</v>
      </c>
      <c r="B358" t="s">
        <v>610</v>
      </c>
      <c r="C358" t="s">
        <v>437</v>
      </c>
      <c r="D358" t="s">
        <v>315</v>
      </c>
      <c r="E358">
        <v>0</v>
      </c>
      <c r="F358">
        <v>1</v>
      </c>
    </row>
    <row r="359" spans="1:6" x14ac:dyDescent="0.25">
      <c r="A359" t="s">
        <v>423</v>
      </c>
      <c r="B359" t="s">
        <v>611</v>
      </c>
      <c r="C359" t="s">
        <v>612</v>
      </c>
      <c r="D359" t="s">
        <v>312</v>
      </c>
      <c r="E359">
        <v>0</v>
      </c>
      <c r="F359">
        <v>1</v>
      </c>
    </row>
    <row r="360" spans="1:6" x14ac:dyDescent="0.25">
      <c r="A360" t="s">
        <v>423</v>
      </c>
      <c r="B360" t="s">
        <v>613</v>
      </c>
      <c r="C360" t="s">
        <v>435</v>
      </c>
      <c r="D360" t="s">
        <v>312</v>
      </c>
      <c r="E360">
        <v>0</v>
      </c>
      <c r="F360">
        <v>1</v>
      </c>
    </row>
    <row r="361" spans="1:6" x14ac:dyDescent="0.25">
      <c r="A361" t="s">
        <v>423</v>
      </c>
      <c r="B361" t="s">
        <v>614</v>
      </c>
      <c r="C361" t="s">
        <v>612</v>
      </c>
      <c r="D361" t="s">
        <v>312</v>
      </c>
      <c r="E361">
        <v>0</v>
      </c>
      <c r="F361">
        <v>1</v>
      </c>
    </row>
    <row r="362" spans="1:6" x14ac:dyDescent="0.25">
      <c r="A362" t="s">
        <v>615</v>
      </c>
      <c r="B362" t="s">
        <v>131</v>
      </c>
      <c r="C362" t="s">
        <v>616</v>
      </c>
      <c r="D362" t="s">
        <v>312</v>
      </c>
      <c r="E362">
        <v>0</v>
      </c>
      <c r="F362">
        <v>0</v>
      </c>
    </row>
    <row r="363" spans="1:6" x14ac:dyDescent="0.25">
      <c r="A363" t="s">
        <v>615</v>
      </c>
      <c r="B363" t="s">
        <v>132</v>
      </c>
      <c r="C363" t="s">
        <v>617</v>
      </c>
      <c r="D363" t="s">
        <v>312</v>
      </c>
      <c r="E363">
        <v>0</v>
      </c>
      <c r="F363">
        <v>0</v>
      </c>
    </row>
    <row r="364" spans="1:6" x14ac:dyDescent="0.25">
      <c r="A364" t="s">
        <v>615</v>
      </c>
      <c r="B364" t="s">
        <v>618</v>
      </c>
      <c r="C364" t="s">
        <v>612</v>
      </c>
      <c r="D364" t="s">
        <v>315</v>
      </c>
      <c r="E364">
        <v>0</v>
      </c>
      <c r="F364">
        <v>0</v>
      </c>
    </row>
    <row r="365" spans="1:6" x14ac:dyDescent="0.25">
      <c r="A365" t="s">
        <v>619</v>
      </c>
      <c r="B365" t="s">
        <v>133</v>
      </c>
      <c r="C365" t="s">
        <v>620</v>
      </c>
      <c r="D365" t="s">
        <v>315</v>
      </c>
      <c r="E365">
        <v>0</v>
      </c>
      <c r="F365">
        <v>0</v>
      </c>
    </row>
    <row r="366" spans="1:6" x14ac:dyDescent="0.25">
      <c r="A366" t="s">
        <v>619</v>
      </c>
      <c r="B366" t="s">
        <v>621</v>
      </c>
      <c r="C366" t="s">
        <v>622</v>
      </c>
      <c r="D366" t="s">
        <v>312</v>
      </c>
      <c r="E366">
        <v>0</v>
      </c>
      <c r="F366">
        <v>0</v>
      </c>
    </row>
    <row r="367" spans="1:6" x14ac:dyDescent="0.25">
      <c r="A367" t="s">
        <v>314</v>
      </c>
      <c r="B367" t="s">
        <v>134</v>
      </c>
      <c r="C367" t="s">
        <v>314</v>
      </c>
      <c r="D367" t="s">
        <v>315</v>
      </c>
      <c r="E367">
        <v>1</v>
      </c>
      <c r="F367">
        <v>0</v>
      </c>
    </row>
    <row r="368" spans="1:6" x14ac:dyDescent="0.25">
      <c r="A368" t="s">
        <v>314</v>
      </c>
      <c r="B368" t="s">
        <v>135</v>
      </c>
      <c r="C368" t="s">
        <v>335</v>
      </c>
      <c r="D368" t="s">
        <v>315</v>
      </c>
      <c r="E368">
        <v>1</v>
      </c>
      <c r="F368">
        <v>0</v>
      </c>
    </row>
    <row r="369" spans="1:6" x14ac:dyDescent="0.25">
      <c r="A369" t="s">
        <v>314</v>
      </c>
      <c r="B369" t="s">
        <v>623</v>
      </c>
      <c r="C369" t="s">
        <v>314</v>
      </c>
      <c r="D369" t="s">
        <v>315</v>
      </c>
      <c r="E369">
        <v>1</v>
      </c>
      <c r="F369">
        <v>0</v>
      </c>
    </row>
    <row r="370" spans="1:6" x14ac:dyDescent="0.25">
      <c r="A370" t="s">
        <v>314</v>
      </c>
      <c r="B370" t="s">
        <v>624</v>
      </c>
      <c r="C370" t="s">
        <v>351</v>
      </c>
      <c r="D370" t="s">
        <v>312</v>
      </c>
      <c r="E370">
        <v>1</v>
      </c>
      <c r="F370">
        <v>0</v>
      </c>
    </row>
    <row r="371" spans="1:6" x14ac:dyDescent="0.25">
      <c r="A371" t="s">
        <v>314</v>
      </c>
      <c r="B371" t="s">
        <v>136</v>
      </c>
      <c r="C371" t="s">
        <v>335</v>
      </c>
      <c r="D371" t="s">
        <v>312</v>
      </c>
      <c r="E371">
        <v>1</v>
      </c>
      <c r="F371">
        <v>0</v>
      </c>
    </row>
    <row r="372" spans="1:6" x14ac:dyDescent="0.25">
      <c r="A372" t="s">
        <v>625</v>
      </c>
      <c r="B372" t="s">
        <v>626</v>
      </c>
      <c r="C372" t="s">
        <v>314</v>
      </c>
      <c r="D372" t="s">
        <v>312</v>
      </c>
      <c r="E372">
        <v>1</v>
      </c>
      <c r="F372">
        <v>1</v>
      </c>
    </row>
    <row r="373" spans="1:6" x14ac:dyDescent="0.25">
      <c r="A373" t="s">
        <v>625</v>
      </c>
      <c r="B373" t="s">
        <v>627</v>
      </c>
      <c r="C373" t="s">
        <v>591</v>
      </c>
      <c r="D373" t="s">
        <v>315</v>
      </c>
      <c r="E373">
        <v>1</v>
      </c>
      <c r="F373">
        <v>1</v>
      </c>
    </row>
    <row r="374" spans="1:6" x14ac:dyDescent="0.25">
      <c r="A374" t="s">
        <v>625</v>
      </c>
      <c r="B374" t="s">
        <v>628</v>
      </c>
      <c r="C374" t="s">
        <v>591</v>
      </c>
      <c r="D374" t="s">
        <v>315</v>
      </c>
      <c r="E374">
        <v>1</v>
      </c>
      <c r="F374">
        <v>1</v>
      </c>
    </row>
    <row r="375" spans="1:6" x14ac:dyDescent="0.25">
      <c r="A375" t="s">
        <v>625</v>
      </c>
      <c r="B375" t="s">
        <v>629</v>
      </c>
      <c r="C375" t="s">
        <v>327</v>
      </c>
      <c r="D375" t="s">
        <v>312</v>
      </c>
      <c r="E375">
        <v>1</v>
      </c>
      <c r="F375">
        <v>1</v>
      </c>
    </row>
    <row r="376" spans="1:6" x14ac:dyDescent="0.25">
      <c r="A376" t="s">
        <v>625</v>
      </c>
      <c r="B376" t="s">
        <v>630</v>
      </c>
      <c r="C376" t="s">
        <v>480</v>
      </c>
      <c r="D376" t="s">
        <v>312</v>
      </c>
      <c r="E376">
        <v>0</v>
      </c>
      <c r="F376">
        <v>1</v>
      </c>
    </row>
    <row r="377" spans="1:6" x14ac:dyDescent="0.25">
      <c r="A377" t="s">
        <v>631</v>
      </c>
      <c r="B377" t="s">
        <v>137</v>
      </c>
      <c r="C377" t="s">
        <v>632</v>
      </c>
      <c r="D377" t="s">
        <v>315</v>
      </c>
      <c r="E377">
        <v>0</v>
      </c>
      <c r="F377">
        <v>0</v>
      </c>
    </row>
    <row r="378" spans="1:6" x14ac:dyDescent="0.25">
      <c r="A378" t="s">
        <v>631</v>
      </c>
      <c r="B378" t="s">
        <v>138</v>
      </c>
      <c r="C378" t="s">
        <v>318</v>
      </c>
      <c r="D378" t="s">
        <v>312</v>
      </c>
      <c r="E378">
        <v>0</v>
      </c>
      <c r="F378">
        <v>0</v>
      </c>
    </row>
    <row r="379" spans="1:6" x14ac:dyDescent="0.25">
      <c r="A379" t="s">
        <v>633</v>
      </c>
      <c r="B379" t="s">
        <v>634</v>
      </c>
      <c r="C379" t="s">
        <v>400</v>
      </c>
      <c r="D379" t="s">
        <v>315</v>
      </c>
      <c r="E379">
        <v>1</v>
      </c>
      <c r="F379">
        <v>0</v>
      </c>
    </row>
    <row r="380" spans="1:6" x14ac:dyDescent="0.25">
      <c r="A380" t="s">
        <v>633</v>
      </c>
      <c r="B380" t="s">
        <v>635</v>
      </c>
      <c r="C380" t="s">
        <v>636</v>
      </c>
      <c r="D380" t="s">
        <v>312</v>
      </c>
      <c r="E380">
        <v>0</v>
      </c>
      <c r="F380">
        <v>0</v>
      </c>
    </row>
    <row r="381" spans="1:6" x14ac:dyDescent="0.25">
      <c r="A381" t="s">
        <v>633</v>
      </c>
      <c r="B381" t="s">
        <v>637</v>
      </c>
      <c r="C381" t="s">
        <v>636</v>
      </c>
      <c r="D381" t="s">
        <v>315</v>
      </c>
      <c r="E381">
        <v>0</v>
      </c>
      <c r="F381">
        <v>0</v>
      </c>
    </row>
    <row r="382" spans="1:6" x14ac:dyDescent="0.25">
      <c r="A382" t="s">
        <v>638</v>
      </c>
      <c r="B382" t="s">
        <v>639</v>
      </c>
      <c r="C382" t="s">
        <v>353</v>
      </c>
      <c r="D382" t="s">
        <v>312</v>
      </c>
      <c r="E382">
        <v>1</v>
      </c>
      <c r="F382">
        <v>1</v>
      </c>
    </row>
    <row r="383" spans="1:6" x14ac:dyDescent="0.25">
      <c r="A383" t="s">
        <v>638</v>
      </c>
      <c r="B383" t="s">
        <v>640</v>
      </c>
      <c r="C383" t="s">
        <v>641</v>
      </c>
      <c r="D383" t="s">
        <v>312</v>
      </c>
      <c r="E383">
        <v>0</v>
      </c>
      <c r="F383">
        <v>1</v>
      </c>
    </row>
    <row r="384" spans="1:6" x14ac:dyDescent="0.25">
      <c r="A384" t="s">
        <v>638</v>
      </c>
      <c r="B384" t="s">
        <v>642</v>
      </c>
      <c r="C384" t="s">
        <v>411</v>
      </c>
      <c r="D384" t="s">
        <v>315</v>
      </c>
      <c r="E384">
        <v>0</v>
      </c>
      <c r="F384">
        <v>1</v>
      </c>
    </row>
    <row r="385" spans="1:6" x14ac:dyDescent="0.25">
      <c r="A385" t="s">
        <v>638</v>
      </c>
      <c r="B385" t="s">
        <v>643</v>
      </c>
      <c r="C385" t="s">
        <v>314</v>
      </c>
      <c r="D385" t="s">
        <v>315</v>
      </c>
      <c r="E385">
        <v>1</v>
      </c>
      <c r="F385">
        <v>1</v>
      </c>
    </row>
    <row r="386" spans="1:6" x14ac:dyDescent="0.25">
      <c r="A386" t="s">
        <v>638</v>
      </c>
      <c r="B386" t="s">
        <v>644</v>
      </c>
      <c r="C386" t="s">
        <v>641</v>
      </c>
      <c r="D386" t="s">
        <v>315</v>
      </c>
      <c r="E386">
        <v>0</v>
      </c>
      <c r="F386">
        <v>1</v>
      </c>
    </row>
    <row r="387" spans="1:6" x14ac:dyDescent="0.25">
      <c r="A387" t="s">
        <v>638</v>
      </c>
      <c r="B387" t="s">
        <v>645</v>
      </c>
      <c r="C387" t="s">
        <v>367</v>
      </c>
      <c r="D387" t="s">
        <v>312</v>
      </c>
      <c r="E387">
        <v>0</v>
      </c>
      <c r="F387">
        <v>1</v>
      </c>
    </row>
    <row r="388" spans="1:6" x14ac:dyDescent="0.25">
      <c r="A388" t="s">
        <v>638</v>
      </c>
      <c r="B388" t="s">
        <v>646</v>
      </c>
      <c r="C388" t="s">
        <v>411</v>
      </c>
      <c r="D388" t="s">
        <v>315</v>
      </c>
      <c r="E388">
        <v>0</v>
      </c>
      <c r="F388">
        <v>1</v>
      </c>
    </row>
    <row r="389" spans="1:6" x14ac:dyDescent="0.25">
      <c r="A389" t="s">
        <v>638</v>
      </c>
      <c r="B389" t="s">
        <v>647</v>
      </c>
      <c r="C389" t="s">
        <v>327</v>
      </c>
      <c r="D389" t="s">
        <v>312</v>
      </c>
      <c r="E389">
        <v>1</v>
      </c>
      <c r="F389">
        <v>1</v>
      </c>
    </row>
    <row r="390" spans="1:6" x14ac:dyDescent="0.25">
      <c r="A390" t="s">
        <v>433</v>
      </c>
      <c r="B390" t="s">
        <v>648</v>
      </c>
      <c r="C390" t="s">
        <v>352</v>
      </c>
      <c r="D390" t="s">
        <v>315</v>
      </c>
      <c r="E390">
        <v>1</v>
      </c>
      <c r="F390">
        <v>0</v>
      </c>
    </row>
    <row r="391" spans="1:6" x14ac:dyDescent="0.25">
      <c r="A391" t="s">
        <v>433</v>
      </c>
      <c r="B391" t="s">
        <v>139</v>
      </c>
      <c r="C391" t="s">
        <v>581</v>
      </c>
      <c r="D391" t="s">
        <v>315</v>
      </c>
      <c r="E391">
        <v>1</v>
      </c>
      <c r="F391">
        <v>0</v>
      </c>
    </row>
    <row r="392" spans="1:6" x14ac:dyDescent="0.25">
      <c r="A392" t="s">
        <v>433</v>
      </c>
      <c r="B392" t="s">
        <v>649</v>
      </c>
      <c r="C392" t="s">
        <v>382</v>
      </c>
      <c r="D392" t="s">
        <v>312</v>
      </c>
      <c r="E392">
        <v>0</v>
      </c>
      <c r="F392">
        <v>0</v>
      </c>
    </row>
    <row r="393" spans="1:6" x14ac:dyDescent="0.25">
      <c r="A393" t="s">
        <v>433</v>
      </c>
      <c r="B393" t="s">
        <v>140</v>
      </c>
      <c r="C393" t="s">
        <v>376</v>
      </c>
      <c r="D393" t="s">
        <v>312</v>
      </c>
      <c r="E393">
        <v>0</v>
      </c>
      <c r="F393">
        <v>0</v>
      </c>
    </row>
    <row r="394" spans="1:6" x14ac:dyDescent="0.25">
      <c r="A394" t="s">
        <v>433</v>
      </c>
      <c r="B394" t="s">
        <v>650</v>
      </c>
      <c r="C394" t="s">
        <v>376</v>
      </c>
      <c r="D394" t="s">
        <v>315</v>
      </c>
      <c r="E394">
        <v>0</v>
      </c>
      <c r="F394">
        <v>0</v>
      </c>
    </row>
  </sheetData>
  <autoFilter ref="A1:F39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D1" sqref="D1:D1048576"/>
    </sheetView>
  </sheetViews>
  <sheetFormatPr defaultRowHeight="15" x14ac:dyDescent="0.25"/>
  <cols>
    <col min="1" max="1" width="65.140625" customWidth="1"/>
    <col min="2" max="3" width="9.140625" customWidth="1"/>
  </cols>
  <sheetData>
    <row r="1" spans="1:4" x14ac:dyDescent="0.25">
      <c r="A1" t="s">
        <v>651</v>
      </c>
      <c r="B1" t="s">
        <v>703</v>
      </c>
      <c r="C1" t="s">
        <v>709</v>
      </c>
      <c r="D1" t="s">
        <v>710</v>
      </c>
    </row>
    <row r="2" spans="1:4" x14ac:dyDescent="0.25">
      <c r="A2" t="s">
        <v>655</v>
      </c>
      <c r="B2">
        <f>COUNTIF([4]Sheet1!$F:$F,A2)</f>
        <v>42</v>
      </c>
      <c r="C2">
        <f>COUNTIF([1]SusAuthorResults!$E:$E,A2)</f>
        <v>13</v>
      </c>
      <c r="D2">
        <f t="shared" ref="D2:D33" si="0">SUM(B2:C2)</f>
        <v>55</v>
      </c>
    </row>
    <row r="3" spans="1:4" x14ac:dyDescent="0.25">
      <c r="A3" t="s">
        <v>660</v>
      </c>
      <c r="B3">
        <f>COUNTIF([4]Sheet1!$F:$F,A3)</f>
        <v>37</v>
      </c>
      <c r="C3">
        <f>COUNTIF([1]SusAuthorResults!$E:$E,A3)</f>
        <v>7</v>
      </c>
      <c r="D3">
        <f t="shared" si="0"/>
        <v>44</v>
      </c>
    </row>
    <row r="4" spans="1:4" x14ac:dyDescent="0.25">
      <c r="A4" t="s">
        <v>662</v>
      </c>
      <c r="B4">
        <f>COUNTIF([4]Sheet1!$F:$F,A4)</f>
        <v>37</v>
      </c>
      <c r="C4">
        <f>COUNTIF([1]SusAuthorResults!$E:$E,A4)</f>
        <v>10</v>
      </c>
      <c r="D4">
        <f t="shared" si="0"/>
        <v>47</v>
      </c>
    </row>
    <row r="5" spans="1:4" x14ac:dyDescent="0.25">
      <c r="A5" t="s">
        <v>654</v>
      </c>
      <c r="B5">
        <f>COUNTIF([4]Sheet1!$F:$F,A5)</f>
        <v>31</v>
      </c>
      <c r="C5">
        <f>COUNTIF([1]SusAuthorResults!$E:$E,A5)</f>
        <v>2</v>
      </c>
      <c r="D5">
        <f t="shared" si="0"/>
        <v>33</v>
      </c>
    </row>
    <row r="6" spans="1:4" x14ac:dyDescent="0.25">
      <c r="A6" t="s">
        <v>657</v>
      </c>
      <c r="B6">
        <f>COUNTIF([4]Sheet1!$F:$F,A6)</f>
        <v>21</v>
      </c>
      <c r="C6">
        <f>COUNTIF([1]SusAuthorResults!$E:$E,A6)</f>
        <v>10</v>
      </c>
      <c r="D6">
        <f t="shared" si="0"/>
        <v>31</v>
      </c>
    </row>
    <row r="7" spans="1:4" x14ac:dyDescent="0.25">
      <c r="A7" t="s">
        <v>681</v>
      </c>
      <c r="B7">
        <f>COUNTIF([4]Sheet1!$F:$F,A7)</f>
        <v>25</v>
      </c>
      <c r="C7">
        <f>COUNTIF([1]SusAuthorResults!$E:$E,A7)</f>
        <v>7</v>
      </c>
      <c r="D7">
        <f t="shared" si="0"/>
        <v>32</v>
      </c>
    </row>
    <row r="8" spans="1:4" x14ac:dyDescent="0.25">
      <c r="A8" t="s">
        <v>656</v>
      </c>
      <c r="B8">
        <f>COUNTIF([4]Sheet1!$F:$F,A8)</f>
        <v>22</v>
      </c>
      <c r="C8">
        <f>COUNTIF([1]SusAuthorResults!$E:$E,A8)</f>
        <v>3</v>
      </c>
      <c r="D8">
        <f t="shared" si="0"/>
        <v>25</v>
      </c>
    </row>
    <row r="9" spans="1:4" x14ac:dyDescent="0.25">
      <c r="A9" t="s">
        <v>665</v>
      </c>
      <c r="B9">
        <f>COUNTIF([4]Sheet1!$F:$F,A9)</f>
        <v>23</v>
      </c>
      <c r="C9">
        <f>COUNTIF([1]SusAuthorResults!$E:$E,A9)</f>
        <v>4</v>
      </c>
      <c r="D9">
        <f t="shared" si="0"/>
        <v>27</v>
      </c>
    </row>
    <row r="10" spans="1:4" x14ac:dyDescent="0.25">
      <c r="A10" t="s">
        <v>671</v>
      </c>
      <c r="B10">
        <f>COUNTIF([4]Sheet1!$F:$F,A10)</f>
        <v>31</v>
      </c>
      <c r="C10">
        <f>COUNTIF([1]SusAuthorResults!$E:$E,A10)</f>
        <v>4</v>
      </c>
      <c r="D10">
        <f t="shared" si="0"/>
        <v>35</v>
      </c>
    </row>
    <row r="11" spans="1:4" x14ac:dyDescent="0.25">
      <c r="A11" t="s">
        <v>689</v>
      </c>
      <c r="B11">
        <f>COUNTIF([4]Sheet1!$F:$F,A11)</f>
        <v>25</v>
      </c>
      <c r="C11">
        <f>COUNTIF([1]SusAuthorResults!$E:$E,A11)</f>
        <v>2</v>
      </c>
      <c r="D11">
        <f t="shared" si="0"/>
        <v>27</v>
      </c>
    </row>
    <row r="12" spans="1:4" x14ac:dyDescent="0.25">
      <c r="A12" t="s">
        <v>669</v>
      </c>
      <c r="B12">
        <f>COUNTIF([4]Sheet1!$F:$F,A12)</f>
        <v>30</v>
      </c>
      <c r="C12">
        <f>COUNTIF([1]SusAuthorResults!$E:$E,A12)</f>
        <v>4</v>
      </c>
      <c r="D12">
        <f t="shared" si="0"/>
        <v>34</v>
      </c>
    </row>
    <row r="13" spans="1:4" x14ac:dyDescent="0.25">
      <c r="A13" t="s">
        <v>675</v>
      </c>
      <c r="B13">
        <f>COUNTIF([4]Sheet1!$F:$F,A13)</f>
        <v>12</v>
      </c>
      <c r="C13">
        <f>COUNTIF([1]SusAuthorResults!$E:$E,A13)</f>
        <v>7</v>
      </c>
      <c r="D13">
        <f t="shared" si="0"/>
        <v>19</v>
      </c>
    </row>
    <row r="14" spans="1:4" x14ac:dyDescent="0.25">
      <c r="A14" t="s">
        <v>680</v>
      </c>
      <c r="B14">
        <f>COUNTIF([4]Sheet1!$F:$F,A14)</f>
        <v>13</v>
      </c>
      <c r="C14">
        <f>COUNTIF([1]SusAuthorResults!$E:$E,A14)</f>
        <v>3</v>
      </c>
      <c r="D14">
        <f t="shared" si="0"/>
        <v>16</v>
      </c>
    </row>
    <row r="15" spans="1:4" x14ac:dyDescent="0.25">
      <c r="A15" t="s">
        <v>694</v>
      </c>
      <c r="B15">
        <f>COUNTIF([4]Sheet1!$F:$F,A15)</f>
        <v>11</v>
      </c>
      <c r="C15">
        <f>COUNTIF([1]SusAuthorResults!$E:$E,A15)</f>
        <v>1</v>
      </c>
      <c r="D15">
        <f t="shared" si="0"/>
        <v>12</v>
      </c>
    </row>
    <row r="16" spans="1:4" x14ac:dyDescent="0.25">
      <c r="A16" t="s">
        <v>652</v>
      </c>
      <c r="B16">
        <f>COUNTIF([4]Sheet1!$F:$F,A16)</f>
        <v>13</v>
      </c>
      <c r="C16">
        <f>COUNTIF([1]SusAuthorResults!$E:$E,A16)</f>
        <v>5</v>
      </c>
      <c r="D16">
        <f t="shared" si="0"/>
        <v>18</v>
      </c>
    </row>
    <row r="17" spans="1:4" x14ac:dyDescent="0.25">
      <c r="A17" t="s">
        <v>672</v>
      </c>
      <c r="B17">
        <f>COUNTIF([4]Sheet1!$F:$F,A17)</f>
        <v>11</v>
      </c>
      <c r="C17">
        <f>COUNTIF([1]SusAuthorResults!$E:$E,A17)</f>
        <v>1</v>
      </c>
      <c r="D17">
        <f t="shared" si="0"/>
        <v>12</v>
      </c>
    </row>
    <row r="18" spans="1:4" x14ac:dyDescent="0.25">
      <c r="A18" t="s">
        <v>691</v>
      </c>
      <c r="B18">
        <f>COUNTIF([4]Sheet1!$F:$F,A18)</f>
        <v>5</v>
      </c>
      <c r="C18">
        <f>COUNTIF([1]SusAuthorResults!$E:$E,A18)</f>
        <v>7</v>
      </c>
      <c r="D18">
        <f t="shared" si="0"/>
        <v>12</v>
      </c>
    </row>
    <row r="19" spans="1:4" x14ac:dyDescent="0.25">
      <c r="A19" t="s">
        <v>679</v>
      </c>
      <c r="B19">
        <f>COUNTIF([4]Sheet1!$F:$F,A19)</f>
        <v>11</v>
      </c>
      <c r="C19">
        <f>COUNTIF([1]SusAuthorResults!$E:$E,A19)</f>
        <v>2</v>
      </c>
      <c r="D19">
        <f t="shared" si="0"/>
        <v>13</v>
      </c>
    </row>
    <row r="20" spans="1:4" x14ac:dyDescent="0.25">
      <c r="A20" t="s">
        <v>688</v>
      </c>
      <c r="B20">
        <f>COUNTIF([4]Sheet1!$F:$F,A20)</f>
        <v>16</v>
      </c>
      <c r="C20">
        <f>COUNTIF([1]SusAuthorResults!$E:$E,A20)</f>
        <v>0</v>
      </c>
      <c r="D20">
        <f t="shared" si="0"/>
        <v>16</v>
      </c>
    </row>
    <row r="21" spans="1:4" x14ac:dyDescent="0.25">
      <c r="A21" t="s">
        <v>659</v>
      </c>
      <c r="B21">
        <f>COUNTIF([4]Sheet1!$F:$F,A21)</f>
        <v>11</v>
      </c>
      <c r="C21">
        <f>COUNTIF([1]SusAuthorResults!$E:$E,A21)</f>
        <v>1</v>
      </c>
      <c r="D21">
        <f t="shared" si="0"/>
        <v>12</v>
      </c>
    </row>
    <row r="22" spans="1:4" x14ac:dyDescent="0.25">
      <c r="A22" t="s">
        <v>667</v>
      </c>
      <c r="B22">
        <f>COUNTIF([4]Sheet1!$F:$F,A22)</f>
        <v>13</v>
      </c>
      <c r="C22">
        <f>COUNTIF([1]SusAuthorResults!$E:$E,A22)</f>
        <v>2</v>
      </c>
      <c r="D22">
        <f t="shared" si="0"/>
        <v>15</v>
      </c>
    </row>
    <row r="23" spans="1:4" x14ac:dyDescent="0.25">
      <c r="A23" t="s">
        <v>686</v>
      </c>
      <c r="B23">
        <f>COUNTIF([4]Sheet1!$F:$F,A23)</f>
        <v>13</v>
      </c>
      <c r="C23">
        <f>COUNTIF([1]SusAuthorResults!$E:$E,A23)</f>
        <v>1</v>
      </c>
      <c r="D23">
        <f t="shared" si="0"/>
        <v>14</v>
      </c>
    </row>
    <row r="24" spans="1:4" x14ac:dyDescent="0.25">
      <c r="A24" t="s">
        <v>653</v>
      </c>
      <c r="B24">
        <f>COUNTIF([4]Sheet1!$F:$F,A24)</f>
        <v>9</v>
      </c>
      <c r="C24">
        <f>COUNTIF([1]SusAuthorResults!$E:$E,A24)</f>
        <v>2</v>
      </c>
      <c r="D24">
        <f t="shared" si="0"/>
        <v>11</v>
      </c>
    </row>
    <row r="25" spans="1:4" x14ac:dyDescent="0.25">
      <c r="A25" t="s">
        <v>692</v>
      </c>
      <c r="B25">
        <f>COUNTIF([4]Sheet1!$F:$F,A25)</f>
        <v>8</v>
      </c>
      <c r="C25">
        <f>COUNTIF([1]SusAuthorResults!$E:$E,A25)</f>
        <v>2</v>
      </c>
      <c r="D25">
        <f t="shared" si="0"/>
        <v>10</v>
      </c>
    </row>
    <row r="26" spans="1:4" x14ac:dyDescent="0.25">
      <c r="A26" t="s">
        <v>674</v>
      </c>
      <c r="B26">
        <f>COUNTIF([4]Sheet1!$F:$F,A26)</f>
        <v>6</v>
      </c>
      <c r="C26">
        <f>COUNTIF([1]SusAuthorResults!$E:$E,A26)</f>
        <v>1</v>
      </c>
      <c r="D26">
        <f t="shared" si="0"/>
        <v>7</v>
      </c>
    </row>
    <row r="27" spans="1:4" x14ac:dyDescent="0.25">
      <c r="A27" t="s">
        <v>678</v>
      </c>
      <c r="B27">
        <f>COUNTIF([4]Sheet1!$F:$F,A27)</f>
        <v>11</v>
      </c>
      <c r="C27">
        <f>COUNTIF([1]SusAuthorResults!$E:$E,A27)</f>
        <v>1</v>
      </c>
      <c r="D27">
        <f t="shared" si="0"/>
        <v>12</v>
      </c>
    </row>
    <row r="28" spans="1:4" x14ac:dyDescent="0.25">
      <c r="A28" t="s">
        <v>682</v>
      </c>
      <c r="B28">
        <f>COUNTIF([4]Sheet1!$F:$F,A28)</f>
        <v>11</v>
      </c>
      <c r="C28">
        <f>COUNTIF([1]SusAuthorResults!$E:$E,A28)</f>
        <v>1</v>
      </c>
      <c r="D28">
        <f t="shared" si="0"/>
        <v>12</v>
      </c>
    </row>
    <row r="29" spans="1:4" x14ac:dyDescent="0.25">
      <c r="A29" t="s">
        <v>670</v>
      </c>
      <c r="B29">
        <f>COUNTIF([4]Sheet1!$F:$F,A29)</f>
        <v>4</v>
      </c>
      <c r="C29">
        <f>COUNTIF([1]SusAuthorResults!$E:$E,A29)</f>
        <v>2</v>
      </c>
      <c r="D29">
        <f t="shared" si="0"/>
        <v>6</v>
      </c>
    </row>
    <row r="30" spans="1:4" x14ac:dyDescent="0.25">
      <c r="A30" t="s">
        <v>668</v>
      </c>
      <c r="B30">
        <f>COUNTIF([4]Sheet1!$F:$F,A30)</f>
        <v>6</v>
      </c>
      <c r="C30">
        <f>COUNTIF([1]SusAuthorResults!$E:$E,A30)</f>
        <v>1</v>
      </c>
      <c r="D30">
        <f t="shared" si="0"/>
        <v>7</v>
      </c>
    </row>
    <row r="31" spans="1:4" x14ac:dyDescent="0.25">
      <c r="A31" t="s">
        <v>666</v>
      </c>
      <c r="B31">
        <f>COUNTIF([4]Sheet1!$F:$F,A31)</f>
        <v>3</v>
      </c>
      <c r="C31">
        <f>COUNTIF([1]SusAuthorResults!$E:$E,A31)</f>
        <v>2</v>
      </c>
      <c r="D31">
        <f t="shared" si="0"/>
        <v>5</v>
      </c>
    </row>
    <row r="32" spans="1:4" x14ac:dyDescent="0.25">
      <c r="A32" t="s">
        <v>677</v>
      </c>
      <c r="B32">
        <f>COUNTIF([4]Sheet1!$F:$F,A32)</f>
        <v>8</v>
      </c>
      <c r="C32">
        <f>COUNTIF([1]SusAuthorResults!$E:$E,A32)</f>
        <v>2</v>
      </c>
      <c r="D32">
        <f t="shared" si="0"/>
        <v>10</v>
      </c>
    </row>
    <row r="33" spans="1:4" x14ac:dyDescent="0.25">
      <c r="A33" t="s">
        <v>683</v>
      </c>
      <c r="B33">
        <f>COUNTIF([4]Sheet1!$F:$F,A33)</f>
        <v>5</v>
      </c>
      <c r="C33">
        <f>COUNTIF([1]SusAuthorResults!$E:$E,A33)</f>
        <v>0</v>
      </c>
      <c r="D33">
        <f t="shared" si="0"/>
        <v>5</v>
      </c>
    </row>
    <row r="34" spans="1:4" x14ac:dyDescent="0.25">
      <c r="A34" t="s">
        <v>696</v>
      </c>
      <c r="B34">
        <f>COUNTIF([4]Sheet1!$F:$F,A34)</f>
        <v>3</v>
      </c>
      <c r="C34">
        <f>COUNTIF([1]SusAuthorResults!$E:$E,A34)</f>
        <v>1</v>
      </c>
      <c r="D34">
        <f t="shared" ref="D34:D57" si="1">SUM(B34:C34)</f>
        <v>4</v>
      </c>
    </row>
    <row r="35" spans="1:4" x14ac:dyDescent="0.25">
      <c r="A35" t="s">
        <v>702</v>
      </c>
      <c r="B35">
        <f>COUNTIF([4]Sheet1!$F:$F,A35)</f>
        <v>7</v>
      </c>
      <c r="C35">
        <f>COUNTIF([1]SusAuthorResults!$E:$E,A35)</f>
        <v>2</v>
      </c>
      <c r="D35">
        <f t="shared" si="1"/>
        <v>9</v>
      </c>
    </row>
    <row r="36" spans="1:4" x14ac:dyDescent="0.25">
      <c r="A36" t="s">
        <v>661</v>
      </c>
      <c r="B36">
        <f>COUNTIF([4]Sheet1!$F:$F,A36)</f>
        <v>2</v>
      </c>
      <c r="C36">
        <f>COUNTIF([1]SusAuthorResults!$E:$E,A36)</f>
        <v>0</v>
      </c>
      <c r="D36">
        <f t="shared" si="1"/>
        <v>2</v>
      </c>
    </row>
    <row r="37" spans="1:4" x14ac:dyDescent="0.25">
      <c r="A37" t="s">
        <v>664</v>
      </c>
      <c r="B37">
        <f>COUNTIF([4]Sheet1!$F:$F,A37)</f>
        <v>2</v>
      </c>
      <c r="C37">
        <f>COUNTIF([1]SusAuthorResults!$E:$E,A37)</f>
        <v>1</v>
      </c>
      <c r="D37">
        <f t="shared" si="1"/>
        <v>3</v>
      </c>
    </row>
    <row r="38" spans="1:4" x14ac:dyDescent="0.25">
      <c r="A38" t="s">
        <v>676</v>
      </c>
      <c r="B38">
        <f>COUNTIF([4]Sheet1!$F:$F,A38)</f>
        <v>2</v>
      </c>
      <c r="C38">
        <f>COUNTIF([1]SusAuthorResults!$E:$E,A38)</f>
        <v>1</v>
      </c>
      <c r="D38">
        <f t="shared" si="1"/>
        <v>3</v>
      </c>
    </row>
    <row r="39" spans="1:4" x14ac:dyDescent="0.25">
      <c r="A39" t="s">
        <v>690</v>
      </c>
      <c r="B39">
        <f>COUNTIF([4]Sheet1!$F:$F,A39)</f>
        <v>3</v>
      </c>
      <c r="C39">
        <f>COUNTIF([1]SusAuthorResults!$E:$E,A39)</f>
        <v>1</v>
      </c>
      <c r="D39">
        <f t="shared" si="1"/>
        <v>4</v>
      </c>
    </row>
    <row r="40" spans="1:4" x14ac:dyDescent="0.25">
      <c r="A40" t="s">
        <v>693</v>
      </c>
      <c r="B40">
        <f>COUNTIF([4]Sheet1!$F:$F,A40)</f>
        <v>3</v>
      </c>
      <c r="C40">
        <f>COUNTIF([1]SusAuthorResults!$E:$E,A40)</f>
        <v>1</v>
      </c>
      <c r="D40">
        <f t="shared" si="1"/>
        <v>4</v>
      </c>
    </row>
    <row r="41" spans="1:4" x14ac:dyDescent="0.25">
      <c r="A41" t="s">
        <v>695</v>
      </c>
      <c r="B41">
        <f>COUNTIF([4]Sheet1!$F:$F,A41)</f>
        <v>3</v>
      </c>
      <c r="C41">
        <f>COUNTIF([1]SusAuthorResults!$E:$E,A41)</f>
        <v>0</v>
      </c>
      <c r="D41">
        <f t="shared" si="1"/>
        <v>3</v>
      </c>
    </row>
    <row r="42" spans="1:4" x14ac:dyDescent="0.25">
      <c r="A42" t="s">
        <v>697</v>
      </c>
      <c r="B42">
        <f>COUNTIF([4]Sheet1!$F:$F,A42)</f>
        <v>3</v>
      </c>
      <c r="C42">
        <f>COUNTIF([1]SusAuthorResults!$E:$E,A42)</f>
        <v>0</v>
      </c>
      <c r="D42">
        <f t="shared" si="1"/>
        <v>3</v>
      </c>
    </row>
    <row r="43" spans="1:4" x14ac:dyDescent="0.25">
      <c r="A43" t="s">
        <v>658</v>
      </c>
      <c r="B43">
        <f>COUNTIF([4]Sheet1!$F:$F,A43)</f>
        <v>1</v>
      </c>
      <c r="C43">
        <f>COUNTIF([1]SusAuthorResults!$E:$E,A43)</f>
        <v>0</v>
      </c>
      <c r="D43">
        <f t="shared" si="1"/>
        <v>1</v>
      </c>
    </row>
    <row r="44" spans="1:4" x14ac:dyDescent="0.25">
      <c r="A44" t="s">
        <v>663</v>
      </c>
      <c r="B44">
        <f>COUNTIF([4]Sheet1!$F:$F,A44)</f>
        <v>1</v>
      </c>
      <c r="C44">
        <f>COUNTIF([1]SusAuthorResults!$E:$E,A44)</f>
        <v>0</v>
      </c>
      <c r="D44">
        <f t="shared" si="1"/>
        <v>1</v>
      </c>
    </row>
    <row r="45" spans="1:4" x14ac:dyDescent="0.25">
      <c r="A45" t="s">
        <v>673</v>
      </c>
      <c r="B45">
        <f>COUNTIF([4]Sheet1!$F:$F,A45)</f>
        <v>2</v>
      </c>
      <c r="C45">
        <f>COUNTIF([1]SusAuthorResults!$E:$E,A45)</f>
        <v>0</v>
      </c>
      <c r="D45">
        <f t="shared" si="1"/>
        <v>2</v>
      </c>
    </row>
    <row r="46" spans="1:4" x14ac:dyDescent="0.25">
      <c r="A46" t="s">
        <v>684</v>
      </c>
      <c r="B46">
        <f>COUNTIF([4]Sheet1!$F:$F,A46)</f>
        <v>1</v>
      </c>
      <c r="C46">
        <f>COUNTIF([1]SusAuthorResults!$E:$E,A46)</f>
        <v>0</v>
      </c>
      <c r="D46">
        <f t="shared" si="1"/>
        <v>1</v>
      </c>
    </row>
    <row r="47" spans="1:4" x14ac:dyDescent="0.25">
      <c r="A47" t="s">
        <v>685</v>
      </c>
      <c r="B47">
        <f>COUNTIF([4]Sheet1!$F:$F,A47)</f>
        <v>1</v>
      </c>
      <c r="C47">
        <f>COUNTIF([1]SusAuthorResults!$E:$E,A47)</f>
        <v>0</v>
      </c>
      <c r="D47">
        <f t="shared" si="1"/>
        <v>1</v>
      </c>
    </row>
    <row r="48" spans="1:4" x14ac:dyDescent="0.25">
      <c r="A48" t="s">
        <v>687</v>
      </c>
      <c r="B48">
        <f>COUNTIF([4]Sheet1!$F:$F,A48)</f>
        <v>2</v>
      </c>
      <c r="C48">
        <f>COUNTIF([1]SusAuthorResults!$E:$E,A48)</f>
        <v>0</v>
      </c>
      <c r="D48">
        <f t="shared" si="1"/>
        <v>2</v>
      </c>
    </row>
    <row r="49" spans="1:4" x14ac:dyDescent="0.25">
      <c r="A49" t="s">
        <v>698</v>
      </c>
      <c r="B49">
        <f>COUNTIF([4]Sheet1!$F:$F,A49)</f>
        <v>1</v>
      </c>
      <c r="C49">
        <f>COUNTIF([1]SusAuthorResults!$E:$E,A49)</f>
        <v>0</v>
      </c>
      <c r="D49">
        <f t="shared" si="1"/>
        <v>1</v>
      </c>
    </row>
    <row r="50" spans="1:4" x14ac:dyDescent="0.25">
      <c r="A50" t="s">
        <v>699</v>
      </c>
      <c r="B50">
        <f>COUNTIF([4]Sheet1!$F:$F,A50)</f>
        <v>1</v>
      </c>
      <c r="C50">
        <f>COUNTIF([1]SusAuthorResults!$E:$E,A50)</f>
        <v>0</v>
      </c>
      <c r="D50">
        <f t="shared" si="1"/>
        <v>1</v>
      </c>
    </row>
    <row r="51" spans="1:4" x14ac:dyDescent="0.25">
      <c r="A51" t="s">
        <v>700</v>
      </c>
      <c r="B51">
        <f>COUNTIF([4]Sheet1!$F:$F,A51)</f>
        <v>2</v>
      </c>
      <c r="C51">
        <f>COUNTIF([1]SusAuthorResults!$E:$E,A51)</f>
        <v>0</v>
      </c>
      <c r="D51">
        <f t="shared" si="1"/>
        <v>2</v>
      </c>
    </row>
    <row r="52" spans="1:4" x14ac:dyDescent="0.25">
      <c r="A52" t="s">
        <v>701</v>
      </c>
      <c r="B52">
        <f>COUNTIF([4]Sheet1!$F:$F,A52)</f>
        <v>1</v>
      </c>
      <c r="C52">
        <f>COUNTIF([1]SusAuthorResults!$E:$E,A52)</f>
        <v>0</v>
      </c>
      <c r="D52">
        <f t="shared" si="1"/>
        <v>1</v>
      </c>
    </row>
    <row r="53" spans="1:4" x14ac:dyDescent="0.25">
      <c r="A53" t="s">
        <v>704</v>
      </c>
      <c r="B53">
        <f>COUNTIF([4]Sheet1!$F:$F,A53)</f>
        <v>2</v>
      </c>
      <c r="C53">
        <f>COUNTIF([1]SusAuthorResults!$E:$E,A53)</f>
        <v>1</v>
      </c>
      <c r="D53">
        <f t="shared" si="1"/>
        <v>3</v>
      </c>
    </row>
    <row r="54" spans="1:4" x14ac:dyDescent="0.25">
      <c r="A54" t="s">
        <v>705</v>
      </c>
      <c r="B54">
        <f>COUNTIF([4]Sheet1!$F:$F,A54)</f>
        <v>0</v>
      </c>
      <c r="C54">
        <f>COUNTIF([1]SusAuthorResults!$E:$E,A54)</f>
        <v>1</v>
      </c>
      <c r="D54">
        <f t="shared" si="1"/>
        <v>1</v>
      </c>
    </row>
    <row r="55" spans="1:4" x14ac:dyDescent="0.25">
      <c r="A55" t="s">
        <v>706</v>
      </c>
      <c r="B55">
        <f>COUNTIF([4]Sheet1!$F:$F,A55)</f>
        <v>2</v>
      </c>
      <c r="C55">
        <f>COUNTIF([1]SusAuthorResults!$E:$E,A55)</f>
        <v>1</v>
      </c>
      <c r="D55">
        <f t="shared" si="1"/>
        <v>3</v>
      </c>
    </row>
    <row r="56" spans="1:4" x14ac:dyDescent="0.25">
      <c r="A56" t="s">
        <v>707</v>
      </c>
      <c r="B56">
        <f>COUNTIF([4]Sheet1!$F:$F,A56)</f>
        <v>0</v>
      </c>
      <c r="C56">
        <f>COUNTIF([1]SusAuthorResults!$E:$E,A56)</f>
        <v>1</v>
      </c>
      <c r="D56">
        <f t="shared" si="1"/>
        <v>1</v>
      </c>
    </row>
    <row r="57" spans="1:4" x14ac:dyDescent="0.25">
      <c r="A57" t="s">
        <v>708</v>
      </c>
      <c r="B57">
        <f>COUNTIF([4]Sheet1!$F:$F,A57)</f>
        <v>0</v>
      </c>
      <c r="C57">
        <f>COUNTIF([1]SusAuthorResults!$E:$E,A57)</f>
        <v>1</v>
      </c>
      <c r="D57">
        <f t="shared" si="1"/>
        <v>1</v>
      </c>
    </row>
  </sheetData>
  <sortState ref="A2:D57">
    <sortCondition descending="1" ref="D2:D5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SusAuthorsStats</vt:lpstr>
      <vt:lpstr>FinalSheetStats</vt:lpstr>
      <vt:lpstr>AuthorInfo</vt:lpstr>
      <vt:lpstr>OphthoJournals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Chandru Rasendran</dc:creator>
  <cp:lastModifiedBy>Chandru Rasendran</cp:lastModifiedBy>
  <dcterms:created xsi:type="dcterms:W3CDTF">2015-06-05T18:17:20Z</dcterms:created>
  <dcterms:modified xsi:type="dcterms:W3CDTF">2021-07-20T23:56:45Z</dcterms:modified>
</cp:coreProperties>
</file>