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andru\CWRU\Research\CCF\COVIDProject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G4" i="1" l="1"/>
  <c r="H4" i="1" s="1"/>
  <c r="G16" i="1" l="1"/>
  <c r="H16" i="1" s="1"/>
  <c r="G2" i="1"/>
  <c r="H2" i="1" s="1"/>
  <c r="G11" i="1"/>
  <c r="H11" i="1" s="1"/>
  <c r="G25" i="1"/>
  <c r="H25" i="1" s="1"/>
  <c r="G40" i="1"/>
  <c r="H40" i="1" s="1"/>
  <c r="G30" i="1"/>
  <c r="H30" i="1" s="1"/>
  <c r="G21" i="1"/>
  <c r="H21" i="1" s="1"/>
  <c r="G9" i="1"/>
  <c r="H9" i="1" s="1"/>
  <c r="G29" i="1"/>
  <c r="H29" i="1" s="1"/>
  <c r="G45" i="1"/>
  <c r="H45" i="1" s="1"/>
  <c r="G14" i="1"/>
  <c r="H14" i="1" s="1"/>
  <c r="G52" i="1"/>
  <c r="H52" i="1" s="1"/>
  <c r="G41" i="1"/>
  <c r="H41" i="1" s="1"/>
  <c r="G12" i="1"/>
  <c r="H12" i="1" s="1"/>
  <c r="G15" i="1"/>
  <c r="H15" i="1" s="1"/>
  <c r="G10" i="1"/>
  <c r="H10" i="1" s="1"/>
  <c r="G36" i="1"/>
  <c r="H36" i="1" s="1"/>
  <c r="G44" i="1"/>
  <c r="H44" i="1" s="1"/>
  <c r="G19" i="1"/>
  <c r="H19" i="1" s="1"/>
  <c r="G48" i="1"/>
  <c r="H48" i="1" s="1"/>
  <c r="G28" i="1"/>
  <c r="H28" i="1" s="1"/>
  <c r="G8" i="1"/>
  <c r="H8" i="1" s="1"/>
  <c r="G22" i="1"/>
  <c r="H22" i="1" s="1"/>
  <c r="G20" i="1"/>
  <c r="H20" i="1" s="1"/>
  <c r="G17" i="1"/>
  <c r="H17" i="1" s="1"/>
  <c r="G46" i="1"/>
  <c r="H46" i="1" s="1"/>
  <c r="G51" i="1"/>
  <c r="H51" i="1" s="1"/>
  <c r="G13" i="1"/>
  <c r="H13" i="1" s="1"/>
  <c r="G24" i="1"/>
  <c r="H24" i="1" s="1"/>
  <c r="G39" i="1"/>
  <c r="H39" i="1" s="1"/>
  <c r="G5" i="1"/>
  <c r="H5" i="1" s="1"/>
  <c r="G26" i="1"/>
  <c r="H26" i="1" s="1"/>
  <c r="G7" i="1"/>
  <c r="H7" i="1" s="1"/>
  <c r="G27" i="1"/>
  <c r="H27" i="1" s="1"/>
  <c r="G37" i="1"/>
  <c r="H37" i="1" s="1"/>
  <c r="G43" i="1"/>
  <c r="H43" i="1" s="1"/>
  <c r="G38" i="1"/>
  <c r="H38" i="1" s="1"/>
  <c r="G49" i="1"/>
  <c r="H49" i="1" s="1"/>
  <c r="G34" i="1"/>
  <c r="H34" i="1" s="1"/>
  <c r="G31" i="1"/>
  <c r="H31" i="1" s="1"/>
  <c r="G6" i="1"/>
  <c r="H6" i="1" s="1"/>
  <c r="G32" i="1"/>
  <c r="H32" i="1" s="1"/>
  <c r="G33" i="1"/>
  <c r="H33" i="1" s="1"/>
  <c r="G18" i="1"/>
  <c r="H18" i="1" s="1"/>
  <c r="G47" i="1"/>
  <c r="H47" i="1" s="1"/>
  <c r="G23" i="1"/>
  <c r="H23" i="1" s="1"/>
  <c r="G35" i="1"/>
  <c r="H35" i="1" s="1"/>
  <c r="G50" i="1"/>
  <c r="H50" i="1" s="1"/>
  <c r="G42" i="1"/>
  <c r="H42" i="1" s="1"/>
  <c r="G3" i="1"/>
  <c r="H3" i="1" s="1"/>
  <c r="Q2" i="1"/>
  <c r="D2" i="1" s="1"/>
  <c r="Q11" i="1"/>
  <c r="D11" i="1" s="1"/>
  <c r="Q25" i="1"/>
  <c r="D25" i="1" s="1"/>
  <c r="Q40" i="1"/>
  <c r="D40" i="1" s="1"/>
  <c r="Q30" i="1"/>
  <c r="D30" i="1" s="1"/>
  <c r="Q21" i="1"/>
  <c r="D21" i="1" s="1"/>
  <c r="Q9" i="1"/>
  <c r="D9" i="1" s="1"/>
  <c r="Q29" i="1"/>
  <c r="D29" i="1" s="1"/>
  <c r="Q45" i="1"/>
  <c r="D45" i="1" s="1"/>
  <c r="Q14" i="1"/>
  <c r="D14" i="1" s="1"/>
  <c r="Q52" i="1"/>
  <c r="Q41" i="1"/>
  <c r="D41" i="1" s="1"/>
  <c r="Q12" i="1"/>
  <c r="D12" i="1" s="1"/>
  <c r="Q15" i="1"/>
  <c r="D15" i="1" s="1"/>
  <c r="Q10" i="1"/>
  <c r="D10" i="1" s="1"/>
  <c r="Q36" i="1"/>
  <c r="Q44" i="1"/>
  <c r="D44" i="1" s="1"/>
  <c r="Q19" i="1"/>
  <c r="D19" i="1" s="1"/>
  <c r="Q48" i="1"/>
  <c r="Q28" i="1"/>
  <c r="D28" i="1" s="1"/>
  <c r="Q8" i="1"/>
  <c r="D8" i="1" s="1"/>
  <c r="Q22" i="1"/>
  <c r="D22" i="1" s="1"/>
  <c r="Q20" i="1"/>
  <c r="D20" i="1" s="1"/>
  <c r="Q17" i="1"/>
  <c r="D17" i="1" s="1"/>
  <c r="Q46" i="1"/>
  <c r="D46" i="1" s="1"/>
  <c r="Q51" i="1"/>
  <c r="D51" i="1" s="1"/>
  <c r="Q13" i="1"/>
  <c r="Q24" i="1"/>
  <c r="D24" i="1" s="1"/>
  <c r="Q39" i="1"/>
  <c r="D39" i="1" s="1"/>
  <c r="Q5" i="1"/>
  <c r="D5" i="1" s="1"/>
  <c r="Q26" i="1"/>
  <c r="D26" i="1" s="1"/>
  <c r="Q7" i="1"/>
  <c r="Q27" i="1"/>
  <c r="D27" i="1" s="1"/>
  <c r="Q37" i="1"/>
  <c r="D37" i="1" s="1"/>
  <c r="Q43" i="1"/>
  <c r="Q38" i="1"/>
  <c r="D38" i="1" s="1"/>
  <c r="Q49" i="1"/>
  <c r="D49" i="1" s="1"/>
  <c r="Q34" i="1"/>
  <c r="D34" i="1" s="1"/>
  <c r="D4" i="1"/>
  <c r="Q31" i="1"/>
  <c r="D31" i="1" s="1"/>
  <c r="Q6" i="1"/>
  <c r="D6" i="1" s="1"/>
  <c r="Q32" i="1"/>
  <c r="D32" i="1" s="1"/>
  <c r="Q33" i="1"/>
  <c r="Q18" i="1"/>
  <c r="D18" i="1" s="1"/>
  <c r="Q47" i="1"/>
  <c r="D47" i="1" s="1"/>
  <c r="Q23" i="1"/>
  <c r="D23" i="1" s="1"/>
  <c r="Q35" i="1"/>
  <c r="D35" i="1" s="1"/>
  <c r="Q50" i="1"/>
  <c r="Q42" i="1"/>
  <c r="D42" i="1" s="1"/>
  <c r="Q3" i="1"/>
  <c r="D3" i="1" s="1"/>
  <c r="Q16" i="1"/>
  <c r="E50" i="1" l="1"/>
  <c r="D50" i="1"/>
  <c r="E7" i="1"/>
  <c r="D7" i="1"/>
  <c r="E36" i="1"/>
  <c r="D36" i="1"/>
  <c r="E16" i="1"/>
  <c r="D16" i="1"/>
  <c r="E33" i="1"/>
  <c r="D33" i="1"/>
  <c r="E43" i="1"/>
  <c r="D43" i="1"/>
  <c r="E13" i="1"/>
  <c r="D13" i="1"/>
  <c r="E48" i="1"/>
  <c r="D48" i="1"/>
  <c r="E52" i="1"/>
  <c r="D52" i="1"/>
  <c r="E3" i="1"/>
  <c r="I34" i="1"/>
  <c r="I23" i="1"/>
  <c r="I32" i="1"/>
  <c r="I51" i="1"/>
  <c r="I15" i="1"/>
  <c r="E42" i="1"/>
  <c r="E47" i="1"/>
  <c r="E6" i="1"/>
  <c r="E49" i="1"/>
  <c r="E27" i="1"/>
  <c r="E39" i="1"/>
  <c r="E46" i="1"/>
  <c r="E8" i="1"/>
  <c r="E44" i="1"/>
  <c r="E12" i="1"/>
  <c r="E45" i="1"/>
  <c r="E30" i="1"/>
  <c r="I50" i="1"/>
  <c r="I18" i="1"/>
  <c r="I31" i="1"/>
  <c r="I38" i="1"/>
  <c r="I7" i="1"/>
  <c r="I24" i="1"/>
  <c r="I17" i="1"/>
  <c r="I28" i="1"/>
  <c r="I36" i="1"/>
  <c r="I41" i="1"/>
  <c r="I29" i="1"/>
  <c r="I40" i="1"/>
  <c r="I21" i="1"/>
  <c r="I16" i="1"/>
  <c r="I35" i="1"/>
  <c r="I33" i="1"/>
  <c r="I4" i="1"/>
  <c r="I43" i="1"/>
  <c r="I13" i="1"/>
  <c r="I48" i="1"/>
  <c r="I52" i="1"/>
  <c r="I25" i="1"/>
  <c r="E31" i="1"/>
  <c r="E17" i="1"/>
  <c r="E29" i="1"/>
  <c r="I11" i="1"/>
  <c r="E35" i="1"/>
  <c r="E4" i="1"/>
  <c r="E26" i="1"/>
  <c r="E20" i="1"/>
  <c r="E10" i="1"/>
  <c r="E9" i="1"/>
  <c r="E18" i="1"/>
  <c r="E38" i="1"/>
  <c r="E24" i="1"/>
  <c r="E28" i="1"/>
  <c r="E41" i="1"/>
  <c r="E40" i="1"/>
  <c r="E25" i="1"/>
  <c r="E23" i="1"/>
  <c r="E32" i="1"/>
  <c r="E34" i="1"/>
  <c r="E37" i="1"/>
  <c r="E5" i="1"/>
  <c r="E51" i="1"/>
  <c r="E22" i="1"/>
  <c r="E19" i="1"/>
  <c r="E15" i="1"/>
  <c r="E14" i="1"/>
  <c r="E21" i="1"/>
  <c r="E11" i="1"/>
  <c r="I37" i="1"/>
  <c r="E2" i="1"/>
  <c r="I19" i="1"/>
  <c r="I14" i="1"/>
  <c r="I26" i="1"/>
  <c r="I20" i="1"/>
  <c r="I10" i="1"/>
  <c r="I9" i="1"/>
  <c r="I5" i="1"/>
  <c r="I22" i="1"/>
  <c r="I42" i="1"/>
  <c r="I47" i="1"/>
  <c r="I49" i="1"/>
  <c r="I27" i="1"/>
  <c r="I39" i="1"/>
  <c r="I8" i="1"/>
  <c r="I44" i="1"/>
  <c r="I12" i="1"/>
  <c r="I45" i="1"/>
  <c r="I30" i="1"/>
  <c r="I6" i="1"/>
  <c r="I46" i="1"/>
  <c r="J48" i="1" l="1"/>
  <c r="L48" i="1" s="1"/>
  <c r="J34" i="1"/>
  <c r="L34" i="1" s="1"/>
  <c r="J30" i="1"/>
  <c r="L30" i="1" s="1"/>
  <c r="J20" i="1"/>
  <c r="L20" i="1" s="1"/>
  <c r="J12" i="1"/>
  <c r="L12" i="1" s="1"/>
  <c r="J27" i="1"/>
  <c r="L27" i="1" s="1"/>
  <c r="J9" i="1"/>
  <c r="L9" i="1" s="1"/>
  <c r="J43" i="1"/>
  <c r="L43" i="1" s="1"/>
  <c r="J41" i="1"/>
  <c r="L41" i="1" s="1"/>
  <c r="J6" i="1"/>
  <c r="L6" i="1" s="1"/>
  <c r="J23" i="1"/>
  <c r="L23" i="1" s="1"/>
  <c r="J29" i="1"/>
  <c r="L29" i="1" s="1"/>
  <c r="J14" i="1"/>
  <c r="L14" i="1" s="1"/>
  <c r="J24" i="1"/>
  <c r="L24" i="1" s="1"/>
  <c r="J7" i="1"/>
  <c r="L7" i="1" s="1"/>
  <c r="J8" i="1"/>
  <c r="L8" i="1" s="1"/>
  <c r="J47" i="1"/>
  <c r="L47" i="1" s="1"/>
  <c r="J25" i="1"/>
  <c r="L25" i="1" s="1"/>
  <c r="J46" i="1"/>
  <c r="L46" i="1" s="1"/>
  <c r="J21" i="1"/>
  <c r="L21" i="1" s="1"/>
  <c r="J51" i="1"/>
  <c r="L51" i="1" s="1"/>
  <c r="J10" i="1"/>
  <c r="L10" i="1" s="1"/>
  <c r="J19" i="1"/>
  <c r="L19" i="1" s="1"/>
  <c r="J3" i="1"/>
  <c r="J13" i="1"/>
  <c r="L13" i="1" s="1"/>
  <c r="J5" i="1"/>
  <c r="L5" i="1" s="1"/>
  <c r="J11" i="1"/>
  <c r="L11" i="1" s="1"/>
  <c r="J45" i="1"/>
  <c r="L45" i="1" s="1"/>
  <c r="J44" i="1"/>
  <c r="L44" i="1" s="1"/>
  <c r="J39" i="1"/>
  <c r="L39" i="1" s="1"/>
  <c r="J49" i="1"/>
  <c r="L49" i="1" s="1"/>
  <c r="J42" i="1"/>
  <c r="L42" i="1" s="1"/>
  <c r="J4" i="1"/>
  <c r="L4" i="1" s="1"/>
  <c r="J17" i="1"/>
  <c r="L17" i="1" s="1"/>
  <c r="J2" i="1"/>
  <c r="J16" i="1"/>
  <c r="L16" i="1" s="1"/>
  <c r="J22" i="1"/>
  <c r="L22" i="1" s="1"/>
  <c r="J52" i="1"/>
  <c r="L52" i="1" s="1"/>
  <c r="J33" i="1"/>
  <c r="L33" i="1" s="1"/>
  <c r="J15" i="1"/>
  <c r="L15" i="1" s="1"/>
  <c r="J28" i="1"/>
  <c r="L28" i="1" s="1"/>
  <c r="J32" i="1"/>
  <c r="L32" i="1" s="1"/>
  <c r="J35" i="1"/>
  <c r="L35" i="1" s="1"/>
  <c r="J40" i="1"/>
  <c r="L40" i="1" s="1"/>
  <c r="J26" i="1"/>
  <c r="L26" i="1" s="1"/>
  <c r="J38" i="1"/>
  <c r="L38" i="1" s="1"/>
  <c r="J18" i="1"/>
  <c r="L18" i="1" s="1"/>
  <c r="J36" i="1"/>
  <c r="L36" i="1" s="1"/>
  <c r="J37" i="1"/>
  <c r="L37" i="1" s="1"/>
  <c r="J31" i="1"/>
  <c r="L31" i="1" s="1"/>
  <c r="J50" i="1"/>
  <c r="L50" i="1" s="1"/>
  <c r="K17" i="1" l="1"/>
  <c r="K24" i="1"/>
  <c r="K14" i="1"/>
  <c r="K16" i="1"/>
  <c r="K5" i="1"/>
  <c r="K25" i="1"/>
  <c r="K51" i="1"/>
  <c r="K32" i="1"/>
  <c r="K12" i="1"/>
  <c r="K50" i="1"/>
  <c r="K36" i="1"/>
  <c r="K4" i="1"/>
  <c r="K9" i="1"/>
  <c r="K26" i="1"/>
  <c r="K10" i="1"/>
  <c r="K6" i="1"/>
  <c r="K15" i="1"/>
  <c r="K28" i="1"/>
  <c r="K33" i="1"/>
  <c r="K20" i="1"/>
  <c r="K46" i="1"/>
  <c r="L2" i="1"/>
  <c r="K2" i="1"/>
  <c r="K35" i="1"/>
  <c r="K31" i="1"/>
  <c r="K29" i="1"/>
  <c r="K13" i="1"/>
  <c r="K47" i="1"/>
  <c r="K49" i="1"/>
  <c r="K39" i="1"/>
  <c r="K42" i="1"/>
  <c r="K18" i="1"/>
  <c r="K41" i="1"/>
  <c r="K43" i="1"/>
  <c r="K22" i="1"/>
  <c r="K19" i="1"/>
  <c r="K30" i="1"/>
  <c r="K11" i="1"/>
  <c r="L3" i="1"/>
  <c r="K3" i="1"/>
  <c r="K23" i="1"/>
  <c r="K7" i="1"/>
  <c r="K21" i="1"/>
  <c r="K52" i="1"/>
  <c r="K8" i="1"/>
  <c r="K44" i="1"/>
  <c r="K37" i="1"/>
  <c r="K34" i="1"/>
  <c r="K38" i="1"/>
  <c r="K40" i="1"/>
  <c r="K48" i="1"/>
  <c r="K27" i="1"/>
  <c r="K45" i="1"/>
</calcChain>
</file>

<file path=xl/sharedStrings.xml><?xml version="1.0" encoding="utf-8"?>
<sst xmlns="http://schemas.openxmlformats.org/spreadsheetml/2006/main" count="119" uniqueCount="116">
  <si>
    <t>region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</si>
  <si>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</si>
  <si>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</si>
  <si>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</si>
  <si>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</si>
  <si>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</si>
  <si>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</si>
  <si>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</si>
  <si>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</si>
  <si>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</si>
  <si>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</si>
  <si>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</si>
  <si>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</si>
  <si>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</si>
  <si>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</si>
  <si>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</si>
  <si>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</si>
  <si>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</si>
  <si>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</si>
  <si>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</si>
  <si>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</si>
  <si>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</si>
  <si>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</si>
  <si>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</si>
  <si>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</si>
  <si>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</si>
  <si>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</si>
  <si>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</si>
  <si>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</si>
  <si>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</si>
  <si>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</si>
  <si>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</si>
  <si>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</si>
  <si>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</si>
  <si>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</si>
  <si>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</si>
  <si>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</si>
  <si>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</si>
  <si>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</si>
  <si>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</si>
  <si>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</si>
  <si>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</si>
  <si>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</si>
  <si>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</si>
  <si>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</si>
  <si>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</si>
  <si>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</si>
  <si>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</si>
  <si>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</si>
  <si>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</si>
  <si>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</si>
  <si>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</si>
  <si>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</si>
  <si>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</si>
  <si>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</si>
  <si>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</si>
  <si>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</si>
  <si>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</si>
  <si>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</si>
  <si>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</si>
  <si>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</si>
  <si>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</si>
  <si>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</si>
  <si>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</si>
  <si>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</si>
  <si>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</si>
  <si>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</si>
  <si>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</si>
  <si>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</si>
  <si>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</si>
  <si>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</si>
  <si>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</si>
  <si>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</si>
  <si>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</si>
  <si>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</si>
  <si>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</si>
  <si>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</si>
  <si>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</si>
  <si>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</si>
  <si>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</si>
  <si>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</si>
  <si>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</si>
  <si>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</si>
  <si>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</si>
  <si>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</si>
  <si>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</si>
  <si>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</si>
  <si>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</si>
  <si>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</si>
  <si>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</si>
  <si>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</si>
  <si>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</si>
  <si>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</si>
  <si>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</si>
  <si>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</si>
  <si>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</si>
  <si>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</si>
  <si>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</si>
  <si>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</si>
  <si>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</si>
  <si>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</si>
  <si>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</si>
  <si>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</si>
  <si>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</si>
  <si>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Over60</t>
  </si>
  <si>
    <t>State population</t>
  </si>
  <si>
    <t>Change in Rank</t>
  </si>
  <si>
    <t>Patient burden</t>
  </si>
  <si>
    <t>Nbr of Ophthalmologists</t>
  </si>
  <si>
    <t>Nbr Over 60</t>
  </si>
  <si>
    <t>Projected Patient Burden per remaining</t>
  </si>
  <si>
    <t>Rank</t>
  </si>
  <si>
    <t>NA</t>
  </si>
  <si>
    <t>COVID-19 cases per ophthalmologist over 60 years of age - current</t>
  </si>
  <si>
    <t>COVID-19 cases per ophthalmologist over 60 years of age - October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</si>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</sst>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R5" sqref="R5"/>
    </sheetView>
  </sheetViews>
  <sheetFormatPr defaultRowHeight="15" x14ac:dyDescent="0.25"/>
  <cols>
    <col min="1" max="3" width="9.140625" style="1"/>
    <col min="4" max="4" width="28.42578125" style="1" customWidth="1"/>
    <col min="5" max="5" width="28.42578125" style="1" hidden="1" customWidth="1"/>
    <col min="6" max="8" width="19.140625" style="1" hidden="1" customWidth="1"/>
    <col min="9" max="11" width="21.5703125" style="1" hidden="1" customWidth="1"/>
    <col min="12" max="12" width="17" style="1" hidden="1" customWidth="1"/>
    <col min="13" max="14" width="9.7109375" style="1" hidden="1" customWidth="1"/>
    <col min="15" max="15" width="0" style="1" hidden="1" customWidth="1"/>
    <col min="16" max="16" width="11.5703125" style="1" hidden="1" customWidth="1"/>
    <col min="17" max="17" width="9.140625" style="1"/>
  </cols>
  <sheetData>
    <row r="1" spans="1:17" ht="45" x14ac:dyDescent="0.25">
      <c r="A1" s="1" t="s">
        <v>0</v>
      </c>
      <c r="B1" s="1" t="s">
        <v>1</v>
      </c>
      <c r="C1" s="1" t="s">
        <v>104</v>
      </c>
      <c r="D1" s="1" t="s">
        <v>113</v>
      </c>
      <c r="E1" s="1" t="s">
        <v>114</v>
      </c>
      <c r="F1" s="1" t="s">
        <v>107</v>
      </c>
      <c r="G1" s="1" t="s">
        <v>111</v>
      </c>
      <c r="H1" s="1" t="s">
        <v>115</v>
      </c>
      <c r="I1" s="1" t="s">
        <v>110</v>
      </c>
      <c r="J1" s="1" t="s">
        <v>111</v>
      </c>
      <c r="K1" s="1" t="s">
        <v>115</v>
      </c>
      <c r="L1" s="1" t="s">
        <v>106</v>
      </c>
      <c r="M1" s="2">
        <v>44003</v>
      </c>
      <c r="N1" s="2">
        <v>44105</v>
      </c>
      <c r="O1" s="1" t="s">
        <v>105</v>
      </c>
      <c r="P1" s="1" t="s">
        <v>108</v>
      </c>
      <c r="Q1" s="1" t="s">
        <v>109</v>
      </c>
    </row>
    <row r="2" spans="1:17" x14ac:dyDescent="0.25">
      <c r="A2" s="1" t="s">
        <v>4</v>
      </c>
      <c r="B2" s="1" t="s">
        <v>5</v>
      </c>
      <c r="C2" s="3" t="s">
        <v>112</v>
      </c>
      <c r="D2" s="1" t="e">
        <f>ROUND(M2/Q2,1)</f>
        <v>#VALUE!</v>
      </c>
      <c r="E2" s="1" t="e">
        <f>N2/Q2</f>
        <v>#VALUE!</v>
      </c>
      <c r="F2" s="3">
        <v>24581</v>
      </c>
      <c r="G2" s="1">
        <f>_xlfn.RANK.AVG(F2,F$2:F$52,0)</f>
        <v>7</v>
      </c>
      <c r="H2" s="1" t="str">
        <f>CONCATENATE(F2, " (",G2,")")</f>
        <v>24581 (7)</v>
      </c>
      <c r="I2" s="1">
        <v>0</v>
      </c>
      <c r="J2" s="1">
        <f>_xlfn.RANK.AVG(I2,I$2:I$52,0)</f>
        <v>50.5</v>
      </c>
      <c r="K2" s="1" t="str">
        <f>CONCATENATE(ROUND(I2,0), " (",J2,")")</f>
        <v>0 (50.5)</v>
      </c>
      <c r="L2" s="1">
        <f>J2-G2</f>
        <v>43.5</v>
      </c>
      <c r="M2" s="3">
        <v>752</v>
      </c>
      <c r="N2" s="3">
        <v>1508116.4439999999</v>
      </c>
      <c r="O2" s="1">
        <v>737430</v>
      </c>
      <c r="P2" s="3">
        <v>30</v>
      </c>
      <c r="Q2" s="1" t="e">
        <f>P2*C2/100</f>
        <v>#VALUE!</v>
      </c>
    </row>
    <row r="3" spans="1:17" x14ac:dyDescent="0.25">
      <c r="A3" s="1" t="s">
        <v>102</v>
      </c>
      <c r="B3" s="1" t="s">
        <v>103</v>
      </c>
      <c r="C3" s="3" t="s">
        <v>112</v>
      </c>
      <c r="D3" s="1" t="e">
        <f>ROUND(M3/Q3,1)</f>
        <v>#VALUE!</v>
      </c>
      <c r="E3" s="1" t="e">
        <f>N3/Q3</f>
        <v>#VALUE!</v>
      </c>
      <c r="F3" s="3">
        <v>52522</v>
      </c>
      <c r="G3" s="1">
        <f>_xlfn.RANK.AVG(F3,F$2:F$52,0)</f>
        <v>1</v>
      </c>
      <c r="H3" s="1" t="str">
        <f>CONCATENATE(F3, " (",G3,")")</f>
        <v>52522 (1)</v>
      </c>
      <c r="I3" s="1">
        <v>0</v>
      </c>
      <c r="J3" s="1">
        <f>_xlfn.RANK.AVG(I3,I$2:I$52,0)</f>
        <v>50.5</v>
      </c>
      <c r="K3" s="1" t="str">
        <f>CONCATENATE(ROUND(I3,0), " (",J3,")")</f>
        <v>0 (50.5)</v>
      </c>
      <c r="L3" s="1">
        <f>J3-G3</f>
        <v>49.5</v>
      </c>
      <c r="M3" s="3">
        <v>1197</v>
      </c>
      <c r="N3" s="3">
        <v>1533.3815139999999</v>
      </c>
      <c r="O3" s="1">
        <v>577742</v>
      </c>
      <c r="P3" s="3">
        <v>11</v>
      </c>
      <c r="Q3" s="1" t="e">
        <f>P3*C3/100</f>
        <v>#VALUE!</v>
      </c>
    </row>
    <row r="4" spans="1:17" ht="30" x14ac:dyDescent="0.25">
      <c r="A4" s="1" t="s">
        <v>80</v>
      </c>
      <c r="B4" s="1" t="s">
        <v>81</v>
      </c>
      <c r="C4" s="3">
        <v>36.4</v>
      </c>
      <c r="D4" s="1">
        <f>ROUND(M4/Q4,1)</f>
        <v>680</v>
      </c>
      <c r="E4" s="1">
        <f>N4/Q4</f>
        <v>5975.1262362637362</v>
      </c>
      <c r="F4" s="3">
        <v>16020</v>
      </c>
      <c r="G4" s="1">
        <f>_xlfn.RANK.AVG(F4,F$2:F$52,0)</f>
        <v>39</v>
      </c>
      <c r="H4" s="1" t="str">
        <f>CONCATENATE(F4, " (",G4,")")</f>
        <v>16020 (39)</v>
      </c>
      <c r="I4" s="1">
        <f>O4/(P4-Q4)</f>
        <v>25188.67924528302</v>
      </c>
      <c r="J4" s="1">
        <f>_xlfn.RANK.AVG(I4,I$2:I$52,0)</f>
        <v>38</v>
      </c>
      <c r="K4" s="1" t="str">
        <f>CONCATENATE(ROUND(I4,0), " (",J4,")")</f>
        <v>25189 (38)</v>
      </c>
      <c r="L4" s="1">
        <f>J4-G4</f>
        <v>-1</v>
      </c>
      <c r="M4" s="3">
        <v>16337</v>
      </c>
      <c r="N4" s="3">
        <v>143546.4327</v>
      </c>
      <c r="O4" s="1">
        <v>1057320</v>
      </c>
      <c r="P4" s="3">
        <v>66</v>
      </c>
      <c r="Q4" s="1">
        <f>P4*C4/100</f>
        <v>24.024000000000001</v>
      </c>
    </row>
    <row r="5" spans="1:17" ht="30" x14ac:dyDescent="0.25">
      <c r="A5" s="1" t="s">
        <v>62</v>
      </c>
      <c r="B5" s="1" t="s">
        <v>63</v>
      </c>
      <c r="C5" s="3">
        <v>43.3</v>
      </c>
      <c r="D5" s="1">
        <f>ROUND(M5/Q5,1)</f>
        <v>675.8</v>
      </c>
      <c r="E5" s="1">
        <f>N5/Q5</f>
        <v>2875.5952396173798</v>
      </c>
      <c r="F5" s="3">
        <v>15413</v>
      </c>
      <c r="G5" s="1">
        <f>_xlfn.RANK.AVG(F5,F$2:F$52,0)</f>
        <v>42</v>
      </c>
      <c r="H5" s="1" t="str">
        <f>CONCATENATE(F5, " (",G5,")")</f>
        <v>15413 (42)</v>
      </c>
      <c r="I5" s="1">
        <f>O5/(P5-Q5)</f>
        <v>27183.42151675485</v>
      </c>
      <c r="J5" s="1">
        <f>_xlfn.RANK.AVG(I5,I$2:I$52,0)</f>
        <v>35</v>
      </c>
      <c r="K5" s="1" t="str">
        <f>CONCATENATE(ROUND(I5,0), " (",J5,")")</f>
        <v>27183 (35)</v>
      </c>
      <c r="L5" s="1">
        <f>J5-G5</f>
        <v>-7</v>
      </c>
      <c r="M5" s="3">
        <v>169142</v>
      </c>
      <c r="N5" s="3">
        <v>719686.723</v>
      </c>
      <c r="O5" s="1">
        <v>8908714</v>
      </c>
      <c r="P5" s="3">
        <v>578</v>
      </c>
      <c r="Q5" s="1">
        <f>P5*C5/100</f>
        <v>250.27399999999997</v>
      </c>
    </row>
    <row r="6" spans="1:17" ht="30" x14ac:dyDescent="0.25">
      <c r="A6" s="1" t="s">
        <v>84</v>
      </c>
      <c r="B6" s="1" t="s">
        <v>85</v>
      </c>
      <c r="C6" s="3">
        <v>30.6</v>
      </c>
      <c r="D6" s="1">
        <f>ROUND(M6/Q6,1)</f>
        <v>556.20000000000005</v>
      </c>
      <c r="E6" s="1">
        <f>N6/Q6</f>
        <v>16733.363522345873</v>
      </c>
      <c r="F6" s="3">
        <v>23844</v>
      </c>
      <c r="G6" s="1">
        <f>_xlfn.RANK.AVG(F6,F$2:F$52,0)</f>
        <v>8</v>
      </c>
      <c r="H6" s="1" t="str">
        <f>CONCATENATE(F6, " (",G6,")")</f>
        <v>23844 (8)</v>
      </c>
      <c r="I6" s="1">
        <f>O6/(P6-Q6)</f>
        <v>34357.348703170035</v>
      </c>
      <c r="J6" s="1">
        <f>_xlfn.RANK.AVG(I6,I$2:I$52,0)</f>
        <v>15</v>
      </c>
      <c r="K6" s="1" t="str">
        <f>CONCATENATE(ROUND(I6,0), " (",J6,")")</f>
        <v>34357 (15)</v>
      </c>
      <c r="L6" s="1">
        <f>J6-G6</f>
        <v>7</v>
      </c>
      <c r="M6" s="3">
        <v>6297</v>
      </c>
      <c r="N6" s="3">
        <v>189455.14180000001</v>
      </c>
      <c r="O6" s="1">
        <v>882228</v>
      </c>
      <c r="P6" s="3">
        <v>37</v>
      </c>
      <c r="Q6" s="1">
        <f>P6*C6/100</f>
        <v>11.322000000000001</v>
      </c>
    </row>
    <row r="7" spans="1:17" x14ac:dyDescent="0.25">
      <c r="A7" s="1" t="s">
        <v>66</v>
      </c>
      <c r="B7" s="1" t="s">
        <v>67</v>
      </c>
      <c r="C7" s="3">
        <v>42.3</v>
      </c>
      <c r="D7" s="1">
        <f>ROUND(M7/Q7,1)</f>
        <v>548.79999999999995</v>
      </c>
      <c r="E7" s="1">
        <f>N7/Q7</f>
        <v>128.38938721027458</v>
      </c>
      <c r="F7" s="3">
        <v>11695</v>
      </c>
      <c r="G7" s="1">
        <f>_xlfn.RANK.AVG(F7,F$2:F$52,0)</f>
        <v>48</v>
      </c>
      <c r="H7" s="1" t="str">
        <f>CONCATENATE(F7, " (",G7,")")</f>
        <v>11695 (48)</v>
      </c>
      <c r="I7" s="1">
        <f>O7/(P7-Q7)</f>
        <v>20268.630849220102</v>
      </c>
      <c r="J7" s="1">
        <f>_xlfn.RANK.AVG(I7,I$2:I$52,0)</f>
        <v>46</v>
      </c>
      <c r="K7" s="1" t="str">
        <f>CONCATENATE(ROUND(I7,0), " (",J7,")")</f>
        <v>20269 (46)</v>
      </c>
      <c r="L7" s="1">
        <f>J7-G7</f>
        <v>-2</v>
      </c>
      <c r="M7" s="3">
        <v>387936</v>
      </c>
      <c r="N7" s="3">
        <v>90749.855729999996</v>
      </c>
      <c r="O7" s="1">
        <v>19542345</v>
      </c>
      <c r="P7" s="3">
        <v>1671</v>
      </c>
      <c r="Q7" s="1">
        <f>P7*C7/100</f>
        <v>706.83299999999986</v>
      </c>
    </row>
    <row r="8" spans="1:17" ht="30" x14ac:dyDescent="0.25">
      <c r="A8" s="1" t="s">
        <v>44</v>
      </c>
      <c r="B8" s="1" t="s">
        <v>45</v>
      </c>
      <c r="C8" s="3">
        <v>34.9</v>
      </c>
      <c r="D8" s="1">
        <f>ROUND(M8/Q8,1)</f>
        <v>514.70000000000005</v>
      </c>
      <c r="E8" s="1">
        <f>N8/Q8</f>
        <v>1722.5052133612817</v>
      </c>
      <c r="F8" s="3">
        <v>11581</v>
      </c>
      <c r="G8" s="1">
        <f>_xlfn.RANK.AVG(F8,F$2:F$52,0)</f>
        <v>49</v>
      </c>
      <c r="H8" s="1" t="str">
        <f>CONCATENATE(F8, " (",G8,")")</f>
        <v>11581 (49)</v>
      </c>
      <c r="I8" s="1">
        <f>O8/(P8-Q8)</f>
        <v>17789.554531490016</v>
      </c>
      <c r="J8" s="1">
        <f>_xlfn.RANK.AVG(I8,I$2:I$52,0)</f>
        <v>47</v>
      </c>
      <c r="K8" s="1" t="str">
        <f>CONCATENATE(ROUND(I8,0), " (",J8,")")</f>
        <v>17790 (47)</v>
      </c>
      <c r="L8" s="1">
        <f>J8-G8</f>
        <v>-2</v>
      </c>
      <c r="M8" s="3">
        <v>107061</v>
      </c>
      <c r="N8" s="3">
        <v>358287.97440000001</v>
      </c>
      <c r="O8" s="1">
        <v>6902276</v>
      </c>
      <c r="P8" s="3">
        <v>596</v>
      </c>
      <c r="Q8" s="1">
        <f>P8*C8/100</f>
        <v>208.00399999999999</v>
      </c>
    </row>
    <row r="9" spans="1:17" ht="30" x14ac:dyDescent="0.25">
      <c r="A9" s="1" t="s">
        <v>16</v>
      </c>
      <c r="B9" s="1" t="s">
        <v>17</v>
      </c>
      <c r="C9" s="3">
        <v>42</v>
      </c>
      <c r="D9" s="1">
        <f>ROUND(M9/Q9,1)</f>
        <v>513.1</v>
      </c>
      <c r="E9" s="1">
        <f>N9/Q9</f>
        <v>49780.241857142857</v>
      </c>
      <c r="F9" s="3">
        <v>19343</v>
      </c>
      <c r="G9" s="1">
        <f>_xlfn.RANK.AVG(F9,F$2:F$52,0)</f>
        <v>27</v>
      </c>
      <c r="H9" s="1" t="str">
        <f>CONCATENATE(F9, " (",G9,")")</f>
        <v>19343 (27)</v>
      </c>
      <c r="I9" s="1">
        <f>O9/(P9-Q9)</f>
        <v>33350</v>
      </c>
      <c r="J9" s="1">
        <f>_xlfn.RANK.AVG(I9,I$2:I$52,0)</f>
        <v>18</v>
      </c>
      <c r="K9" s="1" t="str">
        <f>CONCATENATE(ROUND(I9,0), " (",J9,")")</f>
        <v>33350 (18)</v>
      </c>
      <c r="L9" s="1">
        <f>J9-G9</f>
        <v>-9</v>
      </c>
      <c r="M9" s="3">
        <v>10775</v>
      </c>
      <c r="N9" s="3">
        <v>1045385.079</v>
      </c>
      <c r="O9" s="1">
        <v>967150</v>
      </c>
      <c r="P9" s="3">
        <v>50</v>
      </c>
      <c r="Q9" s="1">
        <f>P9*C9/100</f>
        <v>21</v>
      </c>
    </row>
    <row r="10" spans="1:17" x14ac:dyDescent="0.25">
      <c r="A10" s="1" t="s">
        <v>32</v>
      </c>
      <c r="B10" s="1" t="s">
        <v>33</v>
      </c>
      <c r="C10" s="3">
        <v>32.299999999999997</v>
      </c>
      <c r="D10" s="1">
        <f>ROUND(M10/Q10,1)</f>
        <v>499.3</v>
      </c>
      <c r="E10" s="1">
        <f>N10/Q10</f>
        <v>4496.7970309405227</v>
      </c>
      <c r="F10" s="3">
        <v>19603</v>
      </c>
      <c r="G10" s="1">
        <f>_xlfn.RANK.AVG(F10,F$2:F$52,0)</f>
        <v>25</v>
      </c>
      <c r="H10" s="1" t="str">
        <f>CONCATENATE(F10, " (",G10,")")</f>
        <v>19603 (25)</v>
      </c>
      <c r="I10" s="1">
        <f>O10/(P10-Q10)</f>
        <v>28955.686853766612</v>
      </c>
      <c r="J10" s="1">
        <f>_xlfn.RANK.AVG(I10,I$2:I$52,0)</f>
        <v>28</v>
      </c>
      <c r="K10" s="1" t="str">
        <f>CONCATENATE(ROUND(I10,0), " (",J10,")")</f>
        <v>28956 (28)</v>
      </c>
      <c r="L10" s="1">
        <f>J10-G10</f>
        <v>3</v>
      </c>
      <c r="M10" s="3">
        <v>25963</v>
      </c>
      <c r="N10" s="3">
        <v>233846.93599999999</v>
      </c>
      <c r="O10" s="1">
        <v>3156083</v>
      </c>
      <c r="P10" s="3">
        <v>161</v>
      </c>
      <c r="Q10" s="1">
        <f>P10*C10/100</f>
        <v>52.002999999999993</v>
      </c>
    </row>
    <row r="11" spans="1:17" x14ac:dyDescent="0.25">
      <c r="A11" s="1" t="s">
        <v>6</v>
      </c>
      <c r="B11" s="1" t="s">
        <v>7</v>
      </c>
      <c r="C11" s="3">
        <v>35.9</v>
      </c>
      <c r="D11" s="1">
        <f>ROUND(M11/Q11,1)</f>
        <v>486.7</v>
      </c>
      <c r="E11" s="1">
        <f>N11/Q11</f>
        <v>2733.0006616755663</v>
      </c>
      <c r="F11" s="3">
        <v>23826</v>
      </c>
      <c r="G11" s="1">
        <f>_xlfn.RANK.AVG(F11,F$2:F$52,0)</f>
        <v>9</v>
      </c>
      <c r="H11" s="1" t="str">
        <f>CONCATENATE(F11, " (",G11,")")</f>
        <v>23826 (9)</v>
      </c>
      <c r="I11" s="1">
        <f>O11/(P11-Q11)</f>
        <v>37170.046801872071</v>
      </c>
      <c r="J11" s="1">
        <f>_xlfn.RANK.AVG(I11,I$2:I$52,0)</f>
        <v>10</v>
      </c>
      <c r="K11" s="1" t="str">
        <f>CONCATENATE(ROUND(I11,0), " (",J11,")")</f>
        <v>37170 (10)</v>
      </c>
      <c r="L11" s="1">
        <f>J11-G11</f>
        <v>1</v>
      </c>
      <c r="M11" s="3">
        <v>52591</v>
      </c>
      <c r="N11" s="3">
        <v>295325.31849999999</v>
      </c>
      <c r="O11" s="1">
        <v>7171626</v>
      </c>
      <c r="P11" s="3">
        <v>301</v>
      </c>
      <c r="Q11" s="1">
        <f>P11*C11/100</f>
        <v>108.059</v>
      </c>
    </row>
    <row r="12" spans="1:17" x14ac:dyDescent="0.25">
      <c r="A12" s="1" t="s">
        <v>28</v>
      </c>
      <c r="B12" s="1" t="s">
        <v>29</v>
      </c>
      <c r="C12" s="3">
        <v>38.5</v>
      </c>
      <c r="D12" s="1">
        <f>ROUND(M12/Q12,1)</f>
        <v>473</v>
      </c>
      <c r="E12" s="1">
        <f>N12/Q12</f>
        <v>1667.7915084649039</v>
      </c>
      <c r="F12" s="3">
        <v>16965</v>
      </c>
      <c r="G12" s="1">
        <f>_xlfn.RANK.AVG(F12,F$2:F$52,0)</f>
        <v>36</v>
      </c>
      <c r="H12" s="1" t="str">
        <f>CONCATENATE(F12, " (",G12,")")</f>
        <v>16965 (36)</v>
      </c>
      <c r="I12" s="1">
        <f>O12/(P12-Q12)</f>
        <v>27585.365853658535</v>
      </c>
      <c r="J12" s="1">
        <f>_xlfn.RANK.AVG(I12,I$2:I$52,0)</f>
        <v>34</v>
      </c>
      <c r="K12" s="1" t="str">
        <f>CONCATENATE(ROUND(I12,0), " (",J12,")")</f>
        <v>27585 (34)</v>
      </c>
      <c r="L12" s="1">
        <f>J12-G12</f>
        <v>-2</v>
      </c>
      <c r="M12" s="3">
        <v>136762</v>
      </c>
      <c r="N12" s="3">
        <v>482216.89779999998</v>
      </c>
      <c r="O12" s="1">
        <v>12740715</v>
      </c>
      <c r="P12" s="3">
        <v>751</v>
      </c>
      <c r="Q12" s="1">
        <f>P12*C12/100</f>
        <v>289.13499999999999</v>
      </c>
    </row>
    <row r="13" spans="1:17" x14ac:dyDescent="0.25">
      <c r="A13" s="1" t="s">
        <v>56</v>
      </c>
      <c r="B13" s="1" t="s">
        <v>57</v>
      </c>
      <c r="C13" s="3">
        <v>41.2</v>
      </c>
      <c r="D13" s="1">
        <f>ROUND(M13/Q13,1)</f>
        <v>445.7</v>
      </c>
      <c r="E13" s="1">
        <f>N13/Q13</f>
        <v>7989.5997873085771</v>
      </c>
      <c r="F13" s="3">
        <v>19889</v>
      </c>
      <c r="G13" s="1">
        <f>_xlfn.RANK.AVG(F13,F$2:F$52,0)</f>
        <v>20</v>
      </c>
      <c r="H13" s="1" t="str">
        <f>CONCATENATE(F13, " (",G13,")")</f>
        <v>19889 (20)</v>
      </c>
      <c r="I13" s="1">
        <f>O13/(P13-Q13)</f>
        <v>33824.829931972788</v>
      </c>
      <c r="J13" s="1">
        <f>_xlfn.RANK.AVG(I13,I$2:I$52,0)</f>
        <v>16</v>
      </c>
      <c r="K13" s="1" t="str">
        <f>CONCATENATE(ROUND(I13,0), " (",J13,")")</f>
        <v>33825 (16)</v>
      </c>
      <c r="L13" s="1">
        <f>J13-G13</f>
        <v>-4</v>
      </c>
      <c r="M13" s="3">
        <v>17812</v>
      </c>
      <c r="N13" s="3">
        <v>319296.36589999998</v>
      </c>
      <c r="O13" s="1">
        <v>1929233</v>
      </c>
      <c r="P13" s="3">
        <v>97</v>
      </c>
      <c r="Q13" s="1">
        <f>P13*C13/100</f>
        <v>39.963999999999999</v>
      </c>
    </row>
    <row r="14" spans="1:17" x14ac:dyDescent="0.25">
      <c r="A14" s="1" t="s">
        <v>22</v>
      </c>
      <c r="B14" s="1" t="s">
        <v>23</v>
      </c>
      <c r="C14" s="3">
        <v>32</v>
      </c>
      <c r="D14" s="1">
        <f>ROUND(M14/Q14,1)</f>
        <v>428.4</v>
      </c>
      <c r="E14" s="1">
        <f>N14/Q14</f>
        <v>2895.1942200741528</v>
      </c>
      <c r="F14" s="3">
        <v>22287</v>
      </c>
      <c r="G14" s="1">
        <f>_xlfn.RANK.AVG(F14,F$2:F$52,0)</f>
        <v>16</v>
      </c>
      <c r="H14" s="1" t="str">
        <f>CONCATENATE(F14, " (",G14,")")</f>
        <v>22287 (16)</v>
      </c>
      <c r="I14" s="1">
        <f>O14/(P14-Q14)</f>
        <v>32774.999999999993</v>
      </c>
      <c r="J14" s="1">
        <f>_xlfn.RANK.AVG(I14,I$2:I$52,0)</f>
        <v>19</v>
      </c>
      <c r="K14" s="1" t="str">
        <f>CONCATENATE(ROUND(I14,0), " (",J14,")")</f>
        <v>32775 (19)</v>
      </c>
      <c r="L14" s="1">
        <f>J14-G14</f>
        <v>3</v>
      </c>
      <c r="M14" s="3">
        <v>64701</v>
      </c>
      <c r="N14" s="3">
        <v>437290.13500000001</v>
      </c>
      <c r="O14" s="1">
        <v>10519464</v>
      </c>
      <c r="P14" s="3">
        <v>472</v>
      </c>
      <c r="Q14" s="1">
        <f>P14*C14/100</f>
        <v>151.04</v>
      </c>
    </row>
    <row r="15" spans="1:17" x14ac:dyDescent="0.25">
      <c r="A15" s="1" t="s">
        <v>30</v>
      </c>
      <c r="B15" s="1" t="s">
        <v>31</v>
      </c>
      <c r="C15" s="3">
        <v>37.799999999999997</v>
      </c>
      <c r="D15" s="1">
        <f>ROUND(M15/Q15,1)</f>
        <v>415.7</v>
      </c>
      <c r="E15" s="1">
        <f>N15/Q15</f>
        <v>2065.6912806192436</v>
      </c>
      <c r="F15" s="3">
        <v>24785</v>
      </c>
      <c r="G15" s="1">
        <f>_xlfn.RANK.AVG(F15,F$2:F$52,0)</f>
        <v>6</v>
      </c>
      <c r="H15" s="1" t="str">
        <f>CONCATENATE(F15, " (",G15,")")</f>
        <v>24785 (6)</v>
      </c>
      <c r="I15" s="1">
        <f>O15/(P15-Q15)</f>
        <v>39847.26688102894</v>
      </c>
      <c r="J15" s="1">
        <f>_xlfn.RANK.AVG(I15,I$2:I$52,0)</f>
        <v>4</v>
      </c>
      <c r="K15" s="1" t="str">
        <f>CONCATENATE(ROUND(I15,0), " (",J15,")")</f>
        <v>39847 (4)</v>
      </c>
      <c r="L15" s="1">
        <f>J15-G15</f>
        <v>-2</v>
      </c>
      <c r="M15" s="3">
        <v>42423</v>
      </c>
      <c r="N15" s="3">
        <v>210824.45209999999</v>
      </c>
      <c r="O15" s="1">
        <v>6691950</v>
      </c>
      <c r="P15" s="3">
        <v>270</v>
      </c>
      <c r="Q15" s="1">
        <f>P15*C15/100</f>
        <v>102.06</v>
      </c>
    </row>
    <row r="16" spans="1:17" x14ac:dyDescent="0.25">
      <c r="A16" s="1" t="s">
        <v>2</v>
      </c>
      <c r="B16" s="1" t="s">
        <v>3</v>
      </c>
      <c r="C16" s="3">
        <v>35.4</v>
      </c>
      <c r="D16" s="1">
        <f>ROUND(M16/Q16,1)</f>
        <v>400</v>
      </c>
      <c r="E16" s="1">
        <f>N16/Q16</f>
        <v>21506.607824325769</v>
      </c>
      <c r="F16" s="3">
        <v>23056</v>
      </c>
      <c r="G16" s="1">
        <f>_xlfn.RANK.AVG(F16,F$2:F$52,0)</f>
        <v>13</v>
      </c>
      <c r="H16" s="1" t="str">
        <f>CONCATENATE(F16, " (",G16,")")</f>
        <v>23056 (13)</v>
      </c>
      <c r="I16" s="1">
        <f>O16/(P16-Q16)</f>
        <v>35690.402476780189</v>
      </c>
      <c r="J16" s="1">
        <f>_xlfn.RANK.AVG(I16,I$2:I$52,0)</f>
        <v>13</v>
      </c>
      <c r="K16" s="1" t="str">
        <f>CONCATENATE(ROUND(I16,0), " (",J16,")")</f>
        <v>35690 (13)</v>
      </c>
      <c r="L16" s="1">
        <f>J16-G16</f>
        <v>0</v>
      </c>
      <c r="M16" s="3">
        <v>30021</v>
      </c>
      <c r="N16" s="3">
        <v>1614027.9040000001</v>
      </c>
      <c r="O16" s="1">
        <v>4887872</v>
      </c>
      <c r="P16" s="3">
        <v>212</v>
      </c>
      <c r="Q16" s="1">
        <f>P16*C16/100</f>
        <v>75.047999999999988</v>
      </c>
    </row>
    <row r="17" spans="1:17" ht="30" x14ac:dyDescent="0.25">
      <c r="A17" s="1" t="s">
        <v>50</v>
      </c>
      <c r="B17" s="1" t="s">
        <v>51</v>
      </c>
      <c r="C17" s="3">
        <v>41.1</v>
      </c>
      <c r="D17" s="1">
        <f>ROUND(M17/Q17,1)</f>
        <v>389.3</v>
      </c>
      <c r="E17" s="1">
        <f>N17/Q17</f>
        <v>6105.6582621324424</v>
      </c>
      <c r="F17" s="3">
        <v>23151</v>
      </c>
      <c r="G17" s="1">
        <f>_xlfn.RANK.AVG(F17,F$2:F$52,0)</f>
        <v>12</v>
      </c>
      <c r="H17" s="1" t="str">
        <f>CONCATENATE(F17, " (",G17,")")</f>
        <v>23151 (12)</v>
      </c>
      <c r="I17" s="1">
        <f>O17/(P17-Q17)</f>
        <v>39305.602716468595</v>
      </c>
      <c r="J17" s="1">
        <f>_xlfn.RANK.AVG(I17,I$2:I$52,0)</f>
        <v>5</v>
      </c>
      <c r="K17" s="1" t="str">
        <f>CONCATENATE(ROUND(I17,0), " (",J17,")")</f>
        <v>39306 (5)</v>
      </c>
      <c r="L17" s="1">
        <f>J17-G17</f>
        <v>-7</v>
      </c>
      <c r="M17" s="3">
        <v>20641</v>
      </c>
      <c r="N17" s="3">
        <v>323715.89539999998</v>
      </c>
      <c r="O17" s="1">
        <v>2986479</v>
      </c>
      <c r="P17" s="3">
        <v>129</v>
      </c>
      <c r="Q17" s="1">
        <f>P17*C17/100</f>
        <v>53.019000000000005</v>
      </c>
    </row>
    <row r="18" spans="1:17" x14ac:dyDescent="0.25">
      <c r="A18" s="1" t="s">
        <v>90</v>
      </c>
      <c r="B18" s="1" t="s">
        <v>91</v>
      </c>
      <c r="C18" s="3">
        <v>26.1</v>
      </c>
      <c r="D18" s="1">
        <f>ROUND(M18/Q18,1)</f>
        <v>380.1</v>
      </c>
      <c r="E18" s="1">
        <f>N18/Q18</f>
        <v>213.51502414228486</v>
      </c>
      <c r="F18" s="3">
        <v>17961</v>
      </c>
      <c r="G18" s="1">
        <f>_xlfn.RANK.AVG(F18,F$2:F$52,0)</f>
        <v>34</v>
      </c>
      <c r="H18" s="1" t="str">
        <f>CONCATENATE(F18, " (",G18,")")</f>
        <v>17961 (34)</v>
      </c>
      <c r="I18" s="1">
        <f>O18/(P18-Q18)</f>
        <v>24304.465493910691</v>
      </c>
      <c r="J18" s="1">
        <f>_xlfn.RANK.AVG(I18,I$2:I$52,0)</f>
        <v>39</v>
      </c>
      <c r="K18" s="1" t="str">
        <f>CONCATENATE(ROUND(I18,0), " (",J18,")")</f>
        <v>24304 (39)</v>
      </c>
      <c r="L18" s="1">
        <f>J18-G18</f>
        <v>5</v>
      </c>
      <c r="M18" s="3">
        <v>17462</v>
      </c>
      <c r="N18" s="3">
        <v>9808.0261489999994</v>
      </c>
      <c r="O18" s="1">
        <v>3161136</v>
      </c>
      <c r="P18" s="3">
        <v>176</v>
      </c>
      <c r="Q18" s="1">
        <f>P18*C18/100</f>
        <v>45.936000000000007</v>
      </c>
    </row>
    <row r="19" spans="1:17" x14ac:dyDescent="0.25">
      <c r="A19" s="1" t="s">
        <v>38</v>
      </c>
      <c r="B19" s="1" t="s">
        <v>39</v>
      </c>
      <c r="C19" s="3">
        <v>42.3</v>
      </c>
      <c r="D19" s="1">
        <f>ROUND(M19/Q19,1)</f>
        <v>371.2</v>
      </c>
      <c r="E19" s="1">
        <f>N19/Q19</f>
        <v>7316.8494522376604</v>
      </c>
      <c r="F19" s="3">
        <v>14700</v>
      </c>
      <c r="G19" s="1">
        <f>_xlfn.RANK.AVG(F19,F$2:F$52,0)</f>
        <v>44</v>
      </c>
      <c r="H19" s="1" t="str">
        <f>CONCATENATE(F19, " (",G19,")")</f>
        <v>14700 (44)</v>
      </c>
      <c r="I19" s="1">
        <f>O19/(P19-Q19)</f>
        <v>25476.603119584051</v>
      </c>
      <c r="J19" s="1">
        <f>_xlfn.RANK.AVG(I19,I$2:I$52,0)</f>
        <v>37</v>
      </c>
      <c r="K19" s="1" t="str">
        <f>CONCATENATE(ROUND(I19,0), " (",J19,")")</f>
        <v>25477 (37)</v>
      </c>
      <c r="L19" s="1">
        <f>J19-G19</f>
        <v>-7</v>
      </c>
      <c r="M19" s="3">
        <v>49778</v>
      </c>
      <c r="N19" s="3">
        <v>981123.65989999997</v>
      </c>
      <c r="O19" s="1">
        <v>4659900</v>
      </c>
      <c r="P19" s="3">
        <v>317</v>
      </c>
      <c r="Q19" s="1">
        <f>P19*C19/100</f>
        <v>134.09099999999998</v>
      </c>
    </row>
    <row r="20" spans="1:17" ht="30" x14ac:dyDescent="0.25">
      <c r="A20" s="1" t="s">
        <v>48</v>
      </c>
      <c r="B20" s="1" t="s">
        <v>49</v>
      </c>
      <c r="C20" s="3">
        <v>31.1</v>
      </c>
      <c r="D20" s="1">
        <f>ROUND(M20/Q20,1)</f>
        <v>370.1</v>
      </c>
      <c r="E20" s="1">
        <f>N20/Q20</f>
        <v>8616.4159051559382</v>
      </c>
      <c r="F20" s="3">
        <v>19620</v>
      </c>
      <c r="G20" s="1">
        <f>_xlfn.RANK.AVG(F20,F$2:F$52,0)</f>
        <v>24</v>
      </c>
      <c r="H20" s="1" t="str">
        <f>CONCATENATE(F20, " (",G20,")")</f>
        <v>19620 (24)</v>
      </c>
      <c r="I20" s="1">
        <f>O20/(P20-Q20)</f>
        <v>28476.052249637156</v>
      </c>
      <c r="J20" s="1">
        <f>_xlfn.RANK.AVG(I20,I$2:I$52,0)</f>
        <v>29</v>
      </c>
      <c r="K20" s="1" t="str">
        <f>CONCATENATE(ROUND(I20,0), " (",J20,")")</f>
        <v>28476 (29)</v>
      </c>
      <c r="L20" s="1">
        <f>J20-G20</f>
        <v>5</v>
      </c>
      <c r="M20" s="3">
        <v>32920</v>
      </c>
      <c r="N20" s="3">
        <v>766395.7291</v>
      </c>
      <c r="O20" s="1">
        <v>5611320</v>
      </c>
      <c r="P20" s="3">
        <v>286</v>
      </c>
      <c r="Q20" s="1">
        <f>P20*C20/100</f>
        <v>88.945999999999998</v>
      </c>
    </row>
    <row r="21" spans="1:17" ht="30" x14ac:dyDescent="0.25">
      <c r="A21" s="1" t="s">
        <v>14</v>
      </c>
      <c r="B21" s="1" t="s">
        <v>15</v>
      </c>
      <c r="C21" s="3">
        <v>46.8</v>
      </c>
      <c r="D21" s="1">
        <f>ROUND(M21/Q21,1)</f>
        <v>351.7</v>
      </c>
      <c r="E21" s="1">
        <f>N21/Q21</f>
        <v>1268.768695812581</v>
      </c>
      <c r="F21" s="3">
        <v>12851</v>
      </c>
      <c r="G21" s="1">
        <f>_xlfn.RANK.AVG(F21,F$2:F$52,0)</f>
        <v>46</v>
      </c>
      <c r="H21" s="1" t="str">
        <f>CONCATENATE(F21, " (",G21,")")</f>
        <v>12851 (46)</v>
      </c>
      <c r="I21" s="1">
        <f>O21/(P21-Q21)</f>
        <v>24156.015037593981</v>
      </c>
      <c r="J21" s="1">
        <f>_xlfn.RANK.AVG(I21,I$2:I$52,0)</f>
        <v>40</v>
      </c>
      <c r="K21" s="1" t="str">
        <f>CONCATENATE(ROUND(I21,0), " (",J21,")")</f>
        <v>24156 (40)</v>
      </c>
      <c r="L21" s="1">
        <f>J21-G21</f>
        <v>-6</v>
      </c>
      <c r="M21" s="3">
        <v>45755</v>
      </c>
      <c r="N21" s="3">
        <v>165071.8824</v>
      </c>
      <c r="O21" s="1">
        <v>3572578</v>
      </c>
      <c r="P21" s="3">
        <v>278</v>
      </c>
      <c r="Q21" s="1">
        <f>P21*C21/100</f>
        <v>130.10399999999998</v>
      </c>
    </row>
    <row r="22" spans="1:17" x14ac:dyDescent="0.25">
      <c r="A22" s="1" t="s">
        <v>46</v>
      </c>
      <c r="B22" s="1" t="s">
        <v>47</v>
      </c>
      <c r="C22" s="3">
        <v>31.6</v>
      </c>
      <c r="D22" s="1">
        <f>ROUND(M22/Q22,1)</f>
        <v>349.6</v>
      </c>
      <c r="E22" s="1">
        <f>N22/Q22</f>
        <v>431.79710378507855</v>
      </c>
      <c r="F22" s="3">
        <v>16307</v>
      </c>
      <c r="G22" s="1">
        <f>_xlfn.RANK.AVG(F22,F$2:F$52,0)</f>
        <v>37</v>
      </c>
      <c r="H22" s="1" t="str">
        <f>CONCATENATE(F22, " (",G22,")")</f>
        <v>16307 (37)</v>
      </c>
      <c r="I22" s="1">
        <f>O22/(P22-Q22)</f>
        <v>23840.643274853799</v>
      </c>
      <c r="J22" s="1">
        <f>_xlfn.RANK.AVG(I22,I$2:I$52,0)</f>
        <v>41</v>
      </c>
      <c r="K22" s="1" t="str">
        <f>CONCATENATE(ROUND(I22,0), " (",J22,")")</f>
        <v>23841 (41)</v>
      </c>
      <c r="L22" s="1">
        <f>J22-G22</f>
        <v>4</v>
      </c>
      <c r="M22" s="3">
        <v>67711</v>
      </c>
      <c r="N22" s="3">
        <v>83642.553379999998</v>
      </c>
      <c r="O22" s="1">
        <v>9996191</v>
      </c>
      <c r="P22" s="3">
        <v>613</v>
      </c>
      <c r="Q22" s="1">
        <f>P22*C22/100</f>
        <v>193.708</v>
      </c>
    </row>
    <row r="23" spans="1:17" x14ac:dyDescent="0.25">
      <c r="A23" s="1" t="s">
        <v>94</v>
      </c>
      <c r="B23" s="1" t="s">
        <v>95</v>
      </c>
      <c r="C23" s="3">
        <v>36.799999999999997</v>
      </c>
      <c r="D23" s="1">
        <f>ROUND(M23/Q23,1)</f>
        <v>349.4</v>
      </c>
      <c r="E23" s="1">
        <f>N23/Q23</f>
        <v>34.682857430348022</v>
      </c>
      <c r="F23" s="3">
        <v>18886</v>
      </c>
      <c r="G23" s="1">
        <f>_xlfn.RANK.AVG(F23,F$2:F$52,0)</f>
        <v>29</v>
      </c>
      <c r="H23" s="1" t="str">
        <f>CONCATENATE(F23, " (",G23,")")</f>
        <v>18886 (29)</v>
      </c>
      <c r="I23" s="1">
        <f>O23/(P23-Q23)</f>
        <v>29882.911392405058</v>
      </c>
      <c r="J23" s="1">
        <f>_xlfn.RANK.AVG(I23,I$2:I$52,0)</f>
        <v>26</v>
      </c>
      <c r="K23" s="1" t="str">
        <f>CONCATENATE(ROUND(I23,0), " (",J23,")")</f>
        <v>29883 (26)</v>
      </c>
      <c r="L23" s="1">
        <f>J23-G23</f>
        <v>-3</v>
      </c>
      <c r="M23" s="3">
        <v>57994</v>
      </c>
      <c r="N23" s="3">
        <v>5756.2444820000001</v>
      </c>
      <c r="O23" s="1">
        <v>8517586</v>
      </c>
      <c r="P23" s="3">
        <v>451</v>
      </c>
      <c r="Q23" s="1">
        <f>P23*C23/100</f>
        <v>165.96799999999999</v>
      </c>
    </row>
    <row r="24" spans="1:17" x14ac:dyDescent="0.25">
      <c r="A24" s="1" t="s">
        <v>58</v>
      </c>
      <c r="B24" s="1" t="s">
        <v>59</v>
      </c>
      <c r="C24" s="3">
        <v>31.9</v>
      </c>
      <c r="D24" s="1">
        <f>ROUND(M24/Q24,1)</f>
        <v>348.8</v>
      </c>
      <c r="E24" s="1">
        <f>N24/Q24</f>
        <v>7321.4423698005858</v>
      </c>
      <c r="F24" s="3">
        <v>25499</v>
      </c>
      <c r="G24" s="1">
        <f>_xlfn.RANK.AVG(F24,F$2:F$52,0)</f>
        <v>4</v>
      </c>
      <c r="H24" s="1" t="str">
        <f>CONCATENATE(F24, " (",G24,")")</f>
        <v>25499 (4)</v>
      </c>
      <c r="I24" s="1">
        <f>O24/(P24-Q24)</f>
        <v>37443.465491923642</v>
      </c>
      <c r="J24" s="1">
        <f>_xlfn.RANK.AVG(I24,I$2:I$52,0)</f>
        <v>8</v>
      </c>
      <c r="K24" s="1" t="str">
        <f>CONCATENATE(ROUND(I24,0), " (",J24,")")</f>
        <v>37443 (8)</v>
      </c>
      <c r="L24" s="1">
        <f>J24-G24</f>
        <v>4</v>
      </c>
      <c r="M24" s="3">
        <v>13240</v>
      </c>
      <c r="N24" s="3">
        <v>277929.27380000002</v>
      </c>
      <c r="O24" s="1">
        <v>3034381</v>
      </c>
      <c r="P24" s="3">
        <v>119</v>
      </c>
      <c r="Q24" s="1">
        <f>P24*C24/100</f>
        <v>37.960999999999999</v>
      </c>
    </row>
    <row r="25" spans="1:17" x14ac:dyDescent="0.25">
      <c r="A25" s="1" t="s">
        <v>8</v>
      </c>
      <c r="B25" s="1" t="s">
        <v>9</v>
      </c>
      <c r="C25" s="3">
        <v>36.200000000000003</v>
      </c>
      <c r="D25" s="1">
        <f>ROUND(M25/Q25,1)</f>
        <v>338.5</v>
      </c>
      <c r="E25" s="1">
        <f>N25/Q25</f>
        <v>79047.826271370766</v>
      </c>
      <c r="F25" s="3">
        <v>23731</v>
      </c>
      <c r="G25" s="1">
        <f>_xlfn.RANK.AVG(F25,F$2:F$52,0)</f>
        <v>11</v>
      </c>
      <c r="H25" s="1" t="str">
        <f>CONCATENATE(F25, " (",G25,")")</f>
        <v>23731 (11)</v>
      </c>
      <c r="I25" s="1">
        <f>O25/(P25-Q25)</f>
        <v>37195.924764890282</v>
      </c>
      <c r="J25" s="1">
        <f>_xlfn.RANK.AVG(I25,I$2:I$52,0)</f>
        <v>9</v>
      </c>
      <c r="K25" s="1" t="str">
        <f>CONCATENATE(ROUND(I25,0), " (",J25,")")</f>
        <v>37196 (9)</v>
      </c>
      <c r="L25" s="1">
        <f>J25-G25</f>
        <v>-2</v>
      </c>
      <c r="M25" s="3">
        <v>15561</v>
      </c>
      <c r="N25" s="3">
        <v>3634144.7650000001</v>
      </c>
      <c r="O25" s="1">
        <v>3013837</v>
      </c>
      <c r="P25" s="3">
        <v>127</v>
      </c>
      <c r="Q25" s="1">
        <f>P25*C25/100</f>
        <v>45.974000000000004</v>
      </c>
    </row>
    <row r="26" spans="1:17" ht="30" x14ac:dyDescent="0.25">
      <c r="A26" s="1" t="s">
        <v>64</v>
      </c>
      <c r="B26" s="1" t="s">
        <v>65</v>
      </c>
      <c r="C26" s="3">
        <v>41.3</v>
      </c>
      <c r="D26" s="1">
        <f>ROUND(M26/Q26,1)</f>
        <v>319.8</v>
      </c>
      <c r="E26" s="1">
        <f>N26/Q26</f>
        <v>4664.2026325888874</v>
      </c>
      <c r="F26" s="3">
        <v>26193</v>
      </c>
      <c r="G26" s="1">
        <f>_xlfn.RANK.AVG(F26,F$2:F$52,0)</f>
        <v>3</v>
      </c>
      <c r="H26" s="1" t="str">
        <f>CONCATENATE(F26, " (",G26,")")</f>
        <v>26193 (3)</v>
      </c>
      <c r="I26" s="1">
        <f>O26/(P26-Q26)</f>
        <v>44621.805786585821</v>
      </c>
      <c r="J26" s="1">
        <f>_xlfn.RANK.AVG(I26,I$2:I$52,0)</f>
        <v>2</v>
      </c>
      <c r="K26" s="1" t="str">
        <f>CONCATENATE(ROUND(I26,0), " (",J26,")")</f>
        <v>44622 (2)</v>
      </c>
      <c r="L26" s="1">
        <f>J26-G26</f>
        <v>-1</v>
      </c>
      <c r="M26" s="3">
        <v>10565</v>
      </c>
      <c r="N26" s="3">
        <v>154105.255</v>
      </c>
      <c r="O26" s="1">
        <v>2095440</v>
      </c>
      <c r="P26" s="3">
        <v>80.000000009999994</v>
      </c>
      <c r="Q26" s="1">
        <f>P26*C26/100</f>
        <v>33.04000000413</v>
      </c>
    </row>
    <row r="27" spans="1:17" ht="30" x14ac:dyDescent="0.25">
      <c r="A27" s="1" t="s">
        <v>68</v>
      </c>
      <c r="B27" s="1" t="s">
        <v>69</v>
      </c>
      <c r="C27" s="3">
        <v>31.5</v>
      </c>
      <c r="D27" s="1">
        <f>ROUND(M27/Q27,1)</f>
        <v>314.5</v>
      </c>
      <c r="E27" s="1">
        <f>N27/Q27</f>
        <v>2477.4620578337649</v>
      </c>
      <c r="F27" s="3">
        <v>19481</v>
      </c>
      <c r="G27" s="1">
        <f>_xlfn.RANK.AVG(F27,F$2:F$52,0)</f>
        <v>26</v>
      </c>
      <c r="H27" s="1" t="str">
        <f>CONCATENATE(F27, " (",G27,")")</f>
        <v>19481 (26)</v>
      </c>
      <c r="I27" s="1">
        <f>O27/(P27-Q27)</f>
        <v>28439.416058394159</v>
      </c>
      <c r="J27" s="1">
        <f>_xlfn.RANK.AVG(I27,I$2:I$52,0)</f>
        <v>31</v>
      </c>
      <c r="K27" s="1" t="str">
        <f>CONCATENATE(ROUND(I27,0), " (",J27,")")</f>
        <v>28439 (31)</v>
      </c>
      <c r="L27" s="1">
        <f>J27-G27</f>
        <v>5</v>
      </c>
      <c r="M27" s="3">
        <v>52801</v>
      </c>
      <c r="N27" s="3">
        <v>415953.49219999998</v>
      </c>
      <c r="O27" s="1">
        <v>10383373</v>
      </c>
      <c r="P27" s="3">
        <v>533</v>
      </c>
      <c r="Q27" s="1">
        <f>P27*C27/100</f>
        <v>167.89500000000001</v>
      </c>
    </row>
    <row r="28" spans="1:17" ht="30" x14ac:dyDescent="0.25">
      <c r="A28" s="1" t="s">
        <v>42</v>
      </c>
      <c r="B28" s="1" t="s">
        <v>43</v>
      </c>
      <c r="C28" s="3">
        <v>36.700000000000003</v>
      </c>
      <c r="D28" s="1">
        <f>ROUND(M28/Q28,1)</f>
        <v>307.89999999999998</v>
      </c>
      <c r="E28" s="1">
        <f>N28/Q28</f>
        <v>1807.4311704170514</v>
      </c>
      <c r="F28" s="3">
        <v>10620</v>
      </c>
      <c r="G28" s="1">
        <f>_xlfn.RANK.AVG(F28,F$2:F$52,0)</f>
        <v>50</v>
      </c>
      <c r="H28" s="1" t="str">
        <f>CONCATENATE(F28, " (",G28,")")</f>
        <v>10620 (50)</v>
      </c>
      <c r="I28" s="1">
        <f>O28/(P28-Q28)</f>
        <v>16777.251184834124</v>
      </c>
      <c r="J28" s="1">
        <f>_xlfn.RANK.AVG(I28,I$2:I$52,0)</f>
        <v>48</v>
      </c>
      <c r="K28" s="1" t="str">
        <f>CONCATENATE(ROUND(I28,0), " (",J28,")")</f>
        <v>16777 (48)</v>
      </c>
      <c r="L28" s="1">
        <f>J28-G28</f>
        <v>-2</v>
      </c>
      <c r="M28" s="3">
        <v>64306</v>
      </c>
      <c r="N28" s="3">
        <v>377433.19929999998</v>
      </c>
      <c r="O28" s="1">
        <v>6042780</v>
      </c>
      <c r="P28" s="3">
        <v>569</v>
      </c>
      <c r="Q28" s="1">
        <f>P28*C28/100</f>
        <v>208.82300000000004</v>
      </c>
    </row>
    <row r="29" spans="1:17" ht="45" x14ac:dyDescent="0.25">
      <c r="A29" s="1" t="s">
        <v>18</v>
      </c>
      <c r="B29" s="1" t="s">
        <v>19</v>
      </c>
      <c r="C29" s="3">
        <v>33</v>
      </c>
      <c r="D29" s="1">
        <f>ROUND(M29/Q29,1)</f>
        <v>303.60000000000002</v>
      </c>
      <c r="E29" s="1">
        <f>N29/Q29</f>
        <v>5661.4255986681246</v>
      </c>
      <c r="F29" s="3">
        <v>7025.0000019999998</v>
      </c>
      <c r="G29" s="1">
        <f>_xlfn.RANK.AVG(F29,F$2:F$52,0)</f>
        <v>51</v>
      </c>
      <c r="H29" s="1" t="str">
        <f>CONCATENATE(F29, " (",G29,")")</f>
        <v>7025.000002 (51)</v>
      </c>
      <c r="I29" s="1">
        <f>O29/(P29-Q29)</f>
        <v>10485.074630011195</v>
      </c>
      <c r="J29" s="1">
        <f>_xlfn.RANK.AVG(I29,I$2:I$52,0)</f>
        <v>49</v>
      </c>
      <c r="K29" s="1" t="str">
        <f>CONCATENATE(ROUND(I29,0), " (",J29,")")</f>
        <v>10485 (49)</v>
      </c>
      <c r="L29" s="1">
        <f>J29-G29</f>
        <v>-2</v>
      </c>
      <c r="M29" s="3">
        <v>10020</v>
      </c>
      <c r="N29" s="3">
        <v>186827.0447</v>
      </c>
      <c r="O29" s="1">
        <v>702500</v>
      </c>
      <c r="P29" s="3">
        <v>99.999999970000005</v>
      </c>
      <c r="Q29" s="1">
        <f>P29*C29/100</f>
        <v>32.999999990100001</v>
      </c>
    </row>
    <row r="30" spans="1:17" x14ac:dyDescent="0.25">
      <c r="A30" s="1" t="s">
        <v>12</v>
      </c>
      <c r="B30" s="1" t="s">
        <v>13</v>
      </c>
      <c r="C30" s="3">
        <v>37.9</v>
      </c>
      <c r="D30" s="1">
        <f>ROUND(M30/Q30,1)</f>
        <v>282.60000000000002</v>
      </c>
      <c r="E30" s="1">
        <f>N30/Q30</f>
        <v>4329.2884404943761</v>
      </c>
      <c r="F30" s="3">
        <v>19984</v>
      </c>
      <c r="G30" s="1">
        <f>_xlfn.RANK.AVG(F30,F$2:F$52,0)</f>
        <v>19</v>
      </c>
      <c r="H30" s="1" t="str">
        <f>CONCATENATE(F30, " (",G30,")")</f>
        <v>19984 (19)</v>
      </c>
      <c r="I30" s="1">
        <f>O30/(P30-Q30)</f>
        <v>32180.354267310788</v>
      </c>
      <c r="J30" s="1">
        <f>_xlfn.RANK.AVG(I30,I$2:I$52,0)</f>
        <v>22</v>
      </c>
      <c r="K30" s="1" t="str">
        <f>CONCATENATE(ROUND(I30,0), " (",J30,")")</f>
        <v>32180 (22)</v>
      </c>
      <c r="L30" s="1">
        <f>J30-G30</f>
        <v>3</v>
      </c>
      <c r="M30" s="3">
        <v>30524</v>
      </c>
      <c r="N30" s="3">
        <v>467628.09090000001</v>
      </c>
      <c r="O30" s="1">
        <v>5695440</v>
      </c>
      <c r="P30" s="3">
        <v>285</v>
      </c>
      <c r="Q30" s="1">
        <f>P30*C30/100</f>
        <v>108.015</v>
      </c>
    </row>
    <row r="31" spans="1:17" ht="30" x14ac:dyDescent="0.25">
      <c r="A31" s="1" t="s">
        <v>82</v>
      </c>
      <c r="B31" s="1" t="s">
        <v>83</v>
      </c>
      <c r="C31" s="3">
        <v>35.5</v>
      </c>
      <c r="D31" s="1">
        <f>ROUND(M31/Q31,1)</f>
        <v>276.8</v>
      </c>
      <c r="E31" s="1">
        <f>N31/Q31</f>
        <v>215.14130531395546</v>
      </c>
      <c r="F31" s="3">
        <v>20255</v>
      </c>
      <c r="G31" s="1">
        <f>_xlfn.RANK.AVG(F31,F$2:F$52,0)</f>
        <v>18</v>
      </c>
      <c r="H31" s="1" t="str">
        <f>CONCATENATE(F31, " (",G31,")")</f>
        <v>20255 (18)</v>
      </c>
      <c r="I31" s="1">
        <f>O31/(P31-Q31)</f>
        <v>31403.100775193801</v>
      </c>
      <c r="J31" s="1">
        <f>_xlfn.RANK.AVG(I31,I$2:I$52,0)</f>
        <v>25</v>
      </c>
      <c r="K31" s="1" t="str">
        <f>CONCATENATE(ROUND(I31,0), " (",J31,")")</f>
        <v>31403 (25)</v>
      </c>
      <c r="L31" s="1">
        <f>J31-G31</f>
        <v>7</v>
      </c>
      <c r="M31" s="3">
        <v>24661</v>
      </c>
      <c r="N31" s="3">
        <v>19170.166010000001</v>
      </c>
      <c r="O31" s="1">
        <v>5084005</v>
      </c>
      <c r="P31" s="3">
        <v>251</v>
      </c>
      <c r="Q31" s="1">
        <f>P31*C31/100</f>
        <v>89.105000000000004</v>
      </c>
    </row>
    <row r="32" spans="1:17" ht="30" x14ac:dyDescent="0.25">
      <c r="A32" s="1" t="s">
        <v>86</v>
      </c>
      <c r="B32" s="1" t="s">
        <v>87</v>
      </c>
      <c r="C32" s="3">
        <v>38</v>
      </c>
      <c r="D32" s="1">
        <f>ROUND(M32/Q32,1)</f>
        <v>270.10000000000002</v>
      </c>
      <c r="E32" s="1">
        <f>N32/Q32</f>
        <v>428.30117697753155</v>
      </c>
      <c r="F32" s="3">
        <v>19795</v>
      </c>
      <c r="G32" s="1">
        <f>_xlfn.RANK.AVG(F32,F$2:F$52,0)</f>
        <v>22</v>
      </c>
      <c r="H32" s="1" t="str">
        <f>CONCATENATE(F32, " (",G32,")")</f>
        <v>19795 (22)</v>
      </c>
      <c r="I32" s="1">
        <f>O32/(P32-Q32)</f>
        <v>31927.419354838712</v>
      </c>
      <c r="J32" s="1">
        <f>_xlfn.RANK.AVG(I32,I$2:I$52,0)</f>
        <v>23</v>
      </c>
      <c r="K32" s="1" t="str">
        <f>CONCATENATE(ROUND(I32,0), " (",J32,")")</f>
        <v>31927 (23)</v>
      </c>
      <c r="L32" s="1">
        <f>J32-G32</f>
        <v>1</v>
      </c>
      <c r="M32" s="3">
        <v>35102</v>
      </c>
      <c r="N32" s="3">
        <v>55662.020960000002</v>
      </c>
      <c r="O32" s="1">
        <v>6769890</v>
      </c>
      <c r="P32" s="3">
        <v>342</v>
      </c>
      <c r="Q32" s="1">
        <f>P32*C32/100</f>
        <v>129.96</v>
      </c>
    </row>
    <row r="33" spans="1:17" x14ac:dyDescent="0.25">
      <c r="A33" s="1" t="s">
        <v>88</v>
      </c>
      <c r="B33" s="1" t="s">
        <v>89</v>
      </c>
      <c r="C33" s="3">
        <v>34.200000000000003</v>
      </c>
      <c r="D33" s="1">
        <f>ROUND(M33/Q33,1)</f>
        <v>261.10000000000002</v>
      </c>
      <c r="E33" s="1">
        <f>N33/Q33</f>
        <v>91.923973487737797</v>
      </c>
      <c r="F33" s="3">
        <v>22689</v>
      </c>
      <c r="G33" s="1">
        <f>_xlfn.RANK.AVG(F33,F$2:F$52,0)</f>
        <v>15</v>
      </c>
      <c r="H33" s="1" t="str">
        <f>CONCATENATE(F33, " (",G33,")")</f>
        <v>22689 (15)</v>
      </c>
      <c r="I33" s="1">
        <f>O33/(P33-Q33)</f>
        <v>34481.762917933127</v>
      </c>
      <c r="J33" s="1">
        <f>_xlfn.RANK.AVG(I33,I$2:I$52,0)</f>
        <v>14</v>
      </c>
      <c r="K33" s="1" t="str">
        <f>CONCATENATE(ROUND(I33,0), " (",J33,")")</f>
        <v>34482 (14)</v>
      </c>
      <c r="L33" s="1">
        <f>J33-G33</f>
        <v>-1</v>
      </c>
      <c r="M33" s="3">
        <v>112944</v>
      </c>
      <c r="N33" s="3">
        <v>39769.068650000001</v>
      </c>
      <c r="O33" s="1">
        <v>28701585</v>
      </c>
      <c r="P33" s="3">
        <v>1265</v>
      </c>
      <c r="Q33" s="1">
        <f>P33*C33/100</f>
        <v>432.63</v>
      </c>
    </row>
    <row r="34" spans="1:17" ht="30" x14ac:dyDescent="0.25">
      <c r="A34" s="1" t="s">
        <v>78</v>
      </c>
      <c r="B34" s="1" t="s">
        <v>79</v>
      </c>
      <c r="C34" s="3">
        <v>38.1</v>
      </c>
      <c r="D34" s="1">
        <f>ROUND(M34/Q34,1)</f>
        <v>257.8</v>
      </c>
      <c r="E34" s="1">
        <f>N34/Q34</f>
        <v>1891.809539407574</v>
      </c>
      <c r="F34" s="3">
        <v>14637</v>
      </c>
      <c r="G34" s="1">
        <f>_xlfn.RANK.AVG(F34,F$2:F$52,0)</f>
        <v>45</v>
      </c>
      <c r="H34" s="1" t="str">
        <f>CONCATENATE(F34, " (",G34,")")</f>
        <v>14637 (45)</v>
      </c>
      <c r="I34" s="1">
        <f>O34/(P34-Q34)</f>
        <v>23646.203554119547</v>
      </c>
      <c r="J34" s="1">
        <f>_xlfn.RANK.AVG(I34,I$2:I$52,0)</f>
        <v>42</v>
      </c>
      <c r="K34" s="1" t="str">
        <f>CONCATENATE(ROUND(I34,0), " (",J34,")")</f>
        <v>23646 (42)</v>
      </c>
      <c r="L34" s="1">
        <f>J34-G34</f>
        <v>-3</v>
      </c>
      <c r="M34" s="3">
        <v>85935</v>
      </c>
      <c r="N34" s="3">
        <v>630682.00520000001</v>
      </c>
      <c r="O34" s="1">
        <v>12807375</v>
      </c>
      <c r="P34" s="3">
        <v>875</v>
      </c>
      <c r="Q34" s="1">
        <f>P34*C34/100</f>
        <v>333.375</v>
      </c>
    </row>
    <row r="35" spans="1:17" ht="30" x14ac:dyDescent="0.25">
      <c r="A35" s="1" t="s">
        <v>96</v>
      </c>
      <c r="B35" s="1" t="s">
        <v>97</v>
      </c>
      <c r="C35" s="3">
        <v>30.7</v>
      </c>
      <c r="D35" s="1">
        <f>ROUND(M35/Q35,1)</f>
        <v>243.3</v>
      </c>
      <c r="E35" s="1">
        <f>N35/Q35</f>
        <v>104.95252129139524</v>
      </c>
      <c r="F35" s="3">
        <v>19624</v>
      </c>
      <c r="G35" s="1">
        <f>_xlfn.RANK.AVG(F35,F$2:F$52,0)</f>
        <v>23</v>
      </c>
      <c r="H35" s="1" t="str">
        <f>CONCATENATE(F35, " (",G35,")")</f>
        <v>19624 (23)</v>
      </c>
      <c r="I35" s="1">
        <f>O35/(P35-Q35)</f>
        <v>28317.460317460314</v>
      </c>
      <c r="J35" s="1">
        <f>_xlfn.RANK.AVG(I35,I$2:I$52,0)</f>
        <v>32</v>
      </c>
      <c r="K35" s="1" t="str">
        <f>CONCATENATE(ROUND(I35,0), " (",J35,")")</f>
        <v>28317 (32)</v>
      </c>
      <c r="L35" s="1">
        <f>J35-G35</f>
        <v>9</v>
      </c>
      <c r="M35" s="3">
        <v>28680</v>
      </c>
      <c r="N35" s="3">
        <v>12372.642830000001</v>
      </c>
      <c r="O35" s="1">
        <v>7535616</v>
      </c>
      <c r="P35" s="3">
        <v>384</v>
      </c>
      <c r="Q35" s="1">
        <f>P35*C35/100</f>
        <v>117.88799999999999</v>
      </c>
    </row>
    <row r="36" spans="1:17" x14ac:dyDescent="0.25">
      <c r="A36" s="1" t="s">
        <v>34</v>
      </c>
      <c r="B36" s="1" t="s">
        <v>35</v>
      </c>
      <c r="C36" s="3">
        <v>38.9</v>
      </c>
      <c r="D36" s="1">
        <f>ROUND(M36/Q36,1)</f>
        <v>238.2</v>
      </c>
      <c r="E36" s="1">
        <f>N36/Q36</f>
        <v>1565.3434037167135</v>
      </c>
      <c r="F36" s="3">
        <v>22225</v>
      </c>
      <c r="G36" s="1">
        <f>_xlfn.RANK.AVG(F36,F$2:F$52,0)</f>
        <v>17</v>
      </c>
      <c r="H36" s="1" t="str">
        <f>CONCATENATE(F36, " (",G36,")")</f>
        <v>22225 (17)</v>
      </c>
      <c r="I36" s="1">
        <f>O36/(P36-Q36)</f>
        <v>36374.795417348607</v>
      </c>
      <c r="J36" s="1">
        <f>_xlfn.RANK.AVG(I36,I$2:I$52,0)</f>
        <v>11</v>
      </c>
      <c r="K36" s="1" t="str">
        <f>CONCATENATE(ROUND(I36,0), " (",J36,")")</f>
        <v>36375 (11)</v>
      </c>
      <c r="L36" s="1">
        <f>J36-G36</f>
        <v>-6</v>
      </c>
      <c r="M36" s="3">
        <v>12136</v>
      </c>
      <c r="N36" s="3">
        <v>79768.334510000001</v>
      </c>
      <c r="O36" s="1">
        <v>2911475</v>
      </c>
      <c r="P36" s="3">
        <v>131</v>
      </c>
      <c r="Q36" s="1">
        <f>P36*C36/100</f>
        <v>50.958999999999996</v>
      </c>
    </row>
    <row r="37" spans="1:17" ht="30" x14ac:dyDescent="0.25">
      <c r="A37" s="1" t="s">
        <v>70</v>
      </c>
      <c r="B37" s="1" t="s">
        <v>71</v>
      </c>
      <c r="C37" s="3">
        <v>48.4</v>
      </c>
      <c r="D37" s="1">
        <f>ROUND(M37/Q37,1)</f>
        <v>212.3</v>
      </c>
      <c r="E37" s="1">
        <f>N37/Q37</f>
        <v>18768.755759297521</v>
      </c>
      <c r="F37" s="3">
        <v>23752</v>
      </c>
      <c r="G37" s="1">
        <f>_xlfn.RANK.AVG(F37,F$2:F$52,0)</f>
        <v>10</v>
      </c>
      <c r="H37" s="1" t="str">
        <f>CONCATENATE(F37, " (",G37,")")</f>
        <v>23752 (10)</v>
      </c>
      <c r="I37" s="1">
        <f>O37/(P37-Q37)</f>
        <v>46031.007751937985</v>
      </c>
      <c r="J37" s="1">
        <f>_xlfn.RANK.AVG(I37,I$2:I$52,0)</f>
        <v>1</v>
      </c>
      <c r="K37" s="1" t="str">
        <f>CONCATENATE(ROUND(I37,0), " (",J37,")")</f>
        <v>46031 (1)</v>
      </c>
      <c r="L37" s="1">
        <f>J37-G37</f>
        <v>-9</v>
      </c>
      <c r="M37" s="3">
        <v>3288</v>
      </c>
      <c r="N37" s="3">
        <v>290690.48920000001</v>
      </c>
      <c r="O37" s="1">
        <v>760064</v>
      </c>
      <c r="P37" s="3">
        <v>32</v>
      </c>
      <c r="Q37" s="1">
        <f>P37*C37/100</f>
        <v>15.488</v>
      </c>
    </row>
    <row r="38" spans="1:17" ht="30" x14ac:dyDescent="0.25">
      <c r="A38" s="1" t="s">
        <v>74</v>
      </c>
      <c r="B38" s="1" t="s">
        <v>75</v>
      </c>
      <c r="C38" s="3">
        <v>34</v>
      </c>
      <c r="D38" s="1">
        <f>ROUND(M38/Q38,1)</f>
        <v>194.5</v>
      </c>
      <c r="E38" s="1">
        <f>N38/Q38</f>
        <v>1944.6582926378098</v>
      </c>
      <c r="F38" s="3">
        <v>24799</v>
      </c>
      <c r="G38" s="1">
        <f>_xlfn.RANK.AVG(F38,F$2:F$52,0)</f>
        <v>5</v>
      </c>
      <c r="H38" s="1" t="str">
        <f>CONCATENATE(F38, " (",G38,")")</f>
        <v>24799 (5)</v>
      </c>
      <c r="I38" s="1">
        <f>O38/(P38-Q38)</f>
        <v>37574.242424242424</v>
      </c>
      <c r="J38" s="1">
        <f>_xlfn.RANK.AVG(I38,I$2:I$52,0)</f>
        <v>7</v>
      </c>
      <c r="K38" s="1" t="str">
        <f>CONCATENATE(ROUND(I38,0), " (",J38,")")</f>
        <v>37574 (7)</v>
      </c>
      <c r="L38" s="1">
        <f>J38-G38</f>
        <v>2</v>
      </c>
      <c r="M38" s="3">
        <v>10516</v>
      </c>
      <c r="N38" s="3">
        <v>105128.2273</v>
      </c>
      <c r="O38" s="1">
        <v>3943041</v>
      </c>
      <c r="P38" s="3">
        <v>159</v>
      </c>
      <c r="Q38" s="1">
        <f>P38*C38/100</f>
        <v>54.06</v>
      </c>
    </row>
    <row r="39" spans="1:17" ht="45" x14ac:dyDescent="0.25">
      <c r="A39" s="1" t="s">
        <v>60</v>
      </c>
      <c r="B39" s="1" t="s">
        <v>61</v>
      </c>
      <c r="C39" s="3">
        <v>40.299999999999997</v>
      </c>
      <c r="D39" s="1">
        <f>ROUND(M39/Q39,1)</f>
        <v>191.1</v>
      </c>
      <c r="E39" s="1">
        <f>N39/Q39</f>
        <v>5968.0438757926668</v>
      </c>
      <c r="F39" s="3">
        <v>18840</v>
      </c>
      <c r="G39" s="1">
        <f>_xlfn.RANK.AVG(F39,F$2:F$52,0)</f>
        <v>30</v>
      </c>
      <c r="H39" s="1" t="str">
        <f>CONCATENATE(F39, " (",G39,")")</f>
        <v>18840 (30)</v>
      </c>
      <c r="I39" s="1">
        <f>O39/(P39-Q39)</f>
        <v>31557.788944723616</v>
      </c>
      <c r="J39" s="1">
        <f>_xlfn.RANK.AVG(I39,I$2:I$52,0)</f>
        <v>24</v>
      </c>
      <c r="K39" s="1" t="str">
        <f>CONCATENATE(ROUND(I39,0), " (",J39,")")</f>
        <v>31558 (24)</v>
      </c>
      <c r="L39" s="1">
        <f>J39-G39</f>
        <v>-6</v>
      </c>
      <c r="M39" s="3">
        <v>5544</v>
      </c>
      <c r="N39" s="3">
        <v>173168.7611</v>
      </c>
      <c r="O39" s="1">
        <v>1356480</v>
      </c>
      <c r="P39" s="3">
        <v>72</v>
      </c>
      <c r="Q39" s="1">
        <f>P39*C39/100</f>
        <v>29.015999999999998</v>
      </c>
    </row>
    <row r="40" spans="1:17" ht="30" x14ac:dyDescent="0.25">
      <c r="A40" s="1" t="s">
        <v>10</v>
      </c>
      <c r="B40" s="1" t="s">
        <v>11</v>
      </c>
      <c r="C40" s="3">
        <v>37.700000000000003</v>
      </c>
      <c r="D40" s="1">
        <f>ROUND(M40/Q40,1)</f>
        <v>190.4</v>
      </c>
      <c r="E40" s="1">
        <f>N40/Q40</f>
        <v>359.08082901112306</v>
      </c>
      <c r="F40" s="3">
        <v>15906</v>
      </c>
      <c r="G40" s="1">
        <f>_xlfn.RANK.AVG(F40,F$2:F$52,0)</f>
        <v>40</v>
      </c>
      <c r="H40" s="1" t="str">
        <f>CONCATENATE(F40, " (",G40,")")</f>
        <v>15906 (40)</v>
      </c>
      <c r="I40" s="1">
        <f>O40/(P40-Q40)</f>
        <v>25531.300160513645</v>
      </c>
      <c r="J40" s="1">
        <f>_xlfn.RANK.AVG(I40,I$2:I$52,0)</f>
        <v>36</v>
      </c>
      <c r="K40" s="1" t="str">
        <f>CONCATENATE(ROUND(I40,0), " (",J40,")")</f>
        <v>25531 (36)</v>
      </c>
      <c r="L40" s="1">
        <f>J40-G40</f>
        <v>-4</v>
      </c>
      <c r="M40" s="3">
        <v>178546</v>
      </c>
      <c r="N40" s="3">
        <v>336673.82620000001</v>
      </c>
      <c r="O40" s="1">
        <v>39558222</v>
      </c>
      <c r="P40" s="3">
        <v>2487</v>
      </c>
      <c r="Q40" s="1">
        <f>P40*C40/100</f>
        <v>937.59900000000005</v>
      </c>
    </row>
    <row r="41" spans="1:17" x14ac:dyDescent="0.25">
      <c r="A41" s="1" t="s">
        <v>26</v>
      </c>
      <c r="B41" s="1" t="s">
        <v>27</v>
      </c>
      <c r="C41" s="3">
        <v>34.4</v>
      </c>
      <c r="D41" s="1">
        <f>ROUND(M41/Q41,1)</f>
        <v>182</v>
      </c>
      <c r="E41" s="1">
        <f>N41/Q41</f>
        <v>41663.649050690408</v>
      </c>
      <c r="F41" s="3">
        <v>27410</v>
      </c>
      <c r="G41" s="1">
        <f>_xlfn.RANK.AVG(F41,F$2:F$52,0)</f>
        <v>2</v>
      </c>
      <c r="H41" s="1" t="str">
        <f>CONCATENATE(F41, " (",G41,")")</f>
        <v>27410 (2)</v>
      </c>
      <c r="I41" s="1">
        <f>O41/(P41-Q41)</f>
        <v>41783.536585365851</v>
      </c>
      <c r="J41" s="1">
        <f>_xlfn.RANK.AVG(I41,I$2:I$52,0)</f>
        <v>3</v>
      </c>
      <c r="K41" s="1" t="str">
        <f>CONCATENATE(ROUND(I41,0), " (",J41,")")</f>
        <v>41784 (3)</v>
      </c>
      <c r="L41" s="1">
        <f>J41-G41</f>
        <v>1</v>
      </c>
      <c r="M41" s="3">
        <v>4006</v>
      </c>
      <c r="N41" s="3">
        <v>917266.89749999996</v>
      </c>
      <c r="O41" s="1">
        <v>1754240</v>
      </c>
      <c r="P41" s="3">
        <v>64</v>
      </c>
      <c r="Q41" s="1">
        <f>P41*C41/100</f>
        <v>22.015999999999998</v>
      </c>
    </row>
    <row r="42" spans="1:17" ht="30" x14ac:dyDescent="0.25">
      <c r="A42" s="1" t="s">
        <v>100</v>
      </c>
      <c r="B42" s="1" t="s">
        <v>101</v>
      </c>
      <c r="C42" s="3">
        <v>43.7</v>
      </c>
      <c r="D42" s="1">
        <f>ROUND(M42/Q42,1)</f>
        <v>178.6</v>
      </c>
      <c r="E42" s="1">
        <f>N42/Q42</f>
        <v>16.968563864542404</v>
      </c>
      <c r="F42" s="3">
        <v>18282</v>
      </c>
      <c r="G42" s="1">
        <f>_xlfn.RANK.AVG(F42,F$2:F$52,0)</f>
        <v>32</v>
      </c>
      <c r="H42" s="1" t="str">
        <f>CONCATENATE(F42, " (",G42,")")</f>
        <v>18282 (32)</v>
      </c>
      <c r="I42" s="1">
        <f>O42/(P42-Q42)</f>
        <v>32472.46891651865</v>
      </c>
      <c r="J42" s="1">
        <f>_xlfn.RANK.AVG(I42,I$2:I$52,0)</f>
        <v>20</v>
      </c>
      <c r="K42" s="1" t="str">
        <f>CONCATENATE(ROUND(I42,0), " (",J42,")")</f>
        <v>32472 (20)</v>
      </c>
      <c r="L42" s="1">
        <f>J42-G42</f>
        <v>-12</v>
      </c>
      <c r="M42" s="3">
        <v>24819</v>
      </c>
      <c r="N42" s="3">
        <v>2358.0534459999999</v>
      </c>
      <c r="O42" s="1">
        <v>5813676</v>
      </c>
      <c r="P42" s="3">
        <v>318</v>
      </c>
      <c r="Q42" s="1">
        <f>P42*C42/100</f>
        <v>138.96600000000001</v>
      </c>
    </row>
    <row r="43" spans="1:17" x14ac:dyDescent="0.25">
      <c r="A43" s="1" t="s">
        <v>72</v>
      </c>
      <c r="B43" s="1" t="s">
        <v>73</v>
      </c>
      <c r="C43" s="3">
        <v>39.4</v>
      </c>
      <c r="D43" s="1">
        <f>ROUND(M43/Q43,1)</f>
        <v>175.8</v>
      </c>
      <c r="E43" s="1">
        <f>N43/Q43</f>
        <v>227.9297412893558</v>
      </c>
      <c r="F43" s="3">
        <v>18067</v>
      </c>
      <c r="G43" s="1">
        <f>_xlfn.RANK.AVG(F43,F$2:F$52,0)</f>
        <v>33</v>
      </c>
      <c r="H43" s="1" t="str">
        <f>CONCATENATE(F43, " (",G43,")")</f>
        <v>18067 (33)</v>
      </c>
      <c r="I43" s="1">
        <f>O43/(P43-Q43)</f>
        <v>29813.531353135313</v>
      </c>
      <c r="J43" s="1">
        <f>_xlfn.RANK.AVG(I43,I$2:I$52,0)</f>
        <v>27</v>
      </c>
      <c r="K43" s="1" t="str">
        <f>CONCATENATE(ROUND(I43,0), " (",J43,")")</f>
        <v>29814 (27)</v>
      </c>
      <c r="L43" s="1">
        <f>J43-G43</f>
        <v>-6</v>
      </c>
      <c r="M43" s="3">
        <v>44808</v>
      </c>
      <c r="N43" s="3">
        <v>58103.393790000002</v>
      </c>
      <c r="O43" s="1">
        <v>11689349</v>
      </c>
      <c r="P43" s="3">
        <v>647</v>
      </c>
      <c r="Q43" s="1">
        <f>P43*C43/100</f>
        <v>254.91800000000001</v>
      </c>
    </row>
    <row r="44" spans="1:17" x14ac:dyDescent="0.25">
      <c r="A44" s="1" t="s">
        <v>36</v>
      </c>
      <c r="B44" s="1" t="s">
        <v>37</v>
      </c>
      <c r="C44" s="3">
        <v>40.799999999999997</v>
      </c>
      <c r="D44" s="1">
        <f>ROUND(M44/Q44,1)</f>
        <v>171.9</v>
      </c>
      <c r="E44" s="1">
        <f>N44/Q44</f>
        <v>6876.7055609743902</v>
      </c>
      <c r="F44" s="3">
        <v>22798</v>
      </c>
      <c r="G44" s="1">
        <f>_xlfn.RANK.AVG(F44,F$2:F$52,0)</f>
        <v>14</v>
      </c>
      <c r="H44" s="1" t="str">
        <f>CONCATENATE(F44, " (",G44,")")</f>
        <v>22798 (14)</v>
      </c>
      <c r="I44" s="1">
        <f>O44/(P44-Q44)</f>
        <v>38510.135135135133</v>
      </c>
      <c r="J44" s="1">
        <f>_xlfn.RANK.AVG(I44,I$2:I$52,0)</f>
        <v>6</v>
      </c>
      <c r="K44" s="1" t="str">
        <f>CONCATENATE(ROUND(I44,0), " (",J44,")")</f>
        <v>38510 (6)</v>
      </c>
      <c r="L44" s="1">
        <f>J44-G44</f>
        <v>-8</v>
      </c>
      <c r="M44" s="3">
        <v>13750</v>
      </c>
      <c r="N44" s="3">
        <v>549916.39029999997</v>
      </c>
      <c r="O44" s="1">
        <v>4468408</v>
      </c>
      <c r="P44" s="3">
        <v>196</v>
      </c>
      <c r="Q44" s="1">
        <f>P44*C44/100</f>
        <v>79.967999999999989</v>
      </c>
    </row>
    <row r="45" spans="1:17" x14ac:dyDescent="0.25">
      <c r="A45" s="1" t="s">
        <v>20</v>
      </c>
      <c r="B45" s="1" t="s">
        <v>21</v>
      </c>
      <c r="C45" s="3">
        <v>42.7</v>
      </c>
      <c r="D45" s="1">
        <f>ROUND(M45/Q45,1)</f>
        <v>170</v>
      </c>
      <c r="E45" s="1">
        <f>N45/Q45</f>
        <v>329.47064385333283</v>
      </c>
      <c r="F45" s="3">
        <v>15895</v>
      </c>
      <c r="G45" s="1">
        <f>_xlfn.RANK.AVG(F45,F$2:F$52,0)</f>
        <v>41</v>
      </c>
      <c r="H45" s="1" t="str">
        <f>CONCATENATE(F45, " (",G45,")")</f>
        <v>15895 (41)</v>
      </c>
      <c r="I45" s="1">
        <f>O45/(P45-Q45)</f>
        <v>27739.965095986041</v>
      </c>
      <c r="J45" s="1">
        <f>_xlfn.RANK.AVG(I45,I$2:I$52,0)</f>
        <v>33</v>
      </c>
      <c r="K45" s="1" t="str">
        <f>CONCATENATE(ROUND(I45,0), " (",J45,")")</f>
        <v>27740 (33)</v>
      </c>
      <c r="L45" s="1">
        <f>J45-G45</f>
        <v>-8</v>
      </c>
      <c r="M45" s="3">
        <v>97291</v>
      </c>
      <c r="N45" s="3">
        <v>188516.51300000001</v>
      </c>
      <c r="O45" s="1">
        <v>21299300</v>
      </c>
      <c r="P45" s="3">
        <v>1340</v>
      </c>
      <c r="Q45" s="1">
        <f>P45*C45/100</f>
        <v>572.18000000000006</v>
      </c>
    </row>
    <row r="46" spans="1:17" x14ac:dyDescent="0.25">
      <c r="A46" s="1" t="s">
        <v>52</v>
      </c>
      <c r="B46" s="1" t="s">
        <v>53</v>
      </c>
      <c r="C46" s="3">
        <v>34</v>
      </c>
      <c r="D46" s="1">
        <f>ROUND(M46/Q46,1)</f>
        <v>166.5</v>
      </c>
      <c r="E46" s="1">
        <f>N46/Q46</f>
        <v>279.5940080295922</v>
      </c>
      <c r="F46" s="3">
        <v>18793</v>
      </c>
      <c r="G46" s="1">
        <f>_xlfn.RANK.AVG(F46,F$2:F$52,0)</f>
        <v>31</v>
      </c>
      <c r="H46" s="1" t="str">
        <f>CONCATENATE(F46, " (",G46,")")</f>
        <v>18793 (31)</v>
      </c>
      <c r="I46" s="1">
        <f>O46/(P46-Q46)</f>
        <v>28474.242424242424</v>
      </c>
      <c r="J46" s="1">
        <f>_xlfn.RANK.AVG(I46,I$2:I$52,0)</f>
        <v>30</v>
      </c>
      <c r="K46" s="1" t="str">
        <f>CONCATENATE(ROUND(I46,0), " (",J46,")")</f>
        <v>28474 (30)</v>
      </c>
      <c r="L46" s="1">
        <f>J46-G46</f>
        <v>-1</v>
      </c>
      <c r="M46" s="3">
        <v>18459</v>
      </c>
      <c r="N46" s="3">
        <v>30990.199850000001</v>
      </c>
      <c r="O46" s="1">
        <v>6126518</v>
      </c>
      <c r="P46" s="3">
        <v>326</v>
      </c>
      <c r="Q46" s="1">
        <f>P46*C46/100</f>
        <v>110.84</v>
      </c>
    </row>
    <row r="47" spans="1:17" x14ac:dyDescent="0.25">
      <c r="A47" s="1" t="s">
        <v>92</v>
      </c>
      <c r="B47" s="1" t="s">
        <v>93</v>
      </c>
      <c r="C47" s="3">
        <v>28.2</v>
      </c>
      <c r="D47" s="1">
        <f>ROUND(M47/Q47,1)</f>
        <v>105.4</v>
      </c>
      <c r="E47" s="1">
        <f>N47/Q47</f>
        <v>1072.5163075104565</v>
      </c>
      <c r="F47" s="3">
        <v>16059</v>
      </c>
      <c r="G47" s="1">
        <f>_xlfn.RANK.AVG(F47,F$2:F$52,0)</f>
        <v>38</v>
      </c>
      <c r="H47" s="1" t="str">
        <f>CONCATENATE(F47, " (",G47,")")</f>
        <v>16059 (38)</v>
      </c>
      <c r="I47" s="1">
        <f>O47/(P47-Q47)</f>
        <v>22366.295264623954</v>
      </c>
      <c r="J47" s="1">
        <f>_xlfn.RANK.AVG(I47,I$2:I$52,0)</f>
        <v>43</v>
      </c>
      <c r="K47" s="1" t="str">
        <f>CONCATENATE(ROUND(I47,0), " (",J47,")")</f>
        <v>22366 (43)</v>
      </c>
      <c r="L47" s="1">
        <f>J47-G47</f>
        <v>5</v>
      </c>
      <c r="M47" s="3">
        <v>1159</v>
      </c>
      <c r="N47" s="3">
        <v>11795.53435</v>
      </c>
      <c r="O47" s="1">
        <v>626301</v>
      </c>
      <c r="P47" s="3">
        <v>39</v>
      </c>
      <c r="Q47" s="1">
        <f>P47*C47/100</f>
        <v>10.997999999999999</v>
      </c>
    </row>
    <row r="48" spans="1:17" x14ac:dyDescent="0.25">
      <c r="A48" s="1" t="s">
        <v>40</v>
      </c>
      <c r="B48" s="1" t="s">
        <v>41</v>
      </c>
      <c r="C48" s="3">
        <v>46.7</v>
      </c>
      <c r="D48" s="1">
        <f>ROUND(M48/Q48,1)</f>
        <v>84.4</v>
      </c>
      <c r="E48" s="1">
        <f>N48/Q48</f>
        <v>3572.4766795146325</v>
      </c>
      <c r="F48" s="3">
        <v>17845</v>
      </c>
      <c r="G48" s="1">
        <f>_xlfn.RANK.AVG(F48,F$2:F$52,0)</f>
        <v>35</v>
      </c>
      <c r="H48" s="1" t="str">
        <f>CONCATENATE(F48, " (",G48,")")</f>
        <v>17845 (35)</v>
      </c>
      <c r="I48" s="1">
        <f>O48/(P48-Q48)</f>
        <v>33480.300187617257</v>
      </c>
      <c r="J48" s="1">
        <f>_xlfn.RANK.AVG(I48,I$2:I$52,0)</f>
        <v>17</v>
      </c>
      <c r="K48" s="1" t="str">
        <f>CONCATENATE(ROUND(I48,0), " (",J48,")")</f>
        <v>33480 (17)</v>
      </c>
      <c r="L48" s="1">
        <f>J48-G48</f>
        <v>-18</v>
      </c>
      <c r="M48" s="3">
        <v>2957</v>
      </c>
      <c r="N48" s="3">
        <v>125125.9957</v>
      </c>
      <c r="O48" s="1">
        <v>1338375</v>
      </c>
      <c r="P48" s="3">
        <v>75</v>
      </c>
      <c r="Q48" s="1">
        <f>P48*C48/100</f>
        <v>35.024999999999999</v>
      </c>
    </row>
    <row r="49" spans="1:17" x14ac:dyDescent="0.25">
      <c r="A49" s="1" t="s">
        <v>76</v>
      </c>
      <c r="B49" s="1" t="s">
        <v>77</v>
      </c>
      <c r="C49" s="3">
        <v>32.4</v>
      </c>
      <c r="D49" s="1">
        <f>ROUND(M49/Q49,1)</f>
        <v>71.400000000000006</v>
      </c>
      <c r="E49" s="1">
        <f>N49/Q49</f>
        <v>12344.467364371414</v>
      </c>
      <c r="F49" s="3">
        <v>14756</v>
      </c>
      <c r="G49" s="1">
        <f>_xlfn.RANK.AVG(F49,F$2:F$52,0)</f>
        <v>43</v>
      </c>
      <c r="H49" s="1" t="str">
        <f>CONCATENATE(F49, " (",G49,")")</f>
        <v>14756 (43)</v>
      </c>
      <c r="I49" s="1">
        <f>O49/(P49-Q49)</f>
        <v>21828.402366863909</v>
      </c>
      <c r="J49" s="1">
        <f>_xlfn.RANK.AVG(I49,I$2:I$52,0)</f>
        <v>44</v>
      </c>
      <c r="K49" s="1" t="str">
        <f>CONCATENATE(ROUND(I49,0), " (",J49,")")</f>
        <v>21828 (44)</v>
      </c>
      <c r="L49" s="1">
        <f>J49-G49</f>
        <v>1</v>
      </c>
      <c r="M49" s="3">
        <v>6572</v>
      </c>
      <c r="N49" s="3">
        <v>1135888.5090000001</v>
      </c>
      <c r="O49" s="1">
        <v>4190704</v>
      </c>
      <c r="P49" s="3">
        <v>284</v>
      </c>
      <c r="Q49" s="1">
        <f>P49*C49/100</f>
        <v>92.016000000000005</v>
      </c>
    </row>
    <row r="50" spans="1:17" ht="30" x14ac:dyDescent="0.25">
      <c r="A50" s="1" t="s">
        <v>98</v>
      </c>
      <c r="B50" s="1" t="s">
        <v>99</v>
      </c>
      <c r="C50" s="3">
        <v>45.1</v>
      </c>
      <c r="D50" s="1">
        <f>ROUND(M50/Q50,1)</f>
        <v>61.7</v>
      </c>
      <c r="E50" s="1">
        <f>N50/Q50</f>
        <v>773.94799599158159</v>
      </c>
      <c r="F50" s="3">
        <v>19844</v>
      </c>
      <c r="G50" s="1">
        <f>_xlfn.RANK.AVG(F50,F$2:F$52,0)</f>
        <v>21</v>
      </c>
      <c r="H50" s="1" t="str">
        <f>CONCATENATE(F50, " (",G50,")")</f>
        <v>19844 (21)</v>
      </c>
      <c r="I50" s="1">
        <f>O50/(P50-Q50)</f>
        <v>36145.719493953839</v>
      </c>
      <c r="J50" s="1">
        <f>_xlfn.RANK.AVG(I50,I$2:I$52,0)</f>
        <v>12</v>
      </c>
      <c r="K50" s="1" t="str">
        <f>CONCATENATE(ROUND(I50,0), " (",J50,")")</f>
        <v>36146 (12)</v>
      </c>
      <c r="L50" s="1">
        <f>J50-G50</f>
        <v>-9</v>
      </c>
      <c r="M50" s="3">
        <v>2533</v>
      </c>
      <c r="N50" s="3">
        <v>31763.599699999999</v>
      </c>
      <c r="O50" s="1">
        <v>1805804</v>
      </c>
      <c r="P50" s="3">
        <v>90.999999990000006</v>
      </c>
      <c r="Q50" s="1">
        <f>P50*C50/100</f>
        <v>41.040999995490004</v>
      </c>
    </row>
    <row r="51" spans="1:17" x14ac:dyDescent="0.25">
      <c r="A51" s="1" t="s">
        <v>54</v>
      </c>
      <c r="B51" s="1" t="s">
        <v>55</v>
      </c>
      <c r="C51" s="3">
        <v>40</v>
      </c>
      <c r="D51" s="1">
        <f>ROUND(M51/Q51,1)</f>
        <v>32.6</v>
      </c>
      <c r="E51" s="1">
        <f>N51/Q51</f>
        <v>4255.7947422727275</v>
      </c>
      <c r="F51" s="3">
        <v>19315</v>
      </c>
      <c r="G51" s="1">
        <f>_xlfn.RANK.AVG(F51,F$2:F$52,0)</f>
        <v>28</v>
      </c>
      <c r="H51" s="1" t="str">
        <f>CONCATENATE(F51, " (",G51,")")</f>
        <v>19315 (28)</v>
      </c>
      <c r="I51" s="1">
        <f>O51/(P51-Q51)</f>
        <v>32191.666666666668</v>
      </c>
      <c r="J51" s="1">
        <f>_xlfn.RANK.AVG(I51,I$2:I$52,0)</f>
        <v>21</v>
      </c>
      <c r="K51" s="1" t="str">
        <f>CONCATENATE(ROUND(I51,0), " (",J51,")")</f>
        <v>32192 (21)</v>
      </c>
      <c r="L51" s="1">
        <f>J51-G51</f>
        <v>-7</v>
      </c>
      <c r="M51" s="3">
        <v>717</v>
      </c>
      <c r="N51" s="3">
        <v>93627.484330000007</v>
      </c>
      <c r="O51" s="1">
        <v>1062325</v>
      </c>
      <c r="P51" s="3">
        <v>55</v>
      </c>
      <c r="Q51" s="1">
        <f>P51*C51/100</f>
        <v>22</v>
      </c>
    </row>
    <row r="52" spans="1:17" x14ac:dyDescent="0.25">
      <c r="A52" s="1" t="s">
        <v>24</v>
      </c>
      <c r="B52" s="1" t="s">
        <v>25</v>
      </c>
      <c r="C52" s="3">
        <v>43.1</v>
      </c>
      <c r="D52" s="1">
        <f>ROUND(M52/Q52,1)</f>
        <v>16.3</v>
      </c>
      <c r="E52" s="1">
        <f>N52/Q52</f>
        <v>17971.551028082245</v>
      </c>
      <c r="F52" s="3">
        <v>12246</v>
      </c>
      <c r="G52" s="1">
        <f>_xlfn.RANK.AVG(F52,F$2:F$52,0)</f>
        <v>47</v>
      </c>
      <c r="H52" s="1" t="str">
        <f>CONCATENATE(F52, " (",G52,")")</f>
        <v>12246 (47)</v>
      </c>
      <c r="I52" s="1">
        <f>O52/(P52-Q52)</f>
        <v>21521.968365553606</v>
      </c>
      <c r="J52" s="1">
        <f>_xlfn.RANK.AVG(I52,I$2:I$52,0)</f>
        <v>45</v>
      </c>
      <c r="K52" s="1" t="str">
        <f>CONCATENATE(ROUND(I52,0), " (",J52,")")</f>
        <v>21522 (45)</v>
      </c>
      <c r="L52" s="1">
        <f>J52-G52</f>
        <v>-2</v>
      </c>
      <c r="M52" s="3">
        <v>814</v>
      </c>
      <c r="N52" s="3">
        <v>898505.66520000005</v>
      </c>
      <c r="O52" s="1">
        <v>1420536</v>
      </c>
      <c r="P52" s="3">
        <v>116</v>
      </c>
      <c r="Q52" s="1">
        <f>P52*C52/100</f>
        <v>49.996000000000002</v>
      </c>
    </row>
  </sheetData>
  <sortState ref="A2:Q52">
    <sortCondition descending="1" ref="D2:D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 Rasendran</dc:creator>
  <cp:lastModifiedBy>Chandru Rasendran</cp:lastModifiedBy>
  <dcterms:created xsi:type="dcterms:W3CDTF">2015-06-05T18:17:20Z</dcterms:created>
  <dcterms:modified xsi:type="dcterms:W3CDTF">2020-06-25T01:49:49Z</dcterms:modified>
</cp:coreProperties>
</file>