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handru\CWRU\Research\CCF\COVIDProject\OphthoDataFiles\"/>
    </mc:Choice>
  </mc:AlternateContent>
  <xr:revisionPtr revIDLastSave="0" documentId="8_{ACD1C82F-DB96-4D44-A815-D3E7B9897236}" xr6:coauthVersionLast="45" xr6:coauthVersionMax="45" xr10:uidLastSave="{00000000-0000-0000-0000-000000000000}"/>
  <bookViews>
    <workbookView xWindow="30" yWindow="390" windowWidth="20460" windowHeight="9000" firstSheet="1" activeTab="1" xr2:uid="{00000000-000D-0000-FFFF-FFFF00000000}"/>
  </bookViews>
  <sheets>
    <sheet name="Raw Data" sheetId="1" r:id="rId1"/>
    <sheet name="Tables With Automatic Formulas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9" i="3"/>
  <c r="B10" i="3"/>
  <c r="B33" i="3"/>
  <c r="B32" i="3"/>
  <c r="B46" i="3"/>
  <c r="B31" i="3"/>
  <c r="B50" i="3"/>
  <c r="B37" i="3"/>
  <c r="B15" i="3"/>
  <c r="B52" i="3"/>
  <c r="B6" i="3"/>
  <c r="B30" i="3"/>
  <c r="B12" i="3"/>
  <c r="B13" i="3"/>
  <c r="B18" i="3"/>
  <c r="B25" i="3"/>
  <c r="B38" i="3"/>
  <c r="B49" i="3"/>
  <c r="B47" i="3"/>
  <c r="B43" i="3"/>
  <c r="B35" i="3"/>
  <c r="B20" i="3"/>
  <c r="B21" i="3"/>
  <c r="B27" i="3"/>
  <c r="B28" i="3"/>
  <c r="B24" i="3"/>
  <c r="B7" i="3"/>
  <c r="B44" i="3"/>
  <c r="B40" i="3"/>
  <c r="B19" i="3"/>
  <c r="B45" i="3"/>
  <c r="B26" i="3"/>
  <c r="B11" i="3"/>
  <c r="B34" i="3"/>
  <c r="B8" i="3"/>
  <c r="B48" i="3"/>
  <c r="B42" i="3"/>
  <c r="B23" i="3"/>
  <c r="B22" i="3"/>
  <c r="B4" i="3"/>
  <c r="B16" i="3"/>
  <c r="B17" i="3"/>
  <c r="B5" i="3"/>
  <c r="B51" i="3"/>
  <c r="B36" i="3"/>
  <c r="B41" i="3"/>
  <c r="B39" i="3"/>
  <c r="B29" i="3"/>
  <c r="B3" i="3"/>
  <c r="B14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2" i="1"/>
  <c r="F2" i="1"/>
  <c r="F2" i="3" l="1"/>
  <c r="F9" i="3"/>
  <c r="F10" i="3"/>
  <c r="F33" i="3"/>
  <c r="F32" i="3"/>
  <c r="F46" i="3"/>
  <c r="F31" i="3"/>
  <c r="F50" i="3"/>
  <c r="F37" i="3"/>
  <c r="F15" i="3"/>
  <c r="F52" i="3"/>
  <c r="F6" i="3"/>
  <c r="F30" i="3"/>
  <c r="F12" i="3"/>
  <c r="F13" i="3"/>
  <c r="F18" i="3"/>
  <c r="F25" i="3"/>
  <c r="F38" i="3"/>
  <c r="F49" i="3"/>
  <c r="F47" i="3"/>
  <c r="F43" i="3"/>
  <c r="F35" i="3"/>
  <c r="F20" i="3"/>
  <c r="F21" i="3"/>
  <c r="F27" i="3"/>
  <c r="F28" i="3"/>
  <c r="F24" i="3"/>
  <c r="F7" i="3"/>
  <c r="F44" i="3"/>
  <c r="F40" i="3"/>
  <c r="F19" i="3"/>
  <c r="F45" i="3"/>
  <c r="F26" i="3"/>
  <c r="F11" i="3"/>
  <c r="F34" i="3"/>
  <c r="F8" i="3"/>
  <c r="F48" i="3"/>
  <c r="F42" i="3"/>
  <c r="F23" i="3"/>
  <c r="F22" i="3"/>
  <c r="F4" i="3"/>
  <c r="F16" i="3"/>
  <c r="F17" i="3"/>
  <c r="F5" i="3"/>
  <c r="F51" i="3"/>
  <c r="F36" i="3"/>
  <c r="F41" i="3"/>
  <c r="F39" i="3"/>
  <c r="F29" i="3"/>
  <c r="F3" i="3"/>
  <c r="F14" i="3"/>
  <c r="D2" i="3"/>
  <c r="D9" i="3"/>
  <c r="D10" i="3"/>
  <c r="D33" i="3"/>
  <c r="D32" i="3"/>
  <c r="D46" i="3"/>
  <c r="D31" i="3"/>
  <c r="D50" i="3"/>
  <c r="D37" i="3"/>
  <c r="D15" i="3"/>
  <c r="D52" i="3"/>
  <c r="D6" i="3"/>
  <c r="D30" i="3"/>
  <c r="D12" i="3"/>
  <c r="D13" i="3"/>
  <c r="D18" i="3"/>
  <c r="D25" i="3"/>
  <c r="D38" i="3"/>
  <c r="D49" i="3"/>
  <c r="D47" i="3"/>
  <c r="D43" i="3"/>
  <c r="D35" i="3"/>
  <c r="D20" i="3"/>
  <c r="D21" i="3"/>
  <c r="D27" i="3"/>
  <c r="D28" i="3"/>
  <c r="D24" i="3"/>
  <c r="D7" i="3"/>
  <c r="D44" i="3"/>
  <c r="D40" i="3"/>
  <c r="D19" i="3"/>
  <c r="D45" i="3"/>
  <c r="D26" i="3"/>
  <c r="D11" i="3"/>
  <c r="D34" i="3"/>
  <c r="D8" i="3"/>
  <c r="D48" i="3"/>
  <c r="D42" i="3"/>
  <c r="D23" i="3"/>
  <c r="D22" i="3"/>
  <c r="D4" i="3"/>
  <c r="D16" i="3"/>
  <c r="D17" i="3"/>
  <c r="D5" i="3"/>
  <c r="D51" i="3"/>
  <c r="D36" i="3"/>
  <c r="D41" i="3"/>
  <c r="D39" i="3"/>
  <c r="D29" i="3"/>
  <c r="D3" i="3"/>
  <c r="D14" i="3"/>
  <c r="C2" i="3"/>
  <c r="C9" i="3"/>
  <c r="C10" i="3"/>
  <c r="C33" i="3"/>
  <c r="C32" i="3"/>
  <c r="C46" i="3"/>
  <c r="C31" i="3"/>
  <c r="C50" i="3"/>
  <c r="C37" i="3"/>
  <c r="C15" i="3"/>
  <c r="C52" i="3"/>
  <c r="C6" i="3"/>
  <c r="C30" i="3"/>
  <c r="C12" i="3"/>
  <c r="C13" i="3"/>
  <c r="C18" i="3"/>
  <c r="C25" i="3"/>
  <c r="C38" i="3"/>
  <c r="C49" i="3"/>
  <c r="C47" i="3"/>
  <c r="C43" i="3"/>
  <c r="C35" i="3"/>
  <c r="C20" i="3"/>
  <c r="C21" i="3"/>
  <c r="C27" i="3"/>
  <c r="C28" i="3"/>
  <c r="C24" i="3"/>
  <c r="C7" i="3"/>
  <c r="C44" i="3"/>
  <c r="C40" i="3"/>
  <c r="C19" i="3"/>
  <c r="C45" i="3"/>
  <c r="C26" i="3"/>
  <c r="C11" i="3"/>
  <c r="C34" i="3"/>
  <c r="C8" i="3"/>
  <c r="C48" i="3"/>
  <c r="C42" i="3"/>
  <c r="C23" i="3"/>
  <c r="C22" i="3"/>
  <c r="C4" i="3"/>
  <c r="C16" i="3"/>
  <c r="C17" i="3"/>
  <c r="C5" i="3"/>
  <c r="C51" i="3"/>
  <c r="C36" i="3"/>
  <c r="C41" i="3"/>
  <c r="C39" i="3"/>
  <c r="C29" i="3"/>
  <c r="C3" i="3"/>
  <c r="C14" i="3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E14" i="3" l="1"/>
  <c r="E2" i="3"/>
  <c r="E9" i="3"/>
  <c r="E10" i="3"/>
  <c r="E33" i="3"/>
  <c r="E32" i="3"/>
  <c r="E46" i="3"/>
  <c r="E31" i="3"/>
  <c r="E50" i="3"/>
  <c r="E37" i="3"/>
  <c r="E15" i="3"/>
  <c r="E52" i="3"/>
  <c r="E6" i="3"/>
  <c r="E30" i="3"/>
  <c r="E12" i="3"/>
  <c r="E13" i="3"/>
  <c r="E18" i="3"/>
  <c r="E25" i="3"/>
  <c r="E38" i="3"/>
  <c r="E49" i="3"/>
  <c r="E47" i="3"/>
  <c r="E43" i="3"/>
  <c r="E35" i="3"/>
  <c r="E20" i="3"/>
  <c r="E21" i="3"/>
  <c r="E27" i="3"/>
  <c r="E28" i="3"/>
  <c r="E24" i="3"/>
  <c r="E7" i="3"/>
  <c r="E44" i="3"/>
  <c r="E40" i="3"/>
  <c r="E19" i="3"/>
  <c r="E45" i="3"/>
  <c r="E26" i="3"/>
  <c r="E11" i="3"/>
  <c r="E34" i="3"/>
  <c r="E8" i="3"/>
  <c r="E48" i="3"/>
  <c r="E42" i="3"/>
  <c r="E23" i="3"/>
  <c r="E22" i="3"/>
  <c r="E4" i="3"/>
  <c r="E16" i="3"/>
  <c r="E17" i="3"/>
  <c r="E5" i="3"/>
  <c r="E51" i="3"/>
  <c r="E36" i="3"/>
  <c r="E41" i="3"/>
  <c r="E39" i="3"/>
  <c r="E29" i="3"/>
  <c r="E3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</calcChain>
</file>

<file path=xl/sharedStrings.xml><?xml version="1.0" encoding="utf-8"?>
<sst xmlns="http://schemas.openxmlformats.org/spreadsheetml/2006/main" count="171" uniqueCount="120">
  <si>
    <t>region</t>
  </si>
  <si>
    <t>PercentOver60</t>
  </si>
  <si>
    <t>state</t>
  </si>
  <si>
    <t>Total Physicians</t>
  </si>
  <si>
    <t>Physicians over 60</t>
  </si>
  <si>
    <t>State Pop</t>
  </si>
  <si>
    <t>Confirmed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</si>
  <si>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</si>
  <si>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</si>
  <si>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</si>
  <si>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</si>
  <si>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</si>
  <si>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</si>
  <si>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</si>
  <si>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</si>
  <si>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</si>
  <si>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</si>
  <si>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</si>
  <si>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</si>
  <si>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</si>
  <si>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</si>
  <si>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</si>
  <si>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</si>
  <si>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</si>
  <si>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</si>
  <si>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</si>
  <si>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</si>
  <si>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</si>
  <si>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</si>
  <si>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</si>
  <si>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</si>
  <si>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</si>
  <si>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</si>
  <si>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</si>
  <si>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</si>
  <si>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</si>
  <si>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</si>
  <si>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</si>
  <si>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</si>
  <si>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</si>
  <si>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</si>
  <si>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</si>
  <si>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</si>
  <si>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</si>
  <si>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</si>
  <si>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</si>
  <si>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</si>
  <si>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</si>
  <si>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</si>
  <si>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</si>
  <si>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</si>
  <si>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</si>
  <si>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</si>
  <si>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</si>
  <si>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</si>
  <si>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</si>
  <si>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</si>
  <si>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</si>
  <si>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</si>
  <si>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</si>
  <si>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</si>
  <si>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</si>
  <si>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</si>
  <si>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</si>
  <si>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</si>
  <si>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</si>
  <si>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</si>
  <si>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</si>
  <si>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</si>
  <si>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</si>
  <si>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</si>
  <si>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</si>
  <si>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</si>
  <si>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</si>
  <si>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</si>
  <si>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</si>
  <si>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</si>
  <si>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</si>
  <si>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</si>
  <si>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</si>
  <si>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</si>
  <si>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</si>
  <si>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</si>
  <si>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</si>
  <si>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</si>
  <si>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</si>
  <si>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</si>
  <si>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</si>
  <si>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</si>
  <si>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</si>
  <si>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</si>
  <si>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</si>
  <si>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</si>
  <si>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</si>
  <si>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</si>
  <si>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</si>
  <si>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</si>
  <si>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</si>
  <si>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</si>
  <si>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</si>
  <si>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</si>
  <si>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</si>
  <si>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</si>
  <si>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</si>
  <si>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</si>
  <si>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</si>
  <si>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</si>
  <si>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</si>
  <si>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</si>
  <si>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</si>
  <si>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Total COVID-19 cases </t>
  </si>
  <si>
    <t>COVID-19 deaths per 1 million population </t>
  </si>
  <si>
    <t>Deaths</t>
  </si>
  <si>
    <t>Deaths per million</t>
  </si>
  <si>
    <t>Percent over 60 years of age</t>
  </si>
  <si>
    <t>Concatenated</t>
  </si>
  <si>
    <t>Cases/ophtho over 60</t>
  </si>
  <si>
    <t>Patient burden per ophtho</t>
  </si>
  <si>
    <t>COVID-19 cases per ophtho over 60 years of age </t>
  </si>
  <si>
    <t>Population/ophtho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</si>
</sst>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workbookViewId="0">
      <selection activeCell="I4" sqref="I4"/>
    </sheetView>
  </sheetViews>
  <sheetFormatPr defaultRowHeight="15" x14ac:dyDescent="0.25"/>
  <cols>
    <col min="2" max="2" width="9.140625" style="2"/>
    <col min="3" max="3" width="9.140625" style="2" customWidth="1"/>
    <col min="4" max="5" width="9.140625" style="2"/>
    <col min="8" max="8" width="10.85546875" customWidth="1"/>
    <col min="9" max="9" width="21" customWidth="1"/>
    <col min="10" max="10" width="14.7109375" customWidth="1"/>
  </cols>
  <sheetData>
    <row r="1" spans="1:12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115</v>
      </c>
      <c r="G1" t="s">
        <v>5</v>
      </c>
      <c r="H1" t="s">
        <v>6</v>
      </c>
      <c r="I1" t="s">
        <v>116</v>
      </c>
      <c r="J1" t="s">
        <v>119</v>
      </c>
      <c r="K1" t="s">
        <v>112</v>
      </c>
      <c r="L1" t="s">
        <v>113</v>
      </c>
    </row>
    <row r="2" spans="1:12" x14ac:dyDescent="0.25">
      <c r="A2" t="s">
        <v>7</v>
      </c>
      <c r="B2" s="2">
        <f>E2/D2*100</f>
        <v>35.400000004716979</v>
      </c>
      <c r="C2" s="2" t="s">
        <v>8</v>
      </c>
      <c r="D2" s="2">
        <v>212</v>
      </c>
      <c r="E2" s="2">
        <v>75.048000009999996</v>
      </c>
      <c r="F2" t="str">
        <f>CONCATENATE(ROUND(E2,0)," (",ROUND(B2,1),"%)")</f>
        <v>75 (35.4%)</v>
      </c>
      <c r="G2">
        <v>4887872</v>
      </c>
      <c r="H2" s="2">
        <v>460860</v>
      </c>
      <c r="I2">
        <f>ROUND(H2/E2,0)</f>
        <v>6141</v>
      </c>
      <c r="J2">
        <f>ROUND(G2/D2,0)</f>
        <v>23056</v>
      </c>
      <c r="K2" s="2">
        <v>7688</v>
      </c>
      <c r="L2">
        <f t="shared" ref="L2:L33" si="0">ROUND(K2/G2*1000000,0)</f>
        <v>1573</v>
      </c>
    </row>
    <row r="3" spans="1:12" x14ac:dyDescent="0.25">
      <c r="A3" t="s">
        <v>9</v>
      </c>
      <c r="B3" s="2" t="e">
        <f t="shared" ref="B3:B52" si="1">E3/D3*100</f>
        <v>#VALUE!</v>
      </c>
      <c r="C3" s="2" t="s">
        <v>10</v>
      </c>
      <c r="D3" s="2">
        <v>30</v>
      </c>
      <c r="E3" s="2" t="e">
        <v>#VALUE!</v>
      </c>
      <c r="F3" s="2" t="e">
        <f t="shared" ref="F3:F52" si="2">CONCATENATE(ROUND(E3,0)," (",ROUND(B3,1),"%)")</f>
        <v>#VALUE!</v>
      </c>
      <c r="G3">
        <v>737430</v>
      </c>
      <c r="H3" s="2">
        <v>54459</v>
      </c>
      <c r="I3" s="2" t="e">
        <f t="shared" ref="I3:I52" si="3">ROUND(H3/E3,0)</f>
        <v>#VALUE!</v>
      </c>
      <c r="J3" s="2">
        <f t="shared" ref="J3:J52" si="4">ROUND(G3/D3,0)</f>
        <v>24581</v>
      </c>
      <c r="K3" s="2">
        <v>262</v>
      </c>
      <c r="L3" s="2">
        <f t="shared" si="0"/>
        <v>355</v>
      </c>
    </row>
    <row r="4" spans="1:12" x14ac:dyDescent="0.25">
      <c r="A4" t="s">
        <v>11</v>
      </c>
      <c r="B4" s="2">
        <f t="shared" si="1"/>
        <v>35.9</v>
      </c>
      <c r="C4" s="2" t="s">
        <v>12</v>
      </c>
      <c r="D4" s="2">
        <v>301</v>
      </c>
      <c r="E4" s="2">
        <v>108.059</v>
      </c>
      <c r="F4" s="2" t="str">
        <f t="shared" si="2"/>
        <v>108 (35.9%)</v>
      </c>
      <c r="G4">
        <v>7171626</v>
      </c>
      <c r="H4" s="2">
        <v>762145</v>
      </c>
      <c r="I4" s="2">
        <f t="shared" si="3"/>
        <v>7053</v>
      </c>
      <c r="J4" s="2">
        <f t="shared" si="4"/>
        <v>23826</v>
      </c>
      <c r="K4" s="2">
        <v>13124</v>
      </c>
      <c r="L4" s="2">
        <f t="shared" si="0"/>
        <v>1830</v>
      </c>
    </row>
    <row r="5" spans="1:12" x14ac:dyDescent="0.25">
      <c r="A5" t="s">
        <v>13</v>
      </c>
      <c r="B5" s="2">
        <f t="shared" si="1"/>
        <v>36.199999999999996</v>
      </c>
      <c r="C5" s="2" t="s">
        <v>14</v>
      </c>
      <c r="D5" s="2">
        <v>127</v>
      </c>
      <c r="E5" s="2">
        <v>45.973999999999997</v>
      </c>
      <c r="F5" s="2" t="str">
        <f t="shared" si="2"/>
        <v>46 (36.2%)</v>
      </c>
      <c r="G5">
        <v>3013837</v>
      </c>
      <c r="H5" s="2">
        <v>296494</v>
      </c>
      <c r="I5" s="2">
        <f t="shared" si="3"/>
        <v>6449</v>
      </c>
      <c r="J5" s="2">
        <f t="shared" si="4"/>
        <v>23731</v>
      </c>
      <c r="K5" s="2">
        <v>4895</v>
      </c>
      <c r="L5" s="2">
        <f t="shared" si="0"/>
        <v>1624</v>
      </c>
    </row>
    <row r="6" spans="1:12" x14ac:dyDescent="0.25">
      <c r="A6" t="s">
        <v>15</v>
      </c>
      <c r="B6" s="2">
        <f t="shared" si="1"/>
        <v>37.700000004020914</v>
      </c>
      <c r="C6" s="2" t="s">
        <v>16</v>
      </c>
      <c r="D6" s="2">
        <v>2487</v>
      </c>
      <c r="E6" s="2">
        <v>937.59900010000001</v>
      </c>
      <c r="F6" s="2" t="str">
        <f t="shared" si="2"/>
        <v>938 (37.7%)</v>
      </c>
      <c r="G6">
        <v>39558222</v>
      </c>
      <c r="H6" s="2">
        <v>3342647</v>
      </c>
      <c r="I6" s="2">
        <f t="shared" si="3"/>
        <v>3565</v>
      </c>
      <c r="J6" s="2">
        <f t="shared" si="4"/>
        <v>15906</v>
      </c>
      <c r="K6" s="2">
        <v>41402</v>
      </c>
      <c r="L6" s="2">
        <f t="shared" si="0"/>
        <v>1047</v>
      </c>
    </row>
    <row r="7" spans="1:12" x14ac:dyDescent="0.25">
      <c r="A7" t="s">
        <v>17</v>
      </c>
      <c r="B7" s="2">
        <f t="shared" si="1"/>
        <v>37.9</v>
      </c>
      <c r="C7" s="2" t="s">
        <v>18</v>
      </c>
      <c r="D7" s="2">
        <v>285</v>
      </c>
      <c r="E7" s="2">
        <v>108.015</v>
      </c>
      <c r="F7" s="2" t="str">
        <f t="shared" si="2"/>
        <v>108 (37.9%)</v>
      </c>
      <c r="G7">
        <v>5695440</v>
      </c>
      <c r="H7" s="2">
        <v>397101</v>
      </c>
      <c r="I7" s="2">
        <f t="shared" si="3"/>
        <v>3676</v>
      </c>
      <c r="J7" s="2">
        <f t="shared" si="4"/>
        <v>19984</v>
      </c>
      <c r="K7" s="2">
        <v>5641</v>
      </c>
      <c r="L7" s="2">
        <f t="shared" si="0"/>
        <v>990</v>
      </c>
    </row>
    <row r="8" spans="1:12" x14ac:dyDescent="0.25">
      <c r="A8" t="s">
        <v>19</v>
      </c>
      <c r="B8" s="2">
        <f t="shared" si="1"/>
        <v>46.800000000000004</v>
      </c>
      <c r="C8" s="2" t="s">
        <v>20</v>
      </c>
      <c r="D8" s="2">
        <v>278</v>
      </c>
      <c r="E8" s="2">
        <v>130.10400000000001</v>
      </c>
      <c r="F8" s="2" t="str">
        <f t="shared" si="2"/>
        <v>130 (46.8%)</v>
      </c>
      <c r="G8">
        <v>3572578</v>
      </c>
      <c r="H8" s="2">
        <v>253954</v>
      </c>
      <c r="I8" s="2">
        <f t="shared" si="3"/>
        <v>1952</v>
      </c>
      <c r="J8" s="2">
        <f t="shared" si="4"/>
        <v>12851</v>
      </c>
      <c r="K8" s="2">
        <v>7119</v>
      </c>
      <c r="L8" s="2">
        <f t="shared" si="0"/>
        <v>1993</v>
      </c>
    </row>
    <row r="9" spans="1:12" x14ac:dyDescent="0.25">
      <c r="A9" t="s">
        <v>21</v>
      </c>
      <c r="B9" s="2">
        <f t="shared" si="1"/>
        <v>42</v>
      </c>
      <c r="C9" s="2" t="s">
        <v>22</v>
      </c>
      <c r="D9" s="2">
        <v>50</v>
      </c>
      <c r="E9" s="2">
        <v>21</v>
      </c>
      <c r="F9" s="2" t="str">
        <f t="shared" si="2"/>
        <v>21 (42%)</v>
      </c>
      <c r="G9">
        <v>967150</v>
      </c>
      <c r="H9" s="2">
        <v>78495</v>
      </c>
      <c r="I9" s="2">
        <f t="shared" si="3"/>
        <v>3738</v>
      </c>
      <c r="J9" s="2">
        <f t="shared" si="4"/>
        <v>19343</v>
      </c>
      <c r="K9" s="2">
        <v>1101</v>
      </c>
      <c r="L9" s="2">
        <f t="shared" si="0"/>
        <v>1138</v>
      </c>
    </row>
    <row r="10" spans="1:12" x14ac:dyDescent="0.25">
      <c r="A10" t="s">
        <v>23</v>
      </c>
      <c r="B10" s="2">
        <f t="shared" si="1"/>
        <v>32.999999999899998</v>
      </c>
      <c r="C10" s="2" t="s">
        <v>24</v>
      </c>
      <c r="D10" s="2">
        <v>99.999999970000005</v>
      </c>
      <c r="E10" s="2">
        <v>32.999999989999999</v>
      </c>
      <c r="F10" s="2" t="str">
        <f t="shared" si="2"/>
        <v>33 (33%)</v>
      </c>
      <c r="G10">
        <v>702500</v>
      </c>
      <c r="H10" s="2">
        <v>37008</v>
      </c>
      <c r="I10" s="2">
        <f t="shared" si="3"/>
        <v>1121</v>
      </c>
      <c r="J10" s="2">
        <f t="shared" si="4"/>
        <v>7025</v>
      </c>
      <c r="K10" s="2">
        <v>916</v>
      </c>
      <c r="L10" s="2">
        <f t="shared" si="0"/>
        <v>1304</v>
      </c>
    </row>
    <row r="11" spans="1:12" x14ac:dyDescent="0.25">
      <c r="A11" t="s">
        <v>25</v>
      </c>
      <c r="B11" s="2">
        <f t="shared" si="1"/>
        <v>42.699999999999996</v>
      </c>
      <c r="C11" s="2" t="s">
        <v>26</v>
      </c>
      <c r="D11" s="2">
        <v>1340</v>
      </c>
      <c r="E11" s="2">
        <v>572.17999999999995</v>
      </c>
      <c r="F11" s="2" t="str">
        <f t="shared" si="2"/>
        <v>572 (42.7%)</v>
      </c>
      <c r="G11">
        <v>21299300</v>
      </c>
      <c r="H11" s="2">
        <v>1727107</v>
      </c>
      <c r="I11" s="2">
        <f t="shared" si="3"/>
        <v>3018</v>
      </c>
      <c r="J11" s="2">
        <f t="shared" si="4"/>
        <v>15895</v>
      </c>
      <c r="K11" s="2">
        <v>26685</v>
      </c>
      <c r="L11" s="2">
        <f t="shared" si="0"/>
        <v>1253</v>
      </c>
    </row>
    <row r="12" spans="1:12" x14ac:dyDescent="0.25">
      <c r="A12" t="s">
        <v>27</v>
      </c>
      <c r="B12" s="2">
        <f t="shared" si="1"/>
        <v>32</v>
      </c>
      <c r="C12" s="2" t="s">
        <v>28</v>
      </c>
      <c r="D12" s="2">
        <v>472</v>
      </c>
      <c r="E12" s="2">
        <v>151.04</v>
      </c>
      <c r="F12" s="2" t="str">
        <f t="shared" si="2"/>
        <v>151 (32%)</v>
      </c>
      <c r="G12">
        <v>10519464</v>
      </c>
      <c r="H12" s="2">
        <v>912479</v>
      </c>
      <c r="I12" s="2">
        <f t="shared" si="3"/>
        <v>6041</v>
      </c>
      <c r="J12" s="2">
        <f t="shared" si="4"/>
        <v>22287</v>
      </c>
      <c r="K12" s="2">
        <v>14242</v>
      </c>
      <c r="L12" s="2">
        <f t="shared" si="0"/>
        <v>1354</v>
      </c>
    </row>
    <row r="13" spans="1:12" x14ac:dyDescent="0.25">
      <c r="A13" t="s">
        <v>29</v>
      </c>
      <c r="B13" s="2">
        <f t="shared" si="1"/>
        <v>43.1</v>
      </c>
      <c r="C13" s="2" t="s">
        <v>30</v>
      </c>
      <c r="D13" s="2">
        <v>116</v>
      </c>
      <c r="E13" s="2">
        <v>49.996000000000002</v>
      </c>
      <c r="F13" s="2" t="str">
        <f t="shared" si="2"/>
        <v>50 (43.1%)</v>
      </c>
      <c r="G13">
        <v>1420536</v>
      </c>
      <c r="H13" s="2">
        <v>26156</v>
      </c>
      <c r="I13" s="2">
        <f t="shared" si="3"/>
        <v>523</v>
      </c>
      <c r="J13" s="2">
        <f t="shared" si="4"/>
        <v>12246</v>
      </c>
      <c r="K13" s="2">
        <v>409</v>
      </c>
      <c r="L13" s="2">
        <f t="shared" si="0"/>
        <v>288</v>
      </c>
    </row>
    <row r="14" spans="1:12" x14ac:dyDescent="0.25">
      <c r="A14" t="s">
        <v>31</v>
      </c>
      <c r="B14" s="2">
        <f t="shared" si="1"/>
        <v>34.4</v>
      </c>
      <c r="C14" s="2" t="s">
        <v>32</v>
      </c>
      <c r="D14" s="2">
        <v>64</v>
      </c>
      <c r="E14" s="2">
        <v>22.015999999999998</v>
      </c>
      <c r="F14" s="2" t="str">
        <f t="shared" si="2"/>
        <v>22 (34.4%)</v>
      </c>
      <c r="G14">
        <v>1754240</v>
      </c>
      <c r="H14" s="2">
        <v>163165</v>
      </c>
      <c r="I14" s="2">
        <f t="shared" si="3"/>
        <v>7411</v>
      </c>
      <c r="J14" s="2">
        <f t="shared" si="4"/>
        <v>27410</v>
      </c>
      <c r="K14" s="2">
        <v>1735</v>
      </c>
      <c r="L14" s="2">
        <f t="shared" si="0"/>
        <v>989</v>
      </c>
    </row>
    <row r="15" spans="1:12" x14ac:dyDescent="0.25">
      <c r="A15" t="s">
        <v>33</v>
      </c>
      <c r="B15" s="2">
        <f t="shared" si="1"/>
        <v>38.5</v>
      </c>
      <c r="C15" s="2" t="s">
        <v>34</v>
      </c>
      <c r="D15" s="2">
        <v>751</v>
      </c>
      <c r="E15" s="2">
        <v>289.13499999999999</v>
      </c>
      <c r="F15" s="2" t="str">
        <f t="shared" si="2"/>
        <v>289 (38.5%)</v>
      </c>
      <c r="G15">
        <v>12740715</v>
      </c>
      <c r="H15" s="2">
        <v>1128613</v>
      </c>
      <c r="I15" s="2">
        <f t="shared" si="3"/>
        <v>3903</v>
      </c>
      <c r="J15" s="2">
        <f t="shared" si="4"/>
        <v>16965</v>
      </c>
      <c r="K15" s="2">
        <v>21273</v>
      </c>
      <c r="L15" s="2">
        <f t="shared" si="0"/>
        <v>1670</v>
      </c>
    </row>
    <row r="16" spans="1:12" x14ac:dyDescent="0.25">
      <c r="A16" t="s">
        <v>35</v>
      </c>
      <c r="B16" s="2">
        <f t="shared" si="1"/>
        <v>37.799999999999997</v>
      </c>
      <c r="C16" s="2" t="s">
        <v>36</v>
      </c>
      <c r="D16" s="2">
        <v>270</v>
      </c>
      <c r="E16" s="2">
        <v>102.06</v>
      </c>
      <c r="F16" s="2" t="str">
        <f t="shared" si="2"/>
        <v>102 (37.8%)</v>
      </c>
      <c r="G16">
        <v>6691950</v>
      </c>
      <c r="H16" s="2">
        <v>628391</v>
      </c>
      <c r="I16" s="2">
        <f t="shared" si="3"/>
        <v>6157</v>
      </c>
      <c r="J16" s="2">
        <f t="shared" si="4"/>
        <v>24785</v>
      </c>
      <c r="K16" s="2">
        <v>9989</v>
      </c>
      <c r="L16" s="2">
        <f t="shared" si="0"/>
        <v>1493</v>
      </c>
    </row>
    <row r="17" spans="1:12" x14ac:dyDescent="0.25">
      <c r="A17" t="s">
        <v>37</v>
      </c>
      <c r="B17" s="2">
        <f t="shared" si="1"/>
        <v>32.300000000000004</v>
      </c>
      <c r="C17" s="2" t="s">
        <v>38</v>
      </c>
      <c r="D17" s="2">
        <v>161</v>
      </c>
      <c r="E17" s="2">
        <v>52.003</v>
      </c>
      <c r="F17" s="2" t="str">
        <f t="shared" si="2"/>
        <v>52 (32.3%)</v>
      </c>
      <c r="G17">
        <v>3156083</v>
      </c>
      <c r="H17" s="2">
        <v>320187</v>
      </c>
      <c r="I17" s="2">
        <f t="shared" si="3"/>
        <v>6157</v>
      </c>
      <c r="J17" s="2">
        <f t="shared" si="4"/>
        <v>19603</v>
      </c>
      <c r="K17" s="2">
        <v>4906</v>
      </c>
      <c r="L17" s="2">
        <f t="shared" si="0"/>
        <v>1554</v>
      </c>
    </row>
    <row r="18" spans="1:12" x14ac:dyDescent="0.25">
      <c r="A18" t="s">
        <v>39</v>
      </c>
      <c r="B18" s="2">
        <f t="shared" si="1"/>
        <v>38.9</v>
      </c>
      <c r="C18" s="2" t="s">
        <v>40</v>
      </c>
      <c r="D18" s="2">
        <v>131</v>
      </c>
      <c r="E18" s="2">
        <v>50.959000000000003</v>
      </c>
      <c r="F18" s="2" t="str">
        <f t="shared" si="2"/>
        <v>51 (38.9%)</v>
      </c>
      <c r="G18">
        <v>2911475</v>
      </c>
      <c r="H18" s="2">
        <v>279008</v>
      </c>
      <c r="I18" s="2">
        <f t="shared" si="3"/>
        <v>5475</v>
      </c>
      <c r="J18" s="2">
        <f t="shared" si="4"/>
        <v>22225</v>
      </c>
      <c r="K18" s="2">
        <v>3797</v>
      </c>
      <c r="L18" s="2">
        <f t="shared" si="0"/>
        <v>1304</v>
      </c>
    </row>
    <row r="19" spans="1:12" x14ac:dyDescent="0.25">
      <c r="A19" t="s">
        <v>41</v>
      </c>
      <c r="B19" s="2">
        <f t="shared" si="1"/>
        <v>40.800000000000004</v>
      </c>
      <c r="C19" s="2" t="s">
        <v>42</v>
      </c>
      <c r="D19" s="2">
        <v>196</v>
      </c>
      <c r="E19" s="2">
        <v>79.968000000000004</v>
      </c>
      <c r="F19" s="2" t="str">
        <f t="shared" si="2"/>
        <v>80 (40.8%)</v>
      </c>
      <c r="G19">
        <v>4468408</v>
      </c>
      <c r="H19" s="2">
        <v>364498</v>
      </c>
      <c r="I19" s="2">
        <f t="shared" si="3"/>
        <v>4558</v>
      </c>
      <c r="J19" s="2">
        <f t="shared" si="4"/>
        <v>22798</v>
      </c>
      <c r="K19" s="2">
        <v>3780</v>
      </c>
      <c r="L19" s="2">
        <f t="shared" si="0"/>
        <v>846</v>
      </c>
    </row>
    <row r="20" spans="1:12" x14ac:dyDescent="0.25">
      <c r="A20" t="s">
        <v>43</v>
      </c>
      <c r="B20" s="2">
        <f t="shared" si="1"/>
        <v>42.300000000000004</v>
      </c>
      <c r="C20" s="2" t="s">
        <v>44</v>
      </c>
      <c r="D20" s="2">
        <v>317</v>
      </c>
      <c r="E20" s="2">
        <v>134.09100000000001</v>
      </c>
      <c r="F20" s="2" t="str">
        <f t="shared" si="2"/>
        <v>134 (42.3%)</v>
      </c>
      <c r="G20">
        <v>4659900</v>
      </c>
      <c r="H20" s="2">
        <v>401591</v>
      </c>
      <c r="I20" s="2">
        <f t="shared" si="3"/>
        <v>2995</v>
      </c>
      <c r="J20" s="2">
        <f t="shared" si="4"/>
        <v>14700</v>
      </c>
      <c r="K20" s="2">
        <v>8912</v>
      </c>
      <c r="L20" s="2">
        <f t="shared" si="0"/>
        <v>1912</v>
      </c>
    </row>
    <row r="21" spans="1:12" x14ac:dyDescent="0.25">
      <c r="A21" t="s">
        <v>45</v>
      </c>
      <c r="B21" s="2">
        <f t="shared" si="1"/>
        <v>46.699999999999996</v>
      </c>
      <c r="C21" s="2" t="s">
        <v>46</v>
      </c>
      <c r="D21" s="2">
        <v>75</v>
      </c>
      <c r="E21" s="2">
        <v>35.024999999999999</v>
      </c>
      <c r="F21" s="2" t="str">
        <f t="shared" si="2"/>
        <v>35 (46.7%)</v>
      </c>
      <c r="G21">
        <v>1338375</v>
      </c>
      <c r="H21" s="2">
        <v>39543</v>
      </c>
      <c r="I21" s="2">
        <f t="shared" si="3"/>
        <v>1129</v>
      </c>
      <c r="J21" s="2">
        <f t="shared" si="4"/>
        <v>17845</v>
      </c>
      <c r="K21" s="2">
        <v>595</v>
      </c>
      <c r="L21" s="2">
        <f t="shared" si="0"/>
        <v>445</v>
      </c>
    </row>
    <row r="22" spans="1:12" x14ac:dyDescent="0.25">
      <c r="A22" t="s">
        <v>47</v>
      </c>
      <c r="B22" s="2">
        <f t="shared" si="1"/>
        <v>36.700000000000003</v>
      </c>
      <c r="C22" s="2" t="s">
        <v>48</v>
      </c>
      <c r="D22" s="2">
        <v>569</v>
      </c>
      <c r="E22" s="2">
        <v>208.82300000000001</v>
      </c>
      <c r="F22" s="2" t="str">
        <f t="shared" si="2"/>
        <v>209 (36.7%)</v>
      </c>
      <c r="G22">
        <v>6042780</v>
      </c>
      <c r="H22" s="2">
        <v>355636</v>
      </c>
      <c r="I22" s="2">
        <f t="shared" si="3"/>
        <v>1703</v>
      </c>
      <c r="J22" s="2">
        <f t="shared" si="4"/>
        <v>10620</v>
      </c>
      <c r="K22" s="2">
        <v>7154</v>
      </c>
      <c r="L22" s="2">
        <f t="shared" si="0"/>
        <v>1184</v>
      </c>
    </row>
    <row r="23" spans="1:12" x14ac:dyDescent="0.25">
      <c r="A23" t="s">
        <v>49</v>
      </c>
      <c r="B23" s="2">
        <f t="shared" si="1"/>
        <v>34.9</v>
      </c>
      <c r="C23" s="2" t="s">
        <v>50</v>
      </c>
      <c r="D23" s="2">
        <v>596</v>
      </c>
      <c r="E23" s="2">
        <v>208.00399999999999</v>
      </c>
      <c r="F23" s="2" t="str">
        <f t="shared" si="2"/>
        <v>208 (34.9%)</v>
      </c>
      <c r="G23">
        <v>6902276</v>
      </c>
      <c r="H23" s="2">
        <v>526423</v>
      </c>
      <c r="I23" s="2">
        <f t="shared" si="3"/>
        <v>2531</v>
      </c>
      <c r="J23" s="2">
        <f t="shared" si="4"/>
        <v>11581</v>
      </c>
      <c r="K23" s="2">
        <v>14607</v>
      </c>
      <c r="L23" s="2">
        <f t="shared" si="0"/>
        <v>2116</v>
      </c>
    </row>
    <row r="24" spans="1:12" x14ac:dyDescent="0.25">
      <c r="A24" t="s">
        <v>51</v>
      </c>
      <c r="B24" s="2">
        <f t="shared" si="1"/>
        <v>31.6</v>
      </c>
      <c r="C24" s="2" t="s">
        <v>52</v>
      </c>
      <c r="D24" s="2">
        <v>613</v>
      </c>
      <c r="E24" s="2">
        <v>193.708</v>
      </c>
      <c r="F24" s="2" t="str">
        <f t="shared" si="2"/>
        <v>194 (31.6%)</v>
      </c>
      <c r="G24">
        <v>9996191</v>
      </c>
      <c r="H24" s="2">
        <v>612710</v>
      </c>
      <c r="I24" s="2">
        <f t="shared" si="3"/>
        <v>3163</v>
      </c>
      <c r="J24" s="2">
        <f t="shared" si="4"/>
        <v>16307</v>
      </c>
      <c r="K24" s="2">
        <v>15536</v>
      </c>
      <c r="L24" s="2">
        <f t="shared" si="0"/>
        <v>1554</v>
      </c>
    </row>
    <row r="25" spans="1:12" x14ac:dyDescent="0.25">
      <c r="A25" t="s">
        <v>53</v>
      </c>
      <c r="B25" s="2">
        <f t="shared" si="1"/>
        <v>31.1</v>
      </c>
      <c r="C25" s="2" t="s">
        <v>54</v>
      </c>
      <c r="D25" s="2">
        <v>286</v>
      </c>
      <c r="E25" s="2">
        <v>88.945999999999998</v>
      </c>
      <c r="F25" s="2" t="str">
        <f t="shared" si="2"/>
        <v>89 (31.1%)</v>
      </c>
      <c r="G25">
        <v>5611320</v>
      </c>
      <c r="H25" s="2">
        <v>462528</v>
      </c>
      <c r="I25" s="2">
        <f t="shared" si="3"/>
        <v>5200</v>
      </c>
      <c r="J25" s="2">
        <f t="shared" si="4"/>
        <v>19620</v>
      </c>
      <c r="K25" s="2">
        <v>6270</v>
      </c>
      <c r="L25" s="2">
        <f t="shared" si="0"/>
        <v>1117</v>
      </c>
    </row>
    <row r="26" spans="1:12" x14ac:dyDescent="0.25">
      <c r="A26" t="s">
        <v>55</v>
      </c>
      <c r="B26" s="2">
        <f t="shared" si="1"/>
        <v>41.100000007751937</v>
      </c>
      <c r="C26" s="2" t="s">
        <v>56</v>
      </c>
      <c r="D26" s="2">
        <v>129</v>
      </c>
      <c r="E26" s="2">
        <v>53.019000009999999</v>
      </c>
      <c r="F26" s="2" t="str">
        <f t="shared" si="2"/>
        <v>53 (41.1%)</v>
      </c>
      <c r="G26">
        <v>2986479</v>
      </c>
      <c r="H26" s="2">
        <v>275706</v>
      </c>
      <c r="I26" s="2">
        <f t="shared" si="3"/>
        <v>5200</v>
      </c>
      <c r="J26" s="2">
        <f t="shared" si="4"/>
        <v>23151</v>
      </c>
      <c r="K26" s="2">
        <v>6056</v>
      </c>
      <c r="L26" s="2">
        <f t="shared" si="0"/>
        <v>2028</v>
      </c>
    </row>
    <row r="27" spans="1:12" x14ac:dyDescent="0.25">
      <c r="A27" t="s">
        <v>57</v>
      </c>
      <c r="B27" s="2">
        <f t="shared" si="1"/>
        <v>34</v>
      </c>
      <c r="C27" s="2" t="s">
        <v>58</v>
      </c>
      <c r="D27" s="2">
        <v>326</v>
      </c>
      <c r="E27" s="2">
        <v>110.84</v>
      </c>
      <c r="F27" s="2" t="str">
        <f t="shared" si="2"/>
        <v>111 (34%)</v>
      </c>
      <c r="G27">
        <v>6126518</v>
      </c>
      <c r="H27" s="2">
        <v>474767</v>
      </c>
      <c r="I27" s="2">
        <f t="shared" si="3"/>
        <v>4283</v>
      </c>
      <c r="J27" s="2">
        <f t="shared" si="4"/>
        <v>18793</v>
      </c>
      <c r="K27" s="2">
        <v>7044</v>
      </c>
      <c r="L27" s="2">
        <f t="shared" si="0"/>
        <v>1150</v>
      </c>
    </row>
    <row r="28" spans="1:12" x14ac:dyDescent="0.25">
      <c r="A28" t="s">
        <v>59</v>
      </c>
      <c r="B28" s="2">
        <f t="shared" si="1"/>
        <v>40</v>
      </c>
      <c r="C28" s="2" t="s">
        <v>60</v>
      </c>
      <c r="D28" s="2">
        <v>55</v>
      </c>
      <c r="E28" s="2">
        <v>22</v>
      </c>
      <c r="F28" s="2" t="str">
        <f t="shared" si="2"/>
        <v>22 (40%)</v>
      </c>
      <c r="G28">
        <v>1062325</v>
      </c>
      <c r="H28" s="2">
        <v>94070</v>
      </c>
      <c r="I28" s="2">
        <f t="shared" si="3"/>
        <v>4276</v>
      </c>
      <c r="J28" s="2">
        <f t="shared" si="4"/>
        <v>19315</v>
      </c>
      <c r="K28" s="2">
        <v>1234</v>
      </c>
      <c r="L28" s="2">
        <f t="shared" si="0"/>
        <v>1162</v>
      </c>
    </row>
    <row r="29" spans="1:12" x14ac:dyDescent="0.25">
      <c r="A29" t="s">
        <v>61</v>
      </c>
      <c r="B29" s="2">
        <f t="shared" si="1"/>
        <v>41.199999999999996</v>
      </c>
      <c r="C29" s="2" t="s">
        <v>62</v>
      </c>
      <c r="D29" s="2">
        <v>97</v>
      </c>
      <c r="E29" s="2">
        <v>39.963999999999999</v>
      </c>
      <c r="F29" s="2" t="str">
        <f t="shared" si="2"/>
        <v>40 (41.2%)</v>
      </c>
      <c r="G29">
        <v>1929233</v>
      </c>
      <c r="H29" s="2">
        <v>190950</v>
      </c>
      <c r="I29" s="2">
        <f t="shared" si="3"/>
        <v>4778</v>
      </c>
      <c r="J29" s="2">
        <f t="shared" si="4"/>
        <v>19889</v>
      </c>
      <c r="K29" s="2">
        <v>1920</v>
      </c>
      <c r="L29" s="2">
        <f t="shared" si="0"/>
        <v>995</v>
      </c>
    </row>
    <row r="30" spans="1:12" x14ac:dyDescent="0.25">
      <c r="A30" t="s">
        <v>63</v>
      </c>
      <c r="B30" s="2">
        <f t="shared" si="1"/>
        <v>31.900000000000002</v>
      </c>
      <c r="C30" s="2" t="s">
        <v>64</v>
      </c>
      <c r="D30" s="2">
        <v>119</v>
      </c>
      <c r="E30" s="2">
        <v>37.960999999999999</v>
      </c>
      <c r="F30" s="2" t="str">
        <f t="shared" si="2"/>
        <v>38 (31.9%)</v>
      </c>
      <c r="G30">
        <v>3034381</v>
      </c>
      <c r="H30" s="2">
        <v>279146</v>
      </c>
      <c r="I30" s="2">
        <f t="shared" si="3"/>
        <v>7353</v>
      </c>
      <c r="J30" s="2">
        <f t="shared" si="4"/>
        <v>25499</v>
      </c>
      <c r="K30" s="2">
        <v>4278</v>
      </c>
      <c r="L30" s="2">
        <f t="shared" si="0"/>
        <v>1410</v>
      </c>
    </row>
    <row r="31" spans="1:12" x14ac:dyDescent="0.25">
      <c r="A31" t="s">
        <v>65</v>
      </c>
      <c r="B31" s="2">
        <f t="shared" si="1"/>
        <v>40.299999999999997</v>
      </c>
      <c r="C31" s="2" t="s">
        <v>66</v>
      </c>
      <c r="D31" s="2">
        <v>72</v>
      </c>
      <c r="E31" s="2">
        <v>29.015999999999998</v>
      </c>
      <c r="F31" s="2" t="str">
        <f t="shared" si="2"/>
        <v>29 (40.3%)</v>
      </c>
      <c r="G31">
        <v>1356480</v>
      </c>
      <c r="H31" s="2">
        <v>66058</v>
      </c>
      <c r="I31" s="2">
        <f t="shared" si="3"/>
        <v>2277</v>
      </c>
      <c r="J31" s="2">
        <f t="shared" si="4"/>
        <v>18840</v>
      </c>
      <c r="K31" s="2">
        <v>1059</v>
      </c>
      <c r="L31" s="2">
        <f t="shared" si="0"/>
        <v>781</v>
      </c>
    </row>
    <row r="32" spans="1:12" x14ac:dyDescent="0.25">
      <c r="A32" t="s">
        <v>67</v>
      </c>
      <c r="B32" s="2">
        <f t="shared" si="1"/>
        <v>43.3</v>
      </c>
      <c r="C32" s="2" t="s">
        <v>68</v>
      </c>
      <c r="D32" s="2">
        <v>578</v>
      </c>
      <c r="E32" s="2">
        <v>250.274</v>
      </c>
      <c r="F32" s="2" t="str">
        <f t="shared" si="2"/>
        <v>250 (43.3%)</v>
      </c>
      <c r="G32">
        <v>8908714</v>
      </c>
      <c r="H32" s="2">
        <v>700346</v>
      </c>
      <c r="I32" s="2">
        <f t="shared" si="3"/>
        <v>2798</v>
      </c>
      <c r="J32" s="2">
        <f t="shared" si="4"/>
        <v>15413</v>
      </c>
      <c r="K32" s="2">
        <v>21513</v>
      </c>
      <c r="L32" s="2">
        <f t="shared" si="0"/>
        <v>2415</v>
      </c>
    </row>
    <row r="33" spans="1:12" x14ac:dyDescent="0.25">
      <c r="A33" t="s">
        <v>69</v>
      </c>
      <c r="B33" s="2">
        <f t="shared" si="1"/>
        <v>41.299999994837499</v>
      </c>
      <c r="C33" s="2" t="s">
        <v>70</v>
      </c>
      <c r="D33" s="2">
        <v>80.000000009999994</v>
      </c>
      <c r="E33" s="2">
        <v>33.04</v>
      </c>
      <c r="F33" s="2" t="str">
        <f t="shared" si="2"/>
        <v>33 (41.3%)</v>
      </c>
      <c r="G33">
        <v>2095440</v>
      </c>
      <c r="H33" s="2">
        <v>174550</v>
      </c>
      <c r="I33" s="2">
        <f t="shared" si="3"/>
        <v>5283</v>
      </c>
      <c r="J33" s="2">
        <f t="shared" si="4"/>
        <v>26193</v>
      </c>
      <c r="K33" s="2">
        <v>3295</v>
      </c>
      <c r="L33" s="2">
        <f t="shared" si="0"/>
        <v>1572</v>
      </c>
    </row>
    <row r="34" spans="1:12" x14ac:dyDescent="0.25">
      <c r="A34" t="s">
        <v>71</v>
      </c>
      <c r="B34" s="2">
        <f t="shared" si="1"/>
        <v>42.3</v>
      </c>
      <c r="C34" s="2" t="s">
        <v>72</v>
      </c>
      <c r="D34" s="2">
        <v>1671</v>
      </c>
      <c r="E34" s="2">
        <v>706.83299999999997</v>
      </c>
      <c r="F34" s="2" t="str">
        <f t="shared" si="2"/>
        <v>707 (42.3%)</v>
      </c>
      <c r="G34">
        <v>19542345</v>
      </c>
      <c r="H34" s="2">
        <v>1428839</v>
      </c>
      <c r="I34" s="2">
        <f t="shared" si="3"/>
        <v>2021</v>
      </c>
      <c r="J34" s="2">
        <f t="shared" si="4"/>
        <v>11695</v>
      </c>
      <c r="K34" s="2">
        <v>43805</v>
      </c>
      <c r="L34" s="2">
        <f t="shared" ref="L34:L52" si="5">ROUND(K34/G34*1000000,0)</f>
        <v>2242</v>
      </c>
    </row>
    <row r="35" spans="1:12" x14ac:dyDescent="0.25">
      <c r="A35" t="s">
        <v>73</v>
      </c>
      <c r="B35" s="2">
        <f t="shared" si="1"/>
        <v>31.5</v>
      </c>
      <c r="C35" s="2" t="s">
        <v>74</v>
      </c>
      <c r="D35" s="2">
        <v>533</v>
      </c>
      <c r="E35" s="2">
        <v>167.89500000000001</v>
      </c>
      <c r="F35" s="2" t="str">
        <f t="shared" si="2"/>
        <v>168 (31.5%)</v>
      </c>
      <c r="G35">
        <v>10383373</v>
      </c>
      <c r="H35" s="2">
        <v>761302</v>
      </c>
      <c r="I35" s="2">
        <f t="shared" si="3"/>
        <v>4534</v>
      </c>
      <c r="J35" s="2">
        <f t="shared" si="4"/>
        <v>19481</v>
      </c>
      <c r="K35" s="2">
        <v>9342</v>
      </c>
      <c r="L35" s="2">
        <f t="shared" si="5"/>
        <v>900</v>
      </c>
    </row>
    <row r="36" spans="1:12" x14ac:dyDescent="0.25">
      <c r="A36" t="s">
        <v>75</v>
      </c>
      <c r="B36" s="2">
        <f t="shared" si="1"/>
        <v>48.4</v>
      </c>
      <c r="C36" s="2" t="s">
        <v>76</v>
      </c>
      <c r="D36" s="2">
        <v>32</v>
      </c>
      <c r="E36" s="2">
        <v>15.488</v>
      </c>
      <c r="F36" s="2" t="str">
        <f t="shared" si="2"/>
        <v>15 (48.4%)</v>
      </c>
      <c r="G36">
        <v>760064</v>
      </c>
      <c r="H36" s="2">
        <v>97680</v>
      </c>
      <c r="I36" s="2">
        <f t="shared" si="3"/>
        <v>6307</v>
      </c>
      <c r="J36" s="2">
        <f t="shared" si="4"/>
        <v>23752</v>
      </c>
      <c r="K36" s="2">
        <v>1447</v>
      </c>
      <c r="L36" s="2">
        <f t="shared" si="5"/>
        <v>1904</v>
      </c>
    </row>
    <row r="37" spans="1:12" x14ac:dyDescent="0.25">
      <c r="A37" t="s">
        <v>77</v>
      </c>
      <c r="B37" s="2">
        <f t="shared" si="1"/>
        <v>39.4</v>
      </c>
      <c r="C37" s="2" t="s">
        <v>78</v>
      </c>
      <c r="D37" s="2">
        <v>647</v>
      </c>
      <c r="E37" s="2">
        <v>254.91800000000001</v>
      </c>
      <c r="F37" s="2" t="str">
        <f t="shared" si="2"/>
        <v>255 (39.4%)</v>
      </c>
      <c r="G37">
        <v>11689349</v>
      </c>
      <c r="H37" s="2">
        <v>899079</v>
      </c>
      <c r="I37" s="2">
        <f t="shared" si="3"/>
        <v>3527</v>
      </c>
      <c r="J37" s="2">
        <f t="shared" si="4"/>
        <v>18067</v>
      </c>
      <c r="K37" s="2">
        <v>11230</v>
      </c>
      <c r="L37" s="2">
        <f t="shared" si="5"/>
        <v>961</v>
      </c>
    </row>
    <row r="38" spans="1:12" x14ac:dyDescent="0.25">
      <c r="A38" t="s">
        <v>79</v>
      </c>
      <c r="B38" s="2">
        <f t="shared" si="1"/>
        <v>34</v>
      </c>
      <c r="C38" s="2" t="s">
        <v>80</v>
      </c>
      <c r="D38" s="2">
        <v>159</v>
      </c>
      <c r="E38" s="2">
        <v>54.06</v>
      </c>
      <c r="F38" s="2" t="str">
        <f t="shared" si="2"/>
        <v>54 (34%)</v>
      </c>
      <c r="G38">
        <v>3943041</v>
      </c>
      <c r="H38" s="2">
        <v>390868</v>
      </c>
      <c r="I38" s="2">
        <f t="shared" si="3"/>
        <v>7230</v>
      </c>
      <c r="J38" s="2">
        <f t="shared" si="4"/>
        <v>24799</v>
      </c>
      <c r="K38" s="2">
        <v>3564</v>
      </c>
      <c r="L38" s="2">
        <f t="shared" si="5"/>
        <v>904</v>
      </c>
    </row>
    <row r="39" spans="1:12" x14ac:dyDescent="0.25">
      <c r="A39" t="s">
        <v>81</v>
      </c>
      <c r="B39" s="2">
        <f t="shared" si="1"/>
        <v>32.4</v>
      </c>
      <c r="C39" s="2" t="s">
        <v>82</v>
      </c>
      <c r="D39" s="2">
        <v>284</v>
      </c>
      <c r="E39" s="2">
        <v>92.016000000000005</v>
      </c>
      <c r="F39" s="2" t="str">
        <f t="shared" si="2"/>
        <v>92 (32.4%)</v>
      </c>
      <c r="G39">
        <v>4190704</v>
      </c>
      <c r="H39" s="2">
        <v>143373</v>
      </c>
      <c r="I39" s="2">
        <f t="shared" si="3"/>
        <v>1558</v>
      </c>
      <c r="J39" s="2">
        <f t="shared" si="4"/>
        <v>14756</v>
      </c>
      <c r="K39" s="2">
        <v>1958</v>
      </c>
      <c r="L39" s="2">
        <f t="shared" si="5"/>
        <v>467</v>
      </c>
    </row>
    <row r="40" spans="1:12" x14ac:dyDescent="0.25">
      <c r="A40" t="s">
        <v>83</v>
      </c>
      <c r="B40" s="2">
        <f t="shared" si="1"/>
        <v>38.1</v>
      </c>
      <c r="C40" s="2" t="s">
        <v>84</v>
      </c>
      <c r="D40" s="2">
        <v>875</v>
      </c>
      <c r="E40" s="2">
        <v>333.375</v>
      </c>
      <c r="F40" s="2" t="str">
        <f t="shared" si="2"/>
        <v>333 (38.1%)</v>
      </c>
      <c r="G40">
        <v>12807375</v>
      </c>
      <c r="H40" s="2">
        <v>849966</v>
      </c>
      <c r="I40" s="2">
        <f t="shared" si="3"/>
        <v>2550</v>
      </c>
      <c r="J40" s="2">
        <f t="shared" si="4"/>
        <v>14637</v>
      </c>
      <c r="K40" s="2">
        <v>21651</v>
      </c>
      <c r="L40" s="2">
        <f t="shared" si="5"/>
        <v>1691</v>
      </c>
    </row>
    <row r="41" spans="1:12" x14ac:dyDescent="0.25">
      <c r="A41" t="s">
        <v>85</v>
      </c>
      <c r="B41" s="2">
        <f t="shared" si="1"/>
        <v>36.4</v>
      </c>
      <c r="C41" s="2" t="s">
        <v>86</v>
      </c>
      <c r="D41" s="2">
        <v>66</v>
      </c>
      <c r="E41" s="2">
        <v>24.024000000000001</v>
      </c>
      <c r="F41" s="2" t="str">
        <f t="shared" si="2"/>
        <v>24 (36.4%)</v>
      </c>
      <c r="G41">
        <v>1057320</v>
      </c>
      <c r="H41" s="2">
        <v>115956</v>
      </c>
      <c r="I41" s="2">
        <f t="shared" si="3"/>
        <v>4827</v>
      </c>
      <c r="J41" s="2">
        <f t="shared" si="4"/>
        <v>16020</v>
      </c>
      <c r="K41" s="2">
        <v>2173</v>
      </c>
      <c r="L41" s="2">
        <f t="shared" si="5"/>
        <v>2055</v>
      </c>
    </row>
    <row r="42" spans="1:12" x14ac:dyDescent="0.25">
      <c r="A42" t="s">
        <v>87</v>
      </c>
      <c r="B42" s="2">
        <f t="shared" si="1"/>
        <v>35.500000003984063</v>
      </c>
      <c r="C42" s="2" t="s">
        <v>88</v>
      </c>
      <c r="D42" s="2">
        <v>251</v>
      </c>
      <c r="E42" s="2">
        <v>89.105000009999998</v>
      </c>
      <c r="F42" s="2" t="str">
        <f t="shared" si="2"/>
        <v>89 (35.5%)</v>
      </c>
      <c r="G42">
        <v>5084005</v>
      </c>
      <c r="H42" s="2">
        <v>445916</v>
      </c>
      <c r="I42" s="2">
        <f t="shared" si="3"/>
        <v>5004</v>
      </c>
      <c r="J42" s="2">
        <f t="shared" si="4"/>
        <v>20255</v>
      </c>
      <c r="K42" s="2">
        <v>7283</v>
      </c>
      <c r="L42" s="2">
        <f t="shared" si="5"/>
        <v>1433</v>
      </c>
    </row>
    <row r="43" spans="1:12" x14ac:dyDescent="0.25">
      <c r="A43" t="s">
        <v>89</v>
      </c>
      <c r="B43" s="2">
        <f t="shared" si="1"/>
        <v>30.599999999999998</v>
      </c>
      <c r="C43" s="2" t="s">
        <v>90</v>
      </c>
      <c r="D43" s="2">
        <v>37</v>
      </c>
      <c r="E43" s="2">
        <v>11.321999999999999</v>
      </c>
      <c r="F43" s="2" t="str">
        <f t="shared" si="2"/>
        <v>11 (30.6%)</v>
      </c>
      <c r="G43">
        <v>882228</v>
      </c>
      <c r="H43" s="2">
        <v>108315</v>
      </c>
      <c r="I43" s="2">
        <f t="shared" si="3"/>
        <v>9567</v>
      </c>
      <c r="J43" s="2">
        <f t="shared" si="4"/>
        <v>23844</v>
      </c>
      <c r="K43" s="2">
        <v>1778</v>
      </c>
      <c r="L43" s="2">
        <f t="shared" si="5"/>
        <v>2015</v>
      </c>
    </row>
    <row r="44" spans="1:12" x14ac:dyDescent="0.25">
      <c r="A44" t="s">
        <v>91</v>
      </c>
      <c r="B44" s="2">
        <f t="shared" si="1"/>
        <v>38</v>
      </c>
      <c r="C44" s="2" t="s">
        <v>92</v>
      </c>
      <c r="D44" s="2">
        <v>342</v>
      </c>
      <c r="E44" s="2">
        <v>129.96</v>
      </c>
      <c r="F44" s="2" t="str">
        <f t="shared" si="2"/>
        <v>130 (38%)</v>
      </c>
      <c r="G44">
        <v>6769890</v>
      </c>
      <c r="H44" s="2">
        <v>729187</v>
      </c>
      <c r="I44" s="2">
        <f t="shared" si="3"/>
        <v>5611</v>
      </c>
      <c r="J44" s="2">
        <f t="shared" si="4"/>
        <v>19795</v>
      </c>
      <c r="K44" s="2">
        <v>9753</v>
      </c>
      <c r="L44" s="2">
        <f t="shared" si="5"/>
        <v>1441</v>
      </c>
    </row>
    <row r="45" spans="1:12" x14ac:dyDescent="0.25">
      <c r="A45" t="s">
        <v>93</v>
      </c>
      <c r="B45" s="2">
        <f t="shared" si="1"/>
        <v>34.199999999999996</v>
      </c>
      <c r="C45" s="2" t="s">
        <v>94</v>
      </c>
      <c r="D45" s="2">
        <v>1265</v>
      </c>
      <c r="E45" s="2">
        <v>432.63</v>
      </c>
      <c r="F45" s="2" t="str">
        <f t="shared" si="2"/>
        <v>433 (34.2%)</v>
      </c>
      <c r="G45">
        <v>28701585</v>
      </c>
      <c r="H45" s="2">
        <v>2412627</v>
      </c>
      <c r="I45" s="2">
        <f t="shared" si="3"/>
        <v>5577</v>
      </c>
      <c r="J45" s="2">
        <f t="shared" si="4"/>
        <v>22689</v>
      </c>
      <c r="K45" s="2">
        <v>37245</v>
      </c>
      <c r="L45" s="2">
        <f t="shared" si="5"/>
        <v>1298</v>
      </c>
    </row>
    <row r="46" spans="1:12" x14ac:dyDescent="0.25">
      <c r="A46" t="s">
        <v>95</v>
      </c>
      <c r="B46" s="2">
        <f t="shared" si="1"/>
        <v>26.1</v>
      </c>
      <c r="C46" s="2" t="s">
        <v>96</v>
      </c>
      <c r="D46" s="2">
        <v>176</v>
      </c>
      <c r="E46" s="2">
        <v>45.936</v>
      </c>
      <c r="F46" s="2" t="str">
        <f t="shared" si="2"/>
        <v>46 (26.1%)</v>
      </c>
      <c r="G46">
        <v>3161136</v>
      </c>
      <c r="H46" s="2">
        <v>347208</v>
      </c>
      <c r="I46" s="2">
        <f t="shared" si="3"/>
        <v>7559</v>
      </c>
      <c r="J46" s="2">
        <f t="shared" si="4"/>
        <v>17961</v>
      </c>
      <c r="K46" s="2">
        <v>1668</v>
      </c>
      <c r="L46" s="2">
        <f t="shared" si="5"/>
        <v>528</v>
      </c>
    </row>
    <row r="47" spans="1:12" x14ac:dyDescent="0.25">
      <c r="A47" t="s">
        <v>97</v>
      </c>
      <c r="B47" s="2">
        <f t="shared" si="1"/>
        <v>28.199999999999996</v>
      </c>
      <c r="C47" s="2" t="s">
        <v>98</v>
      </c>
      <c r="D47" s="2">
        <v>39</v>
      </c>
      <c r="E47" s="2">
        <v>10.997999999999999</v>
      </c>
      <c r="F47" s="2" t="str">
        <f t="shared" si="2"/>
        <v>11 (28.2%)</v>
      </c>
      <c r="G47">
        <v>626301</v>
      </c>
      <c r="H47" s="2">
        <v>12083</v>
      </c>
      <c r="I47" s="2">
        <f t="shared" si="3"/>
        <v>1099</v>
      </c>
      <c r="J47" s="2">
        <f t="shared" si="4"/>
        <v>16059</v>
      </c>
      <c r="K47" s="2">
        <v>175</v>
      </c>
      <c r="L47" s="2">
        <f t="shared" si="5"/>
        <v>279</v>
      </c>
    </row>
    <row r="48" spans="1:12" x14ac:dyDescent="0.25">
      <c r="A48" t="s">
        <v>99</v>
      </c>
      <c r="B48" s="2">
        <f t="shared" si="1"/>
        <v>36.799999999999997</v>
      </c>
      <c r="C48" s="2" t="s">
        <v>100</v>
      </c>
      <c r="D48" s="2">
        <v>451</v>
      </c>
      <c r="E48" s="2">
        <v>165.96799999999999</v>
      </c>
      <c r="F48" s="2" t="str">
        <f t="shared" si="2"/>
        <v>166 (36.8%)</v>
      </c>
      <c r="G48">
        <v>8517586</v>
      </c>
      <c r="H48" s="2">
        <v>507640</v>
      </c>
      <c r="I48" s="2">
        <f t="shared" si="3"/>
        <v>3059</v>
      </c>
      <c r="J48" s="2">
        <f t="shared" si="4"/>
        <v>18886</v>
      </c>
      <c r="K48" s="2">
        <v>6474</v>
      </c>
      <c r="L48" s="2">
        <f t="shared" si="5"/>
        <v>760</v>
      </c>
    </row>
    <row r="49" spans="1:12" x14ac:dyDescent="0.25">
      <c r="A49" t="s">
        <v>101</v>
      </c>
      <c r="B49" s="2">
        <f t="shared" si="1"/>
        <v>30.7</v>
      </c>
      <c r="C49" s="2" t="s">
        <v>102</v>
      </c>
      <c r="D49" s="2">
        <v>384</v>
      </c>
      <c r="E49" s="2">
        <v>117.88800000000001</v>
      </c>
      <c r="F49" s="2" t="str">
        <f t="shared" si="2"/>
        <v>118 (30.7%)</v>
      </c>
      <c r="G49">
        <v>7535616</v>
      </c>
      <c r="H49" s="2">
        <v>313335</v>
      </c>
      <c r="I49" s="2">
        <f t="shared" si="3"/>
        <v>2658</v>
      </c>
      <c r="J49" s="2">
        <f t="shared" si="4"/>
        <v>19624</v>
      </c>
      <c r="K49" s="2">
        <v>4318</v>
      </c>
      <c r="L49" s="2">
        <f t="shared" si="5"/>
        <v>573</v>
      </c>
    </row>
    <row r="50" spans="1:12" x14ac:dyDescent="0.25">
      <c r="A50" t="s">
        <v>103</v>
      </c>
      <c r="B50" s="2">
        <f t="shared" si="1"/>
        <v>45.100000004956037</v>
      </c>
      <c r="C50" s="2" t="s">
        <v>104</v>
      </c>
      <c r="D50" s="2">
        <v>90.999999990000006</v>
      </c>
      <c r="E50" s="2">
        <v>41.040999999999997</v>
      </c>
      <c r="F50" s="2" t="str">
        <f t="shared" si="2"/>
        <v>41 (45.1%)</v>
      </c>
      <c r="G50">
        <v>1805804</v>
      </c>
      <c r="H50" s="2">
        <v>121425</v>
      </c>
      <c r="I50" s="2">
        <f t="shared" si="3"/>
        <v>2959</v>
      </c>
      <c r="J50" s="2">
        <f t="shared" si="4"/>
        <v>19844</v>
      </c>
      <c r="K50" s="2">
        <v>2028</v>
      </c>
      <c r="L50" s="2">
        <f t="shared" si="5"/>
        <v>1123</v>
      </c>
    </row>
    <row r="51" spans="1:12" x14ac:dyDescent="0.25">
      <c r="A51" t="s">
        <v>105</v>
      </c>
      <c r="B51" s="2">
        <f t="shared" si="1"/>
        <v>43.7</v>
      </c>
      <c r="C51" s="2" t="s">
        <v>106</v>
      </c>
      <c r="D51" s="2">
        <v>318</v>
      </c>
      <c r="E51" s="2">
        <v>138.96600000000001</v>
      </c>
      <c r="F51" s="2" t="str">
        <f t="shared" si="2"/>
        <v>139 (43.7%)</v>
      </c>
      <c r="G51">
        <v>5813676</v>
      </c>
      <c r="H51" s="2">
        <v>592921</v>
      </c>
      <c r="I51" s="2">
        <f t="shared" si="3"/>
        <v>4267</v>
      </c>
      <c r="J51" s="2">
        <f t="shared" si="4"/>
        <v>18282</v>
      </c>
      <c r="K51" s="2">
        <v>6436</v>
      </c>
      <c r="L51" s="2">
        <f t="shared" si="5"/>
        <v>1107</v>
      </c>
    </row>
    <row r="52" spans="1:12" x14ac:dyDescent="0.25">
      <c r="A52" t="s">
        <v>107</v>
      </c>
      <c r="B52" s="2" t="e">
        <f t="shared" si="1"/>
        <v>#VALUE!</v>
      </c>
      <c r="C52" s="2" t="s">
        <v>108</v>
      </c>
      <c r="D52" s="2">
        <v>11</v>
      </c>
      <c r="E52" s="2" t="e">
        <v>#VALUE!</v>
      </c>
      <c r="F52" s="2" t="e">
        <f t="shared" si="2"/>
        <v>#VALUE!</v>
      </c>
      <c r="G52">
        <v>577742</v>
      </c>
      <c r="H52" s="2">
        <v>52057</v>
      </c>
      <c r="I52" s="2" t="e">
        <f t="shared" si="3"/>
        <v>#VALUE!</v>
      </c>
      <c r="J52" s="2">
        <f t="shared" si="4"/>
        <v>52522</v>
      </c>
      <c r="K52" s="2">
        <v>596</v>
      </c>
      <c r="L52" s="2">
        <f t="shared" si="5"/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abSelected="1" workbookViewId="0">
      <selection activeCell="C5" sqref="C5"/>
    </sheetView>
  </sheetViews>
  <sheetFormatPr defaultRowHeight="15" x14ac:dyDescent="0.25"/>
  <cols>
    <col min="1" max="1" width="13.5703125" style="2" customWidth="1"/>
    <col min="2" max="16384" width="9.140625" style="2"/>
  </cols>
  <sheetData>
    <row r="1" spans="1:6" ht="111" thickBot="1" x14ac:dyDescent="0.3">
      <c r="A1" s="1" t="s">
        <v>109</v>
      </c>
      <c r="B1" s="1" t="s">
        <v>114</v>
      </c>
      <c r="C1" s="1" t="s">
        <v>117</v>
      </c>
      <c r="D1" s="1" t="s">
        <v>118</v>
      </c>
      <c r="E1" s="1" t="s">
        <v>110</v>
      </c>
      <c r="F1" s="1" t="s">
        <v>111</v>
      </c>
    </row>
    <row r="2" spans="1:6" x14ac:dyDescent="0.25">
      <c r="A2" s="2" t="s">
        <v>9</v>
      </c>
      <c r="B2" s="2" t="e">
        <f>VLOOKUP(A2,'Raw Data'!A:L,6,FALSE)</f>
        <v>#VALUE!</v>
      </c>
      <c r="C2" s="2">
        <f>VLOOKUP(A2,'Raw Data'!A:L,10,FALSE)</f>
        <v>24581</v>
      </c>
      <c r="D2" s="2" t="e">
        <f>VLOOKUP(A2,'Raw Data'!A:L,9,FALSE)</f>
        <v>#VALUE!</v>
      </c>
      <c r="E2" s="2">
        <f>VLOOKUP(A2,'Raw Data'!A:L,8,FALSE)</f>
        <v>54459</v>
      </c>
      <c r="F2" s="2">
        <f>VLOOKUP(A2,'Raw Data'!A:L,12,FALSE)</f>
        <v>355</v>
      </c>
    </row>
    <row r="3" spans="1:6" x14ac:dyDescent="0.25">
      <c r="A3" s="2" t="s">
        <v>107</v>
      </c>
      <c r="B3" s="2" t="e">
        <f>VLOOKUP(A3,'Raw Data'!A:L,6,FALSE)</f>
        <v>#VALUE!</v>
      </c>
      <c r="C3" s="2">
        <f>VLOOKUP(A3,'Raw Data'!A:L,10,FALSE)</f>
        <v>52522</v>
      </c>
      <c r="D3" s="2" t="e">
        <f>VLOOKUP(A3,'Raw Data'!A:L,9,FALSE)</f>
        <v>#VALUE!</v>
      </c>
      <c r="E3" s="2">
        <f>VLOOKUP(A3,'Raw Data'!A:L,8,FALSE)</f>
        <v>52057</v>
      </c>
      <c r="F3" s="2">
        <f>VLOOKUP(A3,'Raw Data'!A:L,12,FALSE)</f>
        <v>1032</v>
      </c>
    </row>
    <row r="4" spans="1:6" x14ac:dyDescent="0.25">
      <c r="A4" s="2" t="s">
        <v>89</v>
      </c>
      <c r="B4" s="2" t="str">
        <f>VLOOKUP(A4,'Raw Data'!A:L,6,FALSE)</f>
        <v>11 (30.6%)</v>
      </c>
      <c r="C4" s="2">
        <f>VLOOKUP(A4,'Raw Data'!A:L,10,FALSE)</f>
        <v>23844</v>
      </c>
      <c r="D4" s="2">
        <f>VLOOKUP(A4,'Raw Data'!A:L,9,FALSE)</f>
        <v>9567</v>
      </c>
      <c r="E4" s="2">
        <f>VLOOKUP(A4,'Raw Data'!A:L,8,FALSE)</f>
        <v>108315</v>
      </c>
      <c r="F4" s="2">
        <f>VLOOKUP(A4,'Raw Data'!A:L,12,FALSE)</f>
        <v>2015</v>
      </c>
    </row>
    <row r="5" spans="1:6" x14ac:dyDescent="0.25">
      <c r="A5" s="2" t="s">
        <v>95</v>
      </c>
      <c r="B5" s="2" t="str">
        <f>VLOOKUP(A5,'Raw Data'!A:L,6,FALSE)</f>
        <v>46 (26.1%)</v>
      </c>
      <c r="C5" s="2">
        <f>VLOOKUP(A5,'Raw Data'!A:L,10,FALSE)</f>
        <v>17961</v>
      </c>
      <c r="D5" s="2">
        <f>VLOOKUP(A5,'Raw Data'!A:L,9,FALSE)</f>
        <v>7559</v>
      </c>
      <c r="E5" s="2">
        <f>VLOOKUP(A5,'Raw Data'!A:L,8,FALSE)</f>
        <v>347208</v>
      </c>
      <c r="F5" s="2">
        <f>VLOOKUP(A5,'Raw Data'!A:L,12,FALSE)</f>
        <v>528</v>
      </c>
    </row>
    <row r="6" spans="1:6" x14ac:dyDescent="0.25">
      <c r="A6" s="2" t="s">
        <v>31</v>
      </c>
      <c r="B6" s="2" t="str">
        <f>VLOOKUP(A6,'Raw Data'!A:L,6,FALSE)</f>
        <v>22 (34.4%)</v>
      </c>
      <c r="C6" s="2">
        <f>VLOOKUP(A6,'Raw Data'!A:L,10,FALSE)</f>
        <v>27410</v>
      </c>
      <c r="D6" s="2">
        <f>VLOOKUP(A6,'Raw Data'!A:L,9,FALSE)</f>
        <v>7411</v>
      </c>
      <c r="E6" s="2">
        <f>VLOOKUP(A6,'Raw Data'!A:L,8,FALSE)</f>
        <v>163165</v>
      </c>
      <c r="F6" s="2">
        <f>VLOOKUP(A6,'Raw Data'!A:L,12,FALSE)</f>
        <v>989</v>
      </c>
    </row>
    <row r="7" spans="1:6" x14ac:dyDescent="0.25">
      <c r="A7" s="2" t="s">
        <v>63</v>
      </c>
      <c r="B7" s="2" t="str">
        <f>VLOOKUP(A7,'Raw Data'!A:L,6,FALSE)</f>
        <v>38 (31.9%)</v>
      </c>
      <c r="C7" s="2">
        <f>VLOOKUP(A7,'Raw Data'!A:L,10,FALSE)</f>
        <v>25499</v>
      </c>
      <c r="D7" s="2">
        <f>VLOOKUP(A7,'Raw Data'!A:L,9,FALSE)</f>
        <v>7353</v>
      </c>
      <c r="E7" s="2">
        <f>VLOOKUP(A7,'Raw Data'!A:L,8,FALSE)</f>
        <v>279146</v>
      </c>
      <c r="F7" s="2">
        <f>VLOOKUP(A7,'Raw Data'!A:L,12,FALSE)</f>
        <v>1410</v>
      </c>
    </row>
    <row r="8" spans="1:6" x14ac:dyDescent="0.25">
      <c r="A8" s="2" t="s">
        <v>79</v>
      </c>
      <c r="B8" s="2" t="str">
        <f>VLOOKUP(A8,'Raw Data'!A:L,6,FALSE)</f>
        <v>54 (34%)</v>
      </c>
      <c r="C8" s="2">
        <f>VLOOKUP(A8,'Raw Data'!A:L,10,FALSE)</f>
        <v>24799</v>
      </c>
      <c r="D8" s="2">
        <f>VLOOKUP(A8,'Raw Data'!A:L,9,FALSE)</f>
        <v>7230</v>
      </c>
      <c r="E8" s="2">
        <f>VLOOKUP(A8,'Raw Data'!A:L,8,FALSE)</f>
        <v>390868</v>
      </c>
      <c r="F8" s="2">
        <f>VLOOKUP(A8,'Raw Data'!A:L,12,FALSE)</f>
        <v>904</v>
      </c>
    </row>
    <row r="9" spans="1:6" x14ac:dyDescent="0.25">
      <c r="A9" s="2" t="s">
        <v>11</v>
      </c>
      <c r="B9" s="2" t="str">
        <f>VLOOKUP(A9,'Raw Data'!A:L,6,FALSE)</f>
        <v>108 (35.9%)</v>
      </c>
      <c r="C9" s="2">
        <f>VLOOKUP(A9,'Raw Data'!A:L,10,FALSE)</f>
        <v>23826</v>
      </c>
      <c r="D9" s="2">
        <f>VLOOKUP(A9,'Raw Data'!A:L,9,FALSE)</f>
        <v>7053</v>
      </c>
      <c r="E9" s="2">
        <f>VLOOKUP(A9,'Raw Data'!A:L,8,FALSE)</f>
        <v>762145</v>
      </c>
      <c r="F9" s="2">
        <f>VLOOKUP(A9,'Raw Data'!A:L,12,FALSE)</f>
        <v>1830</v>
      </c>
    </row>
    <row r="10" spans="1:6" x14ac:dyDescent="0.25">
      <c r="A10" s="2" t="s">
        <v>13</v>
      </c>
      <c r="B10" s="2" t="str">
        <f>VLOOKUP(A10,'Raw Data'!A:L,6,FALSE)</f>
        <v>46 (36.2%)</v>
      </c>
      <c r="C10" s="2">
        <f>VLOOKUP(A10,'Raw Data'!A:L,10,FALSE)</f>
        <v>23731</v>
      </c>
      <c r="D10" s="2">
        <f>VLOOKUP(A10,'Raw Data'!A:L,9,FALSE)</f>
        <v>6449</v>
      </c>
      <c r="E10" s="2">
        <f>VLOOKUP(A10,'Raw Data'!A:L,8,FALSE)</f>
        <v>296494</v>
      </c>
      <c r="F10" s="2">
        <f>VLOOKUP(A10,'Raw Data'!A:L,12,FALSE)</f>
        <v>1624</v>
      </c>
    </row>
    <row r="11" spans="1:6" x14ac:dyDescent="0.25">
      <c r="A11" s="2" t="s">
        <v>75</v>
      </c>
      <c r="B11" s="2" t="str">
        <f>VLOOKUP(A11,'Raw Data'!A:L,6,FALSE)</f>
        <v>15 (48.4%)</v>
      </c>
      <c r="C11" s="2">
        <f>VLOOKUP(A11,'Raw Data'!A:L,10,FALSE)</f>
        <v>23752</v>
      </c>
      <c r="D11" s="2">
        <f>VLOOKUP(A11,'Raw Data'!A:L,9,FALSE)</f>
        <v>6307</v>
      </c>
      <c r="E11" s="2">
        <f>VLOOKUP(A11,'Raw Data'!A:L,8,FALSE)</f>
        <v>97680</v>
      </c>
      <c r="F11" s="2">
        <f>VLOOKUP(A11,'Raw Data'!A:L,12,FALSE)</f>
        <v>1904</v>
      </c>
    </row>
    <row r="12" spans="1:6" x14ac:dyDescent="0.25">
      <c r="A12" s="2" t="s">
        <v>35</v>
      </c>
      <c r="B12" s="2" t="str">
        <f>VLOOKUP(A12,'Raw Data'!A:L,6,FALSE)</f>
        <v>102 (37.8%)</v>
      </c>
      <c r="C12" s="2">
        <f>VLOOKUP(A12,'Raw Data'!A:L,10,FALSE)</f>
        <v>24785</v>
      </c>
      <c r="D12" s="2">
        <f>VLOOKUP(A12,'Raw Data'!A:L,9,FALSE)</f>
        <v>6157</v>
      </c>
      <c r="E12" s="2">
        <f>VLOOKUP(A12,'Raw Data'!A:L,8,FALSE)</f>
        <v>628391</v>
      </c>
      <c r="F12" s="2">
        <f>VLOOKUP(A12,'Raw Data'!A:L,12,FALSE)</f>
        <v>1493</v>
      </c>
    </row>
    <row r="13" spans="1:6" x14ac:dyDescent="0.25">
      <c r="A13" s="2" t="s">
        <v>37</v>
      </c>
      <c r="B13" s="2" t="str">
        <f>VLOOKUP(A13,'Raw Data'!A:L,6,FALSE)</f>
        <v>52 (32.3%)</v>
      </c>
      <c r="C13" s="2">
        <f>VLOOKUP(A13,'Raw Data'!A:L,10,FALSE)</f>
        <v>19603</v>
      </c>
      <c r="D13" s="2">
        <f>VLOOKUP(A13,'Raw Data'!A:L,9,FALSE)</f>
        <v>6157</v>
      </c>
      <c r="E13" s="2">
        <f>VLOOKUP(A13,'Raw Data'!A:L,8,FALSE)</f>
        <v>320187</v>
      </c>
      <c r="F13" s="2">
        <f>VLOOKUP(A13,'Raw Data'!A:L,12,FALSE)</f>
        <v>1554</v>
      </c>
    </row>
    <row r="14" spans="1:6" x14ac:dyDescent="0.25">
      <c r="A14" s="2" t="s">
        <v>7</v>
      </c>
      <c r="B14" s="2" t="str">
        <f>VLOOKUP(A14,'Raw Data'!A:L,6,FALSE)</f>
        <v>75 (35.4%)</v>
      </c>
      <c r="C14" s="2">
        <f>VLOOKUP(A14,'Raw Data'!A:L,10,FALSE)</f>
        <v>23056</v>
      </c>
      <c r="D14" s="2">
        <f>VLOOKUP(A14,'Raw Data'!A:L,9,FALSE)</f>
        <v>6141</v>
      </c>
      <c r="E14" s="2">
        <f>VLOOKUP(A14,'Raw Data'!A:L,8,FALSE)</f>
        <v>460860</v>
      </c>
      <c r="F14" s="2">
        <f>VLOOKUP(A14,'Raw Data'!A:L,12,FALSE)</f>
        <v>1573</v>
      </c>
    </row>
    <row r="15" spans="1:6" x14ac:dyDescent="0.25">
      <c r="A15" s="2" t="s">
        <v>27</v>
      </c>
      <c r="B15" s="2" t="str">
        <f>VLOOKUP(A15,'Raw Data'!A:L,6,FALSE)</f>
        <v>151 (32%)</v>
      </c>
      <c r="C15" s="2">
        <f>VLOOKUP(A15,'Raw Data'!A:L,10,FALSE)</f>
        <v>22287</v>
      </c>
      <c r="D15" s="2">
        <f>VLOOKUP(A15,'Raw Data'!A:L,9,FALSE)</f>
        <v>6041</v>
      </c>
      <c r="E15" s="2">
        <f>VLOOKUP(A15,'Raw Data'!A:L,8,FALSE)</f>
        <v>912479</v>
      </c>
      <c r="F15" s="2">
        <f>VLOOKUP(A15,'Raw Data'!A:L,12,FALSE)</f>
        <v>1354</v>
      </c>
    </row>
    <row r="16" spans="1:6" x14ac:dyDescent="0.25">
      <c r="A16" s="2" t="s">
        <v>91</v>
      </c>
      <c r="B16" s="2" t="str">
        <f>VLOOKUP(A16,'Raw Data'!A:L,6,FALSE)</f>
        <v>130 (38%)</v>
      </c>
      <c r="C16" s="2">
        <f>VLOOKUP(A16,'Raw Data'!A:L,10,FALSE)</f>
        <v>19795</v>
      </c>
      <c r="D16" s="2">
        <f>VLOOKUP(A16,'Raw Data'!A:L,9,FALSE)</f>
        <v>5611</v>
      </c>
      <c r="E16" s="2">
        <f>VLOOKUP(A16,'Raw Data'!A:L,8,FALSE)</f>
        <v>729187</v>
      </c>
      <c r="F16" s="2">
        <f>VLOOKUP(A16,'Raw Data'!A:L,12,FALSE)</f>
        <v>1441</v>
      </c>
    </row>
    <row r="17" spans="1:6" x14ac:dyDescent="0.25">
      <c r="A17" s="2" t="s">
        <v>93</v>
      </c>
      <c r="B17" s="2" t="str">
        <f>VLOOKUP(A17,'Raw Data'!A:L,6,FALSE)</f>
        <v>433 (34.2%)</v>
      </c>
      <c r="C17" s="2">
        <f>VLOOKUP(A17,'Raw Data'!A:L,10,FALSE)</f>
        <v>22689</v>
      </c>
      <c r="D17" s="2">
        <f>VLOOKUP(A17,'Raw Data'!A:L,9,FALSE)</f>
        <v>5577</v>
      </c>
      <c r="E17" s="2">
        <f>VLOOKUP(A17,'Raw Data'!A:L,8,FALSE)</f>
        <v>2412627</v>
      </c>
      <c r="F17" s="2">
        <f>VLOOKUP(A17,'Raw Data'!A:L,12,FALSE)</f>
        <v>1298</v>
      </c>
    </row>
    <row r="18" spans="1:6" x14ac:dyDescent="0.25">
      <c r="A18" s="2" t="s">
        <v>39</v>
      </c>
      <c r="B18" s="2" t="str">
        <f>VLOOKUP(A18,'Raw Data'!A:L,6,FALSE)</f>
        <v>51 (38.9%)</v>
      </c>
      <c r="C18" s="2">
        <f>VLOOKUP(A18,'Raw Data'!A:L,10,FALSE)</f>
        <v>22225</v>
      </c>
      <c r="D18" s="2">
        <f>VLOOKUP(A18,'Raw Data'!A:L,9,FALSE)</f>
        <v>5475</v>
      </c>
      <c r="E18" s="2">
        <f>VLOOKUP(A18,'Raw Data'!A:L,8,FALSE)</f>
        <v>279008</v>
      </c>
      <c r="F18" s="2">
        <f>VLOOKUP(A18,'Raw Data'!A:L,12,FALSE)</f>
        <v>1304</v>
      </c>
    </row>
    <row r="19" spans="1:6" x14ac:dyDescent="0.25">
      <c r="A19" s="2" t="s">
        <v>69</v>
      </c>
      <c r="B19" s="2" t="str">
        <f>VLOOKUP(A19,'Raw Data'!A:L,6,FALSE)</f>
        <v>33 (41.3%)</v>
      </c>
      <c r="C19" s="2">
        <f>VLOOKUP(A19,'Raw Data'!A:L,10,FALSE)</f>
        <v>26193</v>
      </c>
      <c r="D19" s="2">
        <f>VLOOKUP(A19,'Raw Data'!A:L,9,FALSE)</f>
        <v>5283</v>
      </c>
      <c r="E19" s="2">
        <f>VLOOKUP(A19,'Raw Data'!A:L,8,FALSE)</f>
        <v>174550</v>
      </c>
      <c r="F19" s="2">
        <f>VLOOKUP(A19,'Raw Data'!A:L,12,FALSE)</f>
        <v>1572</v>
      </c>
    </row>
    <row r="20" spans="1:6" x14ac:dyDescent="0.25">
      <c r="A20" s="2" t="s">
        <v>53</v>
      </c>
      <c r="B20" s="2" t="str">
        <f>VLOOKUP(A20,'Raw Data'!A:L,6,FALSE)</f>
        <v>89 (31.1%)</v>
      </c>
      <c r="C20" s="2">
        <f>VLOOKUP(A20,'Raw Data'!A:L,10,FALSE)</f>
        <v>19620</v>
      </c>
      <c r="D20" s="2">
        <f>VLOOKUP(A20,'Raw Data'!A:L,9,FALSE)</f>
        <v>5200</v>
      </c>
      <c r="E20" s="2">
        <f>VLOOKUP(A20,'Raw Data'!A:L,8,FALSE)</f>
        <v>462528</v>
      </c>
      <c r="F20" s="2">
        <f>VLOOKUP(A20,'Raw Data'!A:L,12,FALSE)</f>
        <v>1117</v>
      </c>
    </row>
    <row r="21" spans="1:6" x14ac:dyDescent="0.25">
      <c r="A21" s="2" t="s">
        <v>55</v>
      </c>
      <c r="B21" s="2" t="str">
        <f>VLOOKUP(A21,'Raw Data'!A:L,6,FALSE)</f>
        <v>53 (41.1%)</v>
      </c>
      <c r="C21" s="2">
        <f>VLOOKUP(A21,'Raw Data'!A:L,10,FALSE)</f>
        <v>23151</v>
      </c>
      <c r="D21" s="2">
        <f>VLOOKUP(A21,'Raw Data'!A:L,9,FALSE)</f>
        <v>5200</v>
      </c>
      <c r="E21" s="2">
        <f>VLOOKUP(A21,'Raw Data'!A:L,8,FALSE)</f>
        <v>275706</v>
      </c>
      <c r="F21" s="2">
        <f>VLOOKUP(A21,'Raw Data'!A:L,12,FALSE)</f>
        <v>2028</v>
      </c>
    </row>
    <row r="22" spans="1:6" x14ac:dyDescent="0.25">
      <c r="A22" s="2" t="s">
        <v>87</v>
      </c>
      <c r="B22" s="2" t="str">
        <f>VLOOKUP(A22,'Raw Data'!A:L,6,FALSE)</f>
        <v>89 (35.5%)</v>
      </c>
      <c r="C22" s="2">
        <f>VLOOKUP(A22,'Raw Data'!A:L,10,FALSE)</f>
        <v>20255</v>
      </c>
      <c r="D22" s="2">
        <f>VLOOKUP(A22,'Raw Data'!A:L,9,FALSE)</f>
        <v>5004</v>
      </c>
      <c r="E22" s="2">
        <f>VLOOKUP(A22,'Raw Data'!A:L,8,FALSE)</f>
        <v>445916</v>
      </c>
      <c r="F22" s="2">
        <f>VLOOKUP(A22,'Raw Data'!A:L,12,FALSE)</f>
        <v>1433</v>
      </c>
    </row>
    <row r="23" spans="1:6" x14ac:dyDescent="0.25">
      <c r="A23" s="2" t="s">
        <v>85</v>
      </c>
      <c r="B23" s="2" t="str">
        <f>VLOOKUP(A23,'Raw Data'!A:L,6,FALSE)</f>
        <v>24 (36.4%)</v>
      </c>
      <c r="C23" s="2">
        <f>VLOOKUP(A23,'Raw Data'!A:L,10,FALSE)</f>
        <v>16020</v>
      </c>
      <c r="D23" s="2">
        <f>VLOOKUP(A23,'Raw Data'!A:L,9,FALSE)</f>
        <v>4827</v>
      </c>
      <c r="E23" s="2">
        <f>VLOOKUP(A23,'Raw Data'!A:L,8,FALSE)</f>
        <v>115956</v>
      </c>
      <c r="F23" s="2">
        <f>VLOOKUP(A23,'Raw Data'!A:L,12,FALSE)</f>
        <v>2055</v>
      </c>
    </row>
    <row r="24" spans="1:6" x14ac:dyDescent="0.25">
      <c r="A24" s="2" t="s">
        <v>61</v>
      </c>
      <c r="B24" s="2" t="str">
        <f>VLOOKUP(A24,'Raw Data'!A:L,6,FALSE)</f>
        <v>40 (41.2%)</v>
      </c>
      <c r="C24" s="2">
        <f>VLOOKUP(A24,'Raw Data'!A:L,10,FALSE)</f>
        <v>19889</v>
      </c>
      <c r="D24" s="2">
        <f>VLOOKUP(A24,'Raw Data'!A:L,9,FALSE)</f>
        <v>4778</v>
      </c>
      <c r="E24" s="2">
        <f>VLOOKUP(A24,'Raw Data'!A:L,8,FALSE)</f>
        <v>190950</v>
      </c>
      <c r="F24" s="2">
        <f>VLOOKUP(A24,'Raw Data'!A:L,12,FALSE)</f>
        <v>995</v>
      </c>
    </row>
    <row r="25" spans="1:6" x14ac:dyDescent="0.25">
      <c r="A25" s="2" t="s">
        <v>41</v>
      </c>
      <c r="B25" s="2" t="str">
        <f>VLOOKUP(A25,'Raw Data'!A:L,6,FALSE)</f>
        <v>80 (40.8%)</v>
      </c>
      <c r="C25" s="2">
        <f>VLOOKUP(A25,'Raw Data'!A:L,10,FALSE)</f>
        <v>22798</v>
      </c>
      <c r="D25" s="2">
        <f>VLOOKUP(A25,'Raw Data'!A:L,9,FALSE)</f>
        <v>4558</v>
      </c>
      <c r="E25" s="2">
        <f>VLOOKUP(A25,'Raw Data'!A:L,8,FALSE)</f>
        <v>364498</v>
      </c>
      <c r="F25" s="2">
        <f>VLOOKUP(A25,'Raw Data'!A:L,12,FALSE)</f>
        <v>846</v>
      </c>
    </row>
    <row r="26" spans="1:6" x14ac:dyDescent="0.25">
      <c r="A26" s="2" t="s">
        <v>73</v>
      </c>
      <c r="B26" s="2" t="str">
        <f>VLOOKUP(A26,'Raw Data'!A:L,6,FALSE)</f>
        <v>168 (31.5%)</v>
      </c>
      <c r="C26" s="2">
        <f>VLOOKUP(A26,'Raw Data'!A:L,10,FALSE)</f>
        <v>19481</v>
      </c>
      <c r="D26" s="2">
        <f>VLOOKUP(A26,'Raw Data'!A:L,9,FALSE)</f>
        <v>4534</v>
      </c>
      <c r="E26" s="2">
        <f>VLOOKUP(A26,'Raw Data'!A:L,8,FALSE)</f>
        <v>761302</v>
      </c>
      <c r="F26" s="2">
        <f>VLOOKUP(A26,'Raw Data'!A:L,12,FALSE)</f>
        <v>900</v>
      </c>
    </row>
    <row r="27" spans="1:6" x14ac:dyDescent="0.25">
      <c r="A27" s="2" t="s">
        <v>57</v>
      </c>
      <c r="B27" s="2" t="str">
        <f>VLOOKUP(A27,'Raw Data'!A:L,6,FALSE)</f>
        <v>111 (34%)</v>
      </c>
      <c r="C27" s="2">
        <f>VLOOKUP(A27,'Raw Data'!A:L,10,FALSE)</f>
        <v>18793</v>
      </c>
      <c r="D27" s="2">
        <f>VLOOKUP(A27,'Raw Data'!A:L,9,FALSE)</f>
        <v>4283</v>
      </c>
      <c r="E27" s="2">
        <f>VLOOKUP(A27,'Raw Data'!A:L,8,FALSE)</f>
        <v>474767</v>
      </c>
      <c r="F27" s="2">
        <f>VLOOKUP(A27,'Raw Data'!A:L,12,FALSE)</f>
        <v>1150</v>
      </c>
    </row>
    <row r="28" spans="1:6" x14ac:dyDescent="0.25">
      <c r="A28" s="2" t="s">
        <v>59</v>
      </c>
      <c r="B28" s="2" t="str">
        <f>VLOOKUP(A28,'Raw Data'!A:L,6,FALSE)</f>
        <v>22 (40%)</v>
      </c>
      <c r="C28" s="2">
        <f>VLOOKUP(A28,'Raw Data'!A:L,10,FALSE)</f>
        <v>19315</v>
      </c>
      <c r="D28" s="2">
        <f>VLOOKUP(A28,'Raw Data'!A:L,9,FALSE)</f>
        <v>4276</v>
      </c>
      <c r="E28" s="2">
        <f>VLOOKUP(A28,'Raw Data'!A:L,8,FALSE)</f>
        <v>94070</v>
      </c>
      <c r="F28" s="2">
        <f>VLOOKUP(A28,'Raw Data'!A:L,12,FALSE)</f>
        <v>1162</v>
      </c>
    </row>
    <row r="29" spans="1:6" x14ac:dyDescent="0.25">
      <c r="A29" s="2" t="s">
        <v>105</v>
      </c>
      <c r="B29" s="2" t="str">
        <f>VLOOKUP(A29,'Raw Data'!A:L,6,FALSE)</f>
        <v>139 (43.7%)</v>
      </c>
      <c r="C29" s="2">
        <f>VLOOKUP(A29,'Raw Data'!A:L,10,FALSE)</f>
        <v>18282</v>
      </c>
      <c r="D29" s="2">
        <f>VLOOKUP(A29,'Raw Data'!A:L,9,FALSE)</f>
        <v>4267</v>
      </c>
      <c r="E29" s="2">
        <f>VLOOKUP(A29,'Raw Data'!A:L,8,FALSE)</f>
        <v>592921</v>
      </c>
      <c r="F29" s="2">
        <f>VLOOKUP(A29,'Raw Data'!A:L,12,FALSE)</f>
        <v>1107</v>
      </c>
    </row>
    <row r="30" spans="1:6" x14ac:dyDescent="0.25">
      <c r="A30" s="2" t="s">
        <v>33</v>
      </c>
      <c r="B30" s="2" t="str">
        <f>VLOOKUP(A30,'Raw Data'!A:L,6,FALSE)</f>
        <v>289 (38.5%)</v>
      </c>
      <c r="C30" s="2">
        <f>VLOOKUP(A30,'Raw Data'!A:L,10,FALSE)</f>
        <v>16965</v>
      </c>
      <c r="D30" s="2">
        <f>VLOOKUP(A30,'Raw Data'!A:L,9,FALSE)</f>
        <v>3903</v>
      </c>
      <c r="E30" s="2">
        <f>VLOOKUP(A30,'Raw Data'!A:L,8,FALSE)</f>
        <v>1128613</v>
      </c>
      <c r="F30" s="2">
        <f>VLOOKUP(A30,'Raw Data'!A:L,12,FALSE)</f>
        <v>1670</v>
      </c>
    </row>
    <row r="31" spans="1:6" x14ac:dyDescent="0.25">
      <c r="A31" s="2" t="s">
        <v>21</v>
      </c>
      <c r="B31" s="2" t="str">
        <f>VLOOKUP(A31,'Raw Data'!A:L,6,FALSE)</f>
        <v>21 (42%)</v>
      </c>
      <c r="C31" s="2">
        <f>VLOOKUP(A31,'Raw Data'!A:L,10,FALSE)</f>
        <v>19343</v>
      </c>
      <c r="D31" s="2">
        <f>VLOOKUP(A31,'Raw Data'!A:L,9,FALSE)</f>
        <v>3738</v>
      </c>
      <c r="E31" s="2">
        <f>VLOOKUP(A31,'Raw Data'!A:L,8,FALSE)</f>
        <v>78495</v>
      </c>
      <c r="F31" s="2">
        <f>VLOOKUP(A31,'Raw Data'!A:L,12,FALSE)</f>
        <v>1138</v>
      </c>
    </row>
    <row r="32" spans="1:6" x14ac:dyDescent="0.25">
      <c r="A32" s="2" t="s">
        <v>17</v>
      </c>
      <c r="B32" s="2" t="str">
        <f>VLOOKUP(A32,'Raw Data'!A:L,6,FALSE)</f>
        <v>108 (37.9%)</v>
      </c>
      <c r="C32" s="2">
        <f>VLOOKUP(A32,'Raw Data'!A:L,10,FALSE)</f>
        <v>19984</v>
      </c>
      <c r="D32" s="2">
        <f>VLOOKUP(A32,'Raw Data'!A:L,9,FALSE)</f>
        <v>3676</v>
      </c>
      <c r="E32" s="2">
        <f>VLOOKUP(A32,'Raw Data'!A:L,8,FALSE)</f>
        <v>397101</v>
      </c>
      <c r="F32" s="2">
        <f>VLOOKUP(A32,'Raw Data'!A:L,12,FALSE)</f>
        <v>990</v>
      </c>
    </row>
    <row r="33" spans="1:6" x14ac:dyDescent="0.25">
      <c r="A33" s="2" t="s">
        <v>15</v>
      </c>
      <c r="B33" s="2" t="str">
        <f>VLOOKUP(A33,'Raw Data'!A:L,6,FALSE)</f>
        <v>938 (37.7%)</v>
      </c>
      <c r="C33" s="2">
        <f>VLOOKUP(A33,'Raw Data'!A:L,10,FALSE)</f>
        <v>15906</v>
      </c>
      <c r="D33" s="2">
        <f>VLOOKUP(A33,'Raw Data'!A:L,9,FALSE)</f>
        <v>3565</v>
      </c>
      <c r="E33" s="2">
        <f>VLOOKUP(A33,'Raw Data'!A:L,8,FALSE)</f>
        <v>3342647</v>
      </c>
      <c r="F33" s="2">
        <f>VLOOKUP(A33,'Raw Data'!A:L,12,FALSE)</f>
        <v>1047</v>
      </c>
    </row>
    <row r="34" spans="1:6" x14ac:dyDescent="0.25">
      <c r="A34" s="2" t="s">
        <v>77</v>
      </c>
      <c r="B34" s="2" t="str">
        <f>VLOOKUP(A34,'Raw Data'!A:L,6,FALSE)</f>
        <v>255 (39.4%)</v>
      </c>
      <c r="C34" s="2">
        <f>VLOOKUP(A34,'Raw Data'!A:L,10,FALSE)</f>
        <v>18067</v>
      </c>
      <c r="D34" s="2">
        <f>VLOOKUP(A34,'Raw Data'!A:L,9,FALSE)</f>
        <v>3527</v>
      </c>
      <c r="E34" s="2">
        <f>VLOOKUP(A34,'Raw Data'!A:L,8,FALSE)</f>
        <v>899079</v>
      </c>
      <c r="F34" s="2">
        <f>VLOOKUP(A34,'Raw Data'!A:L,12,FALSE)</f>
        <v>961</v>
      </c>
    </row>
    <row r="35" spans="1:6" x14ac:dyDescent="0.25">
      <c r="A35" s="2" t="s">
        <v>51</v>
      </c>
      <c r="B35" s="2" t="str">
        <f>VLOOKUP(A35,'Raw Data'!A:L,6,FALSE)</f>
        <v>194 (31.6%)</v>
      </c>
      <c r="C35" s="2">
        <f>VLOOKUP(A35,'Raw Data'!A:L,10,FALSE)</f>
        <v>16307</v>
      </c>
      <c r="D35" s="2">
        <f>VLOOKUP(A35,'Raw Data'!A:L,9,FALSE)</f>
        <v>3163</v>
      </c>
      <c r="E35" s="2">
        <f>VLOOKUP(A35,'Raw Data'!A:L,8,FALSE)</f>
        <v>612710</v>
      </c>
      <c r="F35" s="2">
        <f>VLOOKUP(A35,'Raw Data'!A:L,12,FALSE)</f>
        <v>1554</v>
      </c>
    </row>
    <row r="36" spans="1:6" x14ac:dyDescent="0.25">
      <c r="A36" s="2" t="s">
        <v>99</v>
      </c>
      <c r="B36" s="2" t="str">
        <f>VLOOKUP(A36,'Raw Data'!A:L,6,FALSE)</f>
        <v>166 (36.8%)</v>
      </c>
      <c r="C36" s="2">
        <f>VLOOKUP(A36,'Raw Data'!A:L,10,FALSE)</f>
        <v>18886</v>
      </c>
      <c r="D36" s="2">
        <f>VLOOKUP(A36,'Raw Data'!A:L,9,FALSE)</f>
        <v>3059</v>
      </c>
      <c r="E36" s="2">
        <f>VLOOKUP(A36,'Raw Data'!A:L,8,FALSE)</f>
        <v>507640</v>
      </c>
      <c r="F36" s="2">
        <f>VLOOKUP(A36,'Raw Data'!A:L,12,FALSE)</f>
        <v>760</v>
      </c>
    </row>
    <row r="37" spans="1:6" x14ac:dyDescent="0.25">
      <c r="A37" s="2" t="s">
        <v>25</v>
      </c>
      <c r="B37" s="2" t="str">
        <f>VLOOKUP(A37,'Raw Data'!A:L,6,FALSE)</f>
        <v>572 (42.7%)</v>
      </c>
      <c r="C37" s="2">
        <f>VLOOKUP(A37,'Raw Data'!A:L,10,FALSE)</f>
        <v>15895</v>
      </c>
      <c r="D37" s="2">
        <f>VLOOKUP(A37,'Raw Data'!A:L,9,FALSE)</f>
        <v>3018</v>
      </c>
      <c r="E37" s="2">
        <f>VLOOKUP(A37,'Raw Data'!A:L,8,FALSE)</f>
        <v>1727107</v>
      </c>
      <c r="F37" s="2">
        <f>VLOOKUP(A37,'Raw Data'!A:L,12,FALSE)</f>
        <v>1253</v>
      </c>
    </row>
    <row r="38" spans="1:6" x14ac:dyDescent="0.25">
      <c r="A38" s="2" t="s">
        <v>43</v>
      </c>
      <c r="B38" s="2" t="str">
        <f>VLOOKUP(A38,'Raw Data'!A:L,6,FALSE)</f>
        <v>134 (42.3%)</v>
      </c>
      <c r="C38" s="2">
        <f>VLOOKUP(A38,'Raw Data'!A:L,10,FALSE)</f>
        <v>14700</v>
      </c>
      <c r="D38" s="2">
        <f>VLOOKUP(A38,'Raw Data'!A:L,9,FALSE)</f>
        <v>2995</v>
      </c>
      <c r="E38" s="2">
        <f>VLOOKUP(A38,'Raw Data'!A:L,8,FALSE)</f>
        <v>401591</v>
      </c>
      <c r="F38" s="2">
        <f>VLOOKUP(A38,'Raw Data'!A:L,12,FALSE)</f>
        <v>1912</v>
      </c>
    </row>
    <row r="39" spans="1:6" x14ac:dyDescent="0.25">
      <c r="A39" s="2" t="s">
        <v>103</v>
      </c>
      <c r="B39" s="2" t="str">
        <f>VLOOKUP(A39,'Raw Data'!A:L,6,FALSE)</f>
        <v>41 (45.1%)</v>
      </c>
      <c r="C39" s="2">
        <f>VLOOKUP(A39,'Raw Data'!A:L,10,FALSE)</f>
        <v>19844</v>
      </c>
      <c r="D39" s="2">
        <f>VLOOKUP(A39,'Raw Data'!A:L,9,FALSE)</f>
        <v>2959</v>
      </c>
      <c r="E39" s="2">
        <f>VLOOKUP(A39,'Raw Data'!A:L,8,FALSE)</f>
        <v>121425</v>
      </c>
      <c r="F39" s="2">
        <f>VLOOKUP(A39,'Raw Data'!A:L,12,FALSE)</f>
        <v>1123</v>
      </c>
    </row>
    <row r="40" spans="1:6" x14ac:dyDescent="0.25">
      <c r="A40" s="2" t="s">
        <v>67</v>
      </c>
      <c r="B40" s="2" t="str">
        <f>VLOOKUP(A40,'Raw Data'!A:L,6,FALSE)</f>
        <v>250 (43.3%)</v>
      </c>
      <c r="C40" s="2">
        <f>VLOOKUP(A40,'Raw Data'!A:L,10,FALSE)</f>
        <v>15413</v>
      </c>
      <c r="D40" s="2">
        <f>VLOOKUP(A40,'Raw Data'!A:L,9,FALSE)</f>
        <v>2798</v>
      </c>
      <c r="E40" s="2">
        <f>VLOOKUP(A40,'Raw Data'!A:L,8,FALSE)</f>
        <v>700346</v>
      </c>
      <c r="F40" s="2">
        <f>VLOOKUP(A40,'Raw Data'!A:L,12,FALSE)</f>
        <v>2415</v>
      </c>
    </row>
    <row r="41" spans="1:6" x14ac:dyDescent="0.25">
      <c r="A41" s="2" t="s">
        <v>101</v>
      </c>
      <c r="B41" s="2" t="str">
        <f>VLOOKUP(A41,'Raw Data'!A:L,6,FALSE)</f>
        <v>118 (30.7%)</v>
      </c>
      <c r="C41" s="2">
        <f>VLOOKUP(A41,'Raw Data'!A:L,10,FALSE)</f>
        <v>19624</v>
      </c>
      <c r="D41" s="2">
        <f>VLOOKUP(A41,'Raw Data'!A:L,9,FALSE)</f>
        <v>2658</v>
      </c>
      <c r="E41" s="2">
        <f>VLOOKUP(A41,'Raw Data'!A:L,8,FALSE)</f>
        <v>313335</v>
      </c>
      <c r="F41" s="2">
        <f>VLOOKUP(A41,'Raw Data'!A:L,12,FALSE)</f>
        <v>573</v>
      </c>
    </row>
    <row r="42" spans="1:6" x14ac:dyDescent="0.25">
      <c r="A42" s="2" t="s">
        <v>83</v>
      </c>
      <c r="B42" s="2" t="str">
        <f>VLOOKUP(A42,'Raw Data'!A:L,6,FALSE)</f>
        <v>333 (38.1%)</v>
      </c>
      <c r="C42" s="2">
        <f>VLOOKUP(A42,'Raw Data'!A:L,10,FALSE)</f>
        <v>14637</v>
      </c>
      <c r="D42" s="2">
        <f>VLOOKUP(A42,'Raw Data'!A:L,9,FALSE)</f>
        <v>2550</v>
      </c>
      <c r="E42" s="2">
        <f>VLOOKUP(A42,'Raw Data'!A:L,8,FALSE)</f>
        <v>849966</v>
      </c>
      <c r="F42" s="2">
        <f>VLOOKUP(A42,'Raw Data'!A:L,12,FALSE)</f>
        <v>1691</v>
      </c>
    </row>
    <row r="43" spans="1:6" x14ac:dyDescent="0.25">
      <c r="A43" s="2" t="s">
        <v>49</v>
      </c>
      <c r="B43" s="2" t="str">
        <f>VLOOKUP(A43,'Raw Data'!A:L,6,FALSE)</f>
        <v>208 (34.9%)</v>
      </c>
      <c r="C43" s="2">
        <f>VLOOKUP(A43,'Raw Data'!A:L,10,FALSE)</f>
        <v>11581</v>
      </c>
      <c r="D43" s="2">
        <f>VLOOKUP(A43,'Raw Data'!A:L,9,FALSE)</f>
        <v>2531</v>
      </c>
      <c r="E43" s="2">
        <f>VLOOKUP(A43,'Raw Data'!A:L,8,FALSE)</f>
        <v>526423</v>
      </c>
      <c r="F43" s="2">
        <f>VLOOKUP(A43,'Raw Data'!A:L,12,FALSE)</f>
        <v>2116</v>
      </c>
    </row>
    <row r="44" spans="1:6" x14ac:dyDescent="0.25">
      <c r="A44" s="2" t="s">
        <v>65</v>
      </c>
      <c r="B44" s="2" t="str">
        <f>VLOOKUP(A44,'Raw Data'!A:L,6,FALSE)</f>
        <v>29 (40.3%)</v>
      </c>
      <c r="C44" s="2">
        <f>VLOOKUP(A44,'Raw Data'!A:L,10,FALSE)</f>
        <v>18840</v>
      </c>
      <c r="D44" s="2">
        <f>VLOOKUP(A44,'Raw Data'!A:L,9,FALSE)</f>
        <v>2277</v>
      </c>
      <c r="E44" s="2">
        <f>VLOOKUP(A44,'Raw Data'!A:L,8,FALSE)</f>
        <v>66058</v>
      </c>
      <c r="F44" s="2">
        <f>VLOOKUP(A44,'Raw Data'!A:L,12,FALSE)</f>
        <v>781</v>
      </c>
    </row>
    <row r="45" spans="1:6" x14ac:dyDescent="0.25">
      <c r="A45" s="2" t="s">
        <v>71</v>
      </c>
      <c r="B45" s="2" t="str">
        <f>VLOOKUP(A45,'Raw Data'!A:L,6,FALSE)</f>
        <v>707 (42.3%)</v>
      </c>
      <c r="C45" s="2">
        <f>VLOOKUP(A45,'Raw Data'!A:L,10,FALSE)</f>
        <v>11695</v>
      </c>
      <c r="D45" s="2">
        <f>VLOOKUP(A45,'Raw Data'!A:L,9,FALSE)</f>
        <v>2021</v>
      </c>
      <c r="E45" s="2">
        <f>VLOOKUP(A45,'Raw Data'!A:L,8,FALSE)</f>
        <v>1428839</v>
      </c>
      <c r="F45" s="2">
        <f>VLOOKUP(A45,'Raw Data'!A:L,12,FALSE)</f>
        <v>2242</v>
      </c>
    </row>
    <row r="46" spans="1:6" x14ac:dyDescent="0.25">
      <c r="A46" s="2" t="s">
        <v>19</v>
      </c>
      <c r="B46" s="2" t="str">
        <f>VLOOKUP(A46,'Raw Data'!A:L,6,FALSE)</f>
        <v>130 (46.8%)</v>
      </c>
      <c r="C46" s="2">
        <f>VLOOKUP(A46,'Raw Data'!A:L,10,FALSE)</f>
        <v>12851</v>
      </c>
      <c r="D46" s="2">
        <f>VLOOKUP(A46,'Raw Data'!A:L,9,FALSE)</f>
        <v>1952</v>
      </c>
      <c r="E46" s="2">
        <f>VLOOKUP(A46,'Raw Data'!A:L,8,FALSE)</f>
        <v>253954</v>
      </c>
      <c r="F46" s="2">
        <f>VLOOKUP(A46,'Raw Data'!A:L,12,FALSE)</f>
        <v>1993</v>
      </c>
    </row>
    <row r="47" spans="1:6" x14ac:dyDescent="0.25">
      <c r="A47" s="2" t="s">
        <v>47</v>
      </c>
      <c r="B47" s="2" t="str">
        <f>VLOOKUP(A47,'Raw Data'!A:L,6,FALSE)</f>
        <v>209 (36.7%)</v>
      </c>
      <c r="C47" s="2">
        <f>VLOOKUP(A47,'Raw Data'!A:L,10,FALSE)</f>
        <v>10620</v>
      </c>
      <c r="D47" s="2">
        <f>VLOOKUP(A47,'Raw Data'!A:L,9,FALSE)</f>
        <v>1703</v>
      </c>
      <c r="E47" s="2">
        <f>VLOOKUP(A47,'Raw Data'!A:L,8,FALSE)</f>
        <v>355636</v>
      </c>
      <c r="F47" s="2">
        <f>VLOOKUP(A47,'Raw Data'!A:L,12,FALSE)</f>
        <v>1184</v>
      </c>
    </row>
    <row r="48" spans="1:6" x14ac:dyDescent="0.25">
      <c r="A48" s="2" t="s">
        <v>81</v>
      </c>
      <c r="B48" s="2" t="str">
        <f>VLOOKUP(A48,'Raw Data'!A:L,6,FALSE)</f>
        <v>92 (32.4%)</v>
      </c>
      <c r="C48" s="2">
        <f>VLOOKUP(A48,'Raw Data'!A:L,10,FALSE)</f>
        <v>14756</v>
      </c>
      <c r="D48" s="2">
        <f>VLOOKUP(A48,'Raw Data'!A:L,9,FALSE)</f>
        <v>1558</v>
      </c>
      <c r="E48" s="2">
        <f>VLOOKUP(A48,'Raw Data'!A:L,8,FALSE)</f>
        <v>143373</v>
      </c>
      <c r="F48" s="2">
        <f>VLOOKUP(A48,'Raw Data'!A:L,12,FALSE)</f>
        <v>467</v>
      </c>
    </row>
    <row r="49" spans="1:6" x14ac:dyDescent="0.25">
      <c r="A49" s="2" t="s">
        <v>45</v>
      </c>
      <c r="B49" s="2" t="str">
        <f>VLOOKUP(A49,'Raw Data'!A:L,6,FALSE)</f>
        <v>35 (46.7%)</v>
      </c>
      <c r="C49" s="2">
        <f>VLOOKUP(A49,'Raw Data'!A:L,10,FALSE)</f>
        <v>17845</v>
      </c>
      <c r="D49" s="2">
        <f>VLOOKUP(A49,'Raw Data'!A:L,9,FALSE)</f>
        <v>1129</v>
      </c>
      <c r="E49" s="2">
        <f>VLOOKUP(A49,'Raw Data'!A:L,8,FALSE)</f>
        <v>39543</v>
      </c>
      <c r="F49" s="2">
        <f>VLOOKUP(A49,'Raw Data'!A:L,12,FALSE)</f>
        <v>445</v>
      </c>
    </row>
    <row r="50" spans="1:6" x14ac:dyDescent="0.25">
      <c r="A50" s="2" t="s">
        <v>23</v>
      </c>
      <c r="B50" s="2" t="str">
        <f>VLOOKUP(A50,'Raw Data'!A:L,6,FALSE)</f>
        <v>33 (33%)</v>
      </c>
      <c r="C50" s="2">
        <f>VLOOKUP(A50,'Raw Data'!A:L,10,FALSE)</f>
        <v>7025</v>
      </c>
      <c r="D50" s="2">
        <f>VLOOKUP(A50,'Raw Data'!A:L,9,FALSE)</f>
        <v>1121</v>
      </c>
      <c r="E50" s="2">
        <f>VLOOKUP(A50,'Raw Data'!A:L,8,FALSE)</f>
        <v>37008</v>
      </c>
      <c r="F50" s="2">
        <f>VLOOKUP(A50,'Raw Data'!A:L,12,FALSE)</f>
        <v>1304</v>
      </c>
    </row>
    <row r="51" spans="1:6" x14ac:dyDescent="0.25">
      <c r="A51" s="2" t="s">
        <v>97</v>
      </c>
      <c r="B51" s="2" t="str">
        <f>VLOOKUP(A51,'Raw Data'!A:L,6,FALSE)</f>
        <v>11 (28.2%)</v>
      </c>
      <c r="C51" s="2">
        <f>VLOOKUP(A51,'Raw Data'!A:L,10,FALSE)</f>
        <v>16059</v>
      </c>
      <c r="D51" s="2">
        <f>VLOOKUP(A51,'Raw Data'!A:L,9,FALSE)</f>
        <v>1099</v>
      </c>
      <c r="E51" s="2">
        <f>VLOOKUP(A51,'Raw Data'!A:L,8,FALSE)</f>
        <v>12083</v>
      </c>
      <c r="F51" s="2">
        <f>VLOOKUP(A51,'Raw Data'!A:L,12,FALSE)</f>
        <v>279</v>
      </c>
    </row>
    <row r="52" spans="1:6" x14ac:dyDescent="0.25">
      <c r="A52" s="2" t="s">
        <v>29</v>
      </c>
      <c r="B52" s="2" t="str">
        <f>VLOOKUP(A52,'Raw Data'!A:L,6,FALSE)</f>
        <v>50 (43.1%)</v>
      </c>
      <c r="C52" s="2">
        <f>VLOOKUP(A52,'Raw Data'!A:L,10,FALSE)</f>
        <v>12246</v>
      </c>
      <c r="D52" s="2">
        <f>VLOOKUP(A52,'Raw Data'!A:L,9,FALSE)</f>
        <v>523</v>
      </c>
      <c r="E52" s="2">
        <f>VLOOKUP(A52,'Raw Data'!A:L,8,FALSE)</f>
        <v>26156</v>
      </c>
      <c r="F52" s="2">
        <f>VLOOKUP(A52,'Raw Data'!A:L,12,FALSE)</f>
        <v>288</v>
      </c>
    </row>
  </sheetData>
  <sortState xmlns:xlrd2="http://schemas.microsoft.com/office/spreadsheetml/2017/richdata2" ref="A2:F52">
    <sortCondition descending="1" ref="D2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Tables With Automatic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Rasendran</dc:creator>
  <cp:lastModifiedBy>Chandru Rasendran</cp:lastModifiedBy>
  <dcterms:created xsi:type="dcterms:W3CDTF">2015-06-05T18:17:20Z</dcterms:created>
  <dcterms:modified xsi:type="dcterms:W3CDTF">2021-02-04T21:06:58Z</dcterms:modified>
</cp:coreProperties>
</file>