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tephensc\Desktop\Classwork\Crowdfunding Analysis\"/>
    </mc:Choice>
  </mc:AlternateContent>
  <bookViews>
    <workbookView xWindow="0" yWindow="0" windowWidth="28800" windowHeight="12300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h Research" sheetId="7" r:id="rId5"/>
    <sheet name="Successful U.S. Kickstarters" sheetId="8" r:id="rId6"/>
    <sheet name="Failed U.S. Kickstarters" sheetId="9" r:id="rId7"/>
    <sheet name="Descriptive Statistics" sheetId="10" r:id="rId8"/>
    <sheet name="Box Char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7" i="10"/>
  <c r="B6" i="10"/>
  <c r="B5" i="10"/>
  <c r="B4" i="10"/>
  <c r="C14" i="10" l="1"/>
  <c r="B14" i="10"/>
  <c r="C7" i="10"/>
  <c r="C22" i="10"/>
  <c r="C21" i="10"/>
  <c r="B22" i="10"/>
  <c r="B21" i="10"/>
  <c r="C19" i="10"/>
  <c r="B19" i="10"/>
  <c r="C18" i="10"/>
  <c r="B18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<sst xmlns="http://schemas.openxmlformats.org/spreadsheetml/2006/main" count="38345" uniqueCount="8399">
  <si>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</si>
  <si>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</si>
  <si>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</si>
  <si>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</si>
  <si>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</si>
  <si>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</si>
  <si>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</si>
  <si>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</si>
  <si>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</si>
  <si>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</si>
  <si>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</si>
  <si>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</si>
  <si>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</si>
  <si>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</si>
  <si>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</si>
  <si>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</si>
  <si>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</si>
  <si>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</si>
  <si>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</si>
  <si>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</si>
  <si>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</si>
  <si>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</si>
  <si>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</si>
  <si>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</si>
  <si>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</si>
  <si>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</si>
  <si>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</si>
  <si>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</si>
  <si>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</si>
  <si>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</si>
  <si>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</si>
  <si>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</si>
  <si>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</si>
  <si>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</si>
  <si>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</si>
  <si>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</si>
  <si>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</si>
  <si>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</si>
  <si>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</si>
  <si>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</si>
  <si>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</si>
  <si>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</si>
  <si>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</si>
  <si>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</si>
  <si>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</si>
  <si>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</si>
  <si>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</si>
  <si>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</si>
  <si>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</si>
  <si>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</si>
  <si>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</si>
  <si>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</si>
  <si>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</si>
  <si>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</si>
  <si>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</si>
  <si>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</si>
  <si>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</si>
  <si>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</si>
  <si>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</si>
  <si>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</si>
  <si>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</si>
  <si>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</si>
  <si>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</si>
  <si>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</si>
  <si>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</si>
  <si>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</si>
  <si>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</si>
  <si>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</si>
  <si>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</si>
  <si>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</si>
  <si>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</si>
  <si>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</si>
  <si>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</si>
  <si>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</si>
  <si>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</si>
  <si>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</si>
  <si>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</si>
  <si>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</si>
  <si>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</si>
  <si>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</si>
  <si>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</si>
  <si>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</si>
  <si>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</si>
  <si>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</si>
  <si>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</si>
  <si>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</si>
  <si>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</si>
  <si>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</si>
  <si>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</si>
  <si>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</si>
  <si>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</si>
  <si>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</si>
  <si>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</si>
  <si>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</si>
  <si>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</si>
  <si>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</si>
  <si>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</si>
  <si>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</si>
  <si>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</si>
  <si>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</si>
  <si>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</si>
  <si>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</si>
  <si>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</si>
  <si>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</si>
  <si>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</si>
  <si>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</si>
  <si>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</si>
  <si>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</si>
  <si>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</si>
  <si>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</si>
  <si>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</si>
  <si>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</si>
  <si>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</si>
  <si>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</si>
  <si>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</si>
  <si>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</si>
  <si>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</si>
  <si>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</si>
  <si>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</si>
  <si>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</si>
  <si>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</si>
  <si>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</si>
  <si>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</si>
  <si>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</si>
  <si>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</si>
  <si>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</si>
  <si>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</si>
  <si>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</si>
  <si>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</si>
  <si>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</si>
  <si>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</si>
  <si>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</si>
  <si>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</si>
  <si>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</si>
  <si>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</si>
  <si>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</si>
  <si>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</si>
  <si>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</si>
  <si>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</si>
  <si>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</si>
  <si>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</si>
  <si>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</si>
  <si>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</si>
  <si>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</si>
  <si>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</si>
  <si>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</si>
  <si>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</si>
  <si>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</si>
  <si>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</si>
  <si>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</si>
  <si>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</si>
  <si>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</si>
  <si>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</si>
  <si>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</si>
  <si>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</si>
  <si>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</si>
  <si>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</si>
  <si>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</si>
  <si>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</si>
  <si>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</si>
  <si>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</si>
  <si>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</si>
  <si>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</si>
  <si>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</si>
  <si>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</si>
  <si>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</si>
  <si>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</si>
  <si>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</si>
  <si>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</si>
  <si>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</si>
  <si>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</si>
  <si>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</si>
  <si>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</si>
  <si>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</si>
  <si>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</si>
  <si>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</si>
  <si>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</si>
  <si>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</si>
  <si>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</si>
  <si>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</si>
  <si>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</si>
  <si>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</si>
  <si>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</si>
  <si>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</si>
  <si>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</si>
  <si>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</si>
  <si>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</si>
  <si>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</si>
  <si>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</si>
  <si>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</si>
  <si>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</si>
  <si>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</si>
  <si>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</si>
  <si>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</si>
  <si>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</si>
  <si>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</si>
  <si>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</si>
  <si>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</si>
  <si>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</si>
  <si>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</si>
  <si>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</si>
  <si>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</si>
  <si>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</si>
  <si>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</si>
  <si>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</si>
  <si>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</si>
  <si>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</si>
  <si>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</si>
  <si>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</si>
  <si>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</si>
  <si>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</si>
  <si>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</si>
  <si>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</si>
  <si>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</si>
  <si>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</si>
  <si>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</si>
  <si>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</si>
  <si>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</si>
  <si>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</si>
  <si>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</si>
  <si>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</si>
  <si>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</si>
  <si>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</si>
  <si>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</si>
  <si>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</si>
  <si>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</si>
  <si>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</si>
  <si>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</si>
  <si>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</si>
  <si>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</si>
  <si>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</si>
  <si>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</si>
  <si>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</si>
  <si>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</si>
  <si>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</si>
  <si>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</si>
  <si>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</si>
  <si>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</si>
  <si>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</si>
  <si>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</si>
  <si>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</si>
  <si>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</si>
  <si>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</si>
  <si>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</si>
  <si>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</si>
  <si>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</si>
  <si>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</si>
  <si>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</si>
  <si>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</si>
  <si>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</si>
  <si>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</si>
  <si>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</si>
  <si>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</si>
  <si>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</si>
  <si>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</si>
  <si>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</si>
  <si>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</si>
  <si>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</si>
  <si>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</si>
  <si>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</si>
  <si>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</si>
  <si>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</si>
  <si>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</si>
  <si>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</si>
  <si>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</si>
  <si>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</si>
  <si>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</si>
  <si>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</si>
  <si>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</si>
  <si>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</si>
  <si>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</si>
  <si>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</si>
  <si>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</si>
  <si>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</si>
  <si>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</si>
  <si>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</si>
  <si>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</si>
  <si>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</si>
  <si>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</si>
  <si>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</si>
  <si>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</si>
  <si>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</si>
  <si>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</si>
  <si>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</si>
  <si>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</si>
  <si>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</si>
  <si>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</si>
  <si>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</si>
  <si>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</si>
  <si>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</si>
  <si>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</si>
  <si>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</si>
  <si>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</si>
  <si>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</si>
  <si>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</si>
  <si>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</si>
  <si>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</si>
  <si>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</si>
  <si>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</si>
  <si>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</si>
  <si>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</si>
  <si>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</si>
  <si>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</si>
  <si>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</si>
  <si>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</si>
  <si>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</si>
  <si>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</si>
  <si>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</si>
  <si>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</si>
  <si>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</si>
  <si>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</si>
  <si>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</si>
  <si>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</si>
  <si>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</si>
  <si>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</si>
  <si>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</si>
  <si>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</si>
  <si>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</si>
  <si>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</si>
  <si>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</si>
  <si>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</si>
  <si>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</si>
  <si>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</si>
  <si>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</si>
  <si>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</si>
  <si>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</si>
  <si>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</si>
  <si>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</si>
  <si>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</si>
  <si>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</si>
  <si>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</si>
  <si>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</si>
  <si>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</si>
  <si>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</si>
  <si>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</si>
  <si>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</si>
  <si>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</si>
  <si>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</si>
  <si>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</si>
  <si>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</si>
  <si>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</si>
  <si>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</si>
  <si>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</si>
  <si>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</si>
  <si>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</si>
  <si>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</si>
  <si>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</si>
  <si>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</si>
  <si>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</si>
  <si>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</si>
  <si>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</si>
  <si>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</si>
  <si>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</si>
  <si>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</si>
  <si>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</si>
  <si>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</si>
  <si>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</si>
  <si>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</si>
  <si>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</si>
  <si>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</si>
  <si>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</si>
  <si>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</si>
  <si>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</si>
  <si>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</si>
  <si>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</si>
  <si>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</si>
  <si>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</si>
  <si>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</si>
  <si>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</si>
  <si>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</si>
  <si>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</si>
  <si>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</si>
  <si>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</si>
  <si>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</si>
  <si>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</si>
  <si>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</si>
  <si>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</si>
  <si>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</si>
  <si>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</si>
  <si>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</si>
  <si>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</si>
  <si>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</si>
  <si>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</si>
  <si>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</si>
  <si>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</si>
  <si>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</si>
  <si>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</si>
  <si>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</si>
  <si>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</si>
  <si>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</si>
  <si>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</si>
  <si>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</si>
  <si>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</si>
  <si>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</si>
  <si>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</si>
  <si>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</si>
  <si>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</si>
  <si>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</si>
  <si>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</si>
  <si>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</si>
  <si>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</si>
  <si>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</si>
  <si>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</si>
  <si>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</si>
  <si>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</si>
  <si>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</si>
  <si>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</si>
  <si>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</si>
  <si>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</si>
  <si>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</si>
  <si>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</si>
  <si>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</si>
  <si>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</si>
  <si>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</si>
  <si>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</si>
  <si>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</si>
  <si>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</si>
  <si>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</si>
  <si>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</si>
  <si>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</si>
  <si>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</si>
  <si>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</si>
  <si>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</si>
  <si>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</si>
  <si>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</si>
  <si>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</si>
  <si>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</si>
  <si>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</si>
  <si>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</si>
  <si>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</si>
  <si>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</si>
  <si>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</si>
  <si>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</si>
  <si>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</si>
  <si>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</si>
  <si>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</si>
  <si>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</si>
  <si>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</si>
  <si>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</si>
  <si>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</si>
  <si>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</si>
  <si>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</si>
  <si>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</si>
  <si>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</si>
  <si>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</si>
  <si>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</si>
  <si>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</si>
  <si>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</si>
  <si>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</si>
  <si>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</si>
  <si>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</si>
  <si>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</si>
  <si>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</si>
  <si>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</si>
  <si>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</si>
  <si>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</si>
  <si>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</si>
  <si>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</si>
  <si>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</si>
  <si>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</si>
  <si>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</si>
  <si>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</si>
  <si>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</si>
  <si>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</si>
  <si>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</si>
  <si>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</si>
  <si>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</si>
  <si>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</si>
  <si>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</si>
  <si>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</si>
  <si>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</si>
  <si>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</si>
  <si>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</si>
  <si>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</si>
  <si>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</si>
  <si>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</si>
  <si>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</si>
  <si>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</si>
  <si>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</si>
  <si>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</si>
  <si>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</si>
  <si>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</si>
  <si>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</si>
  <si>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</si>
  <si>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</si>
  <si>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</si>
  <si>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</si>
  <si>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</si>
  <si>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</si>
  <si>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</si>
  <si>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</si>
  <si>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</si>
  <si>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</si>
  <si>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</si>
  <si>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</si>
  <si>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</si>
  <si>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</si>
  <si>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</si>
  <si>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</si>
  <si>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</si>
  <si>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</si>
  <si>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</si>
  <si>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</si>
  <si>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</si>
  <si>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</si>
  <si>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</si>
  <si>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</si>
  <si>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</si>
  <si>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</si>
  <si>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</si>
  <si>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</si>
  <si>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</si>
  <si>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</si>
  <si>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</si>
  <si>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</si>
  <si>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</si>
  <si>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</si>
  <si>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</si>
  <si>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</si>
  <si>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</si>
  <si>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</si>
  <si>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</si>
  <si>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</si>
  <si>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</si>
  <si>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</si>
  <si>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</si>
  <si>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</si>
  <si>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</si>
  <si>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</si>
  <si>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</si>
  <si>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</si>
  <si>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</si>
  <si>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</si>
  <si>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</si>
  <si>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</si>
  <si>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</si>
  <si>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</si>
  <si>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</si>
  <si>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</si>
  <si>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</si>
  <si>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</si>
  <si>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</si>
  <si>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</si>
  <si>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</si>
  <si>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</si>
  <si>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</si>
  <si>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</si>
  <si>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</si>
  <si>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</si>
  <si>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</si>
  <si>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</si>
  <si>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</si>
  <si>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</si>
  <si>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</si>
  <si>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</si>
  <si>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</si>
  <si>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</si>
  <si>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</si>
  <si>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</si>
  <si>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</si>
  <si>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</si>
  <si>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</si>
  <si>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</si>
  <si>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</si>
  <si>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</si>
  <si>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</si>
  <si>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</si>
  <si>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</si>
  <si>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</si>
  <si>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</si>
  <si>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</si>
  <si>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</si>
  <si>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</si>
  <si>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</si>
  <si>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</si>
  <si>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</si>
  <si>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</si>
  <si>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</si>
  <si>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</si>
  <si>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</si>
  <si>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</si>
  <si>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</si>
  <si>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</si>
  <si>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</si>
  <si>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</si>
  <si>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</si>
  <si>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</si>
  <si>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</si>
  <si>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</si>
  <si>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</si>
  <si>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</si>
  <si>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</si>
  <si>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</si>
  <si>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</si>
  <si>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</si>
  <si>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</si>
  <si>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</si>
  <si>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</si>
  <si>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</si>
  <si>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</si>
  <si>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</si>
  <si>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</si>
  <si>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</si>
  <si>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</si>
  <si>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</si>
  <si>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</si>
  <si>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</si>
  <si>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</si>
  <si>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</si>
  <si>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</si>
  <si>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</si>
  <si>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</si>
  <si>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</si>
  <si>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</si>
  <si>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</si>
  <si>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</si>
  <si>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</si>
  <si>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</si>
  <si>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</si>
  <si>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</si>
  <si>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</si>
  <si>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</si>
  <si>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</si>
  <si>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</si>
  <si>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</si>
  <si>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</si>
  <si>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</si>
  <si>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</si>
  <si>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</si>
  <si>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</si>
  <si>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</si>
  <si>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</si>
  <si>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</si>
  <si>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</si>
  <si>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</si>
  <si>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</si>
  <si>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</si>
  <si>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</si>
  <si>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</si>
  <si>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</si>
  <si>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</si>
  <si>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</si>
  <si>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</si>
  <si>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</si>
  <si>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</si>
  <si>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</si>
  <si>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</si>
  <si>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</si>
  <si>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</si>
  <si>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</si>
  <si>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</si>
  <si>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</si>
  <si>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</si>
  <si>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</si>
  <si>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</si>
  <si>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</si>
  <si>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</si>
  <si>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</si>
  <si>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</si>
  <si>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</si>
  <si>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</si>
  <si>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</si>
  <si>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</si>
  <si>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</si>
  <si>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</si>
  <si>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</si>
  <si>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</si>
  <si>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</si>
  <si>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</si>
  <si>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</si>
  <si>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</si>
  <si>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</si>
  <si>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</si>
  <si>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</si>
  <si>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</si>
  <si>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</si>
  <si>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</si>
  <si>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</si>
  <si>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</si>
  <si>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</si>
  <si>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</si>
  <si>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</si>
  <si>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</si>
  <si>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</si>
  <si>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</si>
  <si>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</si>
  <si>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</si>
  <si>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</si>
  <si>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</si>
  <si>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</si>
  <si>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</si>
  <si>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</si>
  <si>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</si>
  <si>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</si>
  <si>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</si>
  <si>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</si>
  <si>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</si>
  <si>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</si>
  <si>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</si>
  <si>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</si>
  <si>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</si>
  <si>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</si>
  <si>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</si>
  <si>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</si>
  <si>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</si>
  <si>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</si>
  <si>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</si>
  <si>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</si>
  <si>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</si>
  <si>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</si>
  <si>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</si>
  <si>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</si>
  <si>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</si>
  <si>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</si>
  <si>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</si>
  <si>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</si>
  <si>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</si>
  <si>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</si>
  <si>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</si>
  <si>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</si>
  <si>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</si>
  <si>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</si>
  <si>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</si>
  <si>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</si>
  <si>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</si>
  <si>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</si>
  <si>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</si>
  <si>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</si>
  <si>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</si>
  <si>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</si>
  <si>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</si>
  <si>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</si>
  <si>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</si>
  <si>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</si>
  <si>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</si>
  <si>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</si>
  <si>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</si>
  <si>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</si>
  <si>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</si>
  <si>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</si>
  <si>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</si>
  <si>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</si>
  <si>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</si>
  <si>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</si>
  <si>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</si>
  <si>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</si>
  <si>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</si>
  <si>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</si>
  <si>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</si>
  <si>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</si>
  <si>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</si>
  <si>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</si>
  <si>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</si>
  <si>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</si>
  <si>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</si>
  <si>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</si>
  <si>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</si>
  <si>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</si>
  <si>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</si>
  <si>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</si>
  <si>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</si>
  <si>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</si>
  <si>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</si>
  <si>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</si>
  <si>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</si>
  <si>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</si>
  <si>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</si>
  <si>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</si>
  <si>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</si>
  <si>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</si>
  <si>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</si>
  <si>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</si>
  <si>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</si>
  <si>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</si>
  <si>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</si>
  <si>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</si>
  <si>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</si>
  <si>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</si>
  <si>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</si>
  <si>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</si>
  <si>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</si>
  <si>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</si>
  <si>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</si>
  <si>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</si>
  <si>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</si>
  <si>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</si>
  <si>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</si>
  <si>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</si>
  <si>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</si>
  <si>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</si>
  <si>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</si>
  <si>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</si>
  <si>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</si>
  <si>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</si>
  <si>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</si>
  <si>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</si>
  <si>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</si>
  <si>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</si>
  <si>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</si>
  <si>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</si>
  <si>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</si>
  <si>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</si>
  <si>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</si>
  <si>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</si>
  <si>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</si>
  <si>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</si>
  <si>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</si>
  <si>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</si>
  <si>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</si>
  <si>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</si>
  <si>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</si>
  <si>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</si>
  <si>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</si>
  <si>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</si>
  <si>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</si>
  <si>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</si>
  <si>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</si>
  <si>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</si>
  <si>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</si>
  <si>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</si>
  <si>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</si>
  <si>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</si>
  <si>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</si>
  <si>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</si>
  <si>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</si>
  <si>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</si>
  <si>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</si>
  <si>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</si>
  <si>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</si>
  <si>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</si>
  <si>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</si>
  <si>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</si>
  <si>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</si>
  <si>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</si>
  <si>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</si>
  <si>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</si>
  <si>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</si>
  <si>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</si>
  <si>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</si>
  <si>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</si>
  <si>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</si>
  <si>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</si>
  <si>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</si>
  <si>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</si>
  <si>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</si>
  <si>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</si>
  <si>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</si>
  <si>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</si>
  <si>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</si>
  <si>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</si>
  <si>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</si>
  <si>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</si>
  <si>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</si>
  <si>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</si>
  <si>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</si>
  <si>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</si>
  <si>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</si>
  <si>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</si>
  <si>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</si>
  <si>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</si>
  <si>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</si>
  <si>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</si>
  <si>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</si>
  <si>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</si>
  <si>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</si>
  <si>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</si>
  <si>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</si>
  <si>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</si>
  <si>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</si>
  <si>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</si>
  <si>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</si>
  <si>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</si>
  <si>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</si>
  <si>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</si>
  <si>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</si>
  <si>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</si>
  <si>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</si>
  <si>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</si>
  <si>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</si>
  <si>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</si>
  <si>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</si>
  <si>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</si>
  <si>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</si>
  <si>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</si>
  <si>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</si>
  <si>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</si>
  <si>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</si>
  <si>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</si>
  <si>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</si>
  <si>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</si>
  <si>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</si>
  <si>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</si>
  <si>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</si>
  <si>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</si>
  <si>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</si>
  <si>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</si>
  <si>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</si>
  <si>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</si>
  <si>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</si>
  <si>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</si>
  <si>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</si>
  <si>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</si>
  <si>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</si>
  <si>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</si>
  <si>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</si>
  <si>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</si>
  <si>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</si>
  <si>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</si>
  <si>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</si>
  <si>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</si>
  <si>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</si>
  <si>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</si>
  <si>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</si>
  <si>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</si>
  <si>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</si>
  <si>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</si>
  <si>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</si>
  <si>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</si>
  <si>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</si>
  <si>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</si>
  <si>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</si>
  <si>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</si>
  <si>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</si>
  <si>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</si>
  <si>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</si>
  <si>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</si>
  <si>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</si>
  <si>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</si>
  <si>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</si>
  <si>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</si>
  <si>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</si>
  <si>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</si>
  <si>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</si>
  <si>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</si>
  <si>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</si>
  <si>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</si>
  <si>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</si>
  <si>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</si>
  <si>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</si>
  <si>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</si>
  <si>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</si>
  <si>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</si>
  <si>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</si>
  <si>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</si>
  <si>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</si>
  <si>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</si>
  <si>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</si>
  <si>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</si>
  <si>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</si>
  <si>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</si>
  <si>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</si>
  <si>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</si>
  <si>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</si>
  <si>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</si>
  <si>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</si>
  <si>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</si>
  <si>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</si>
  <si>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</si>
  <si>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</si>
  <si>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</si>
  <si>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</si>
  <si>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</si>
  <si>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</si>
  <si>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</si>
  <si>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</si>
  <si>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</si>
  <si>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</si>
  <si>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</si>
  <si>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</si>
  <si>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</si>
  <si>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</si>
  <si>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</si>
  <si>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</si>
  <si>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</si>
  <si>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</si>
  <si>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</si>
  <si>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</si>
  <si>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</si>
  <si>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</si>
  <si>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</si>
  <si>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</si>
  <si>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</si>
  <si>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</si>
  <si>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</si>
  <si>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</si>
  <si>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</si>
  <si>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</si>
  <si>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</si>
  <si>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</si>
  <si>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</si>
  <si>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</si>
  <si>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</si>
  <si>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</si>
  <si>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</si>
  <si>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</si>
  <si>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</si>
  <si>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</si>
  <si>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</si>
  <si>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</si>
  <si>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</si>
  <si>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</si>
  <si>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</si>
  <si>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</si>
  <si>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</si>
  <si>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</si>
  <si>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</si>
  <si>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</si>
  <si>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</si>
  <si>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</si>
  <si>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</si>
  <si>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</si>
  <si>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</si>
  <si>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</si>
  <si>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</si>
  <si>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</si>
  <si>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</si>
  <si>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</si>
  <si>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</si>
  <si>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</si>
  <si>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</si>
  <si>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</si>
  <si>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</si>
  <si>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</si>
  <si>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</si>
  <si>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</si>
  <si>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</si>
  <si>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</si>
  <si>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</si>
  <si>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</si>
  <si>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</si>
  <si>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</si>
  <si>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</si>
  <si>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</si>
  <si>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</si>
  <si>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</si>
  <si>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</si>
  <si>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</si>
  <si>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</si>
  <si>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</si>
  <si>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</si>
  <si>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</si>
  <si>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</si>
  <si>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</si>
  <si>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</si>
  <si>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</si>
  <si>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</si>
  <si>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</si>
  <si>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</si>
  <si>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</si>
  <si>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</si>
  <si>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</si>
  <si>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</si>
  <si>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</si>
  <si>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</si>
  <si>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</si>
  <si>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</si>
  <si>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</si>
  <si>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</si>
  <si>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</si>
  <si>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</si>
  <si>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</si>
  <si>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</si>
  <si>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</si>
  <si>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</si>
  <si>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</si>
  <si>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</si>
  <si>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</si>
  <si>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</si>
  <si>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</si>
  <si>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</si>
  <si>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</si>
  <si>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</si>
  <si>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</si>
  <si>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</si>
  <si>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</si>
  <si>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</si>
  <si>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</si>
  <si>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</si>
  <si>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</si>
  <si>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</si>
  <si>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</si>
  <si>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</si>
  <si>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</si>
  <si>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</si>
  <si>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</si>
  <si>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</si>
  <si>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</si>
  <si>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</si>
  <si>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</si>
  <si>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</si>
  <si>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</si>
  <si>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</si>
  <si>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</si>
  <si>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</si>
  <si>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</si>
  <si>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</si>
  <si>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</si>
  <si>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</si>
  <si>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</si>
  <si>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</si>
  <si>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</si>
  <si>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</si>
  <si>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</si>
  <si>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</si>
  <si>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</si>
  <si>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</si>
  <si>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</si>
  <si>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</si>
  <si>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</si>
  <si>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</si>
  <si>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</si>
  <si>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</si>
  <si>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</si>
  <si>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</si>
  <si>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</si>
  <si>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</si>
  <si>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</si>
  <si>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</si>
  <si>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</si>
  <si>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</si>
  <si>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</si>
  <si>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</si>
  <si>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</si>
  <si>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</si>
  <si>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</si>
  <si>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</si>
  <si>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</si>
  <si>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</si>
  <si>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</si>
  <si>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</si>
  <si>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</si>
  <si>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</si>
  <si>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</si>
  <si>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</si>
  <si>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</si>
  <si>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</si>
  <si>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</si>
  <si>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</si>
  <si>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</si>
  <si>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</si>
  <si>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</si>
  <si>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</si>
  <si>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</si>
  <si>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</si>
  <si>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</si>
  <si>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</si>
  <si>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</si>
  <si>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</si>
  <si>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</si>
  <si>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</si>
  <si>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</si>
  <si>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</si>
  <si>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</si>
  <si>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</si>
  <si>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</si>
  <si>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</si>
  <si>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</si>
  <si>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</si>
  <si>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</si>
  <si>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</si>
  <si>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</si>
  <si>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</si>
  <si>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</si>
  <si>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</si>
  <si>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</si>
  <si>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</si>
  <si>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</si>
  <si>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</si>
  <si>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</si>
  <si>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</si>
  <si>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</si>
  <si>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</si>
  <si>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</si>
  <si>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</si>
  <si>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</si>
  <si>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</si>
  <si>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</si>
  <si>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</si>
  <si>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</si>
  <si>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</si>
  <si>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</si>
  <si>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</si>
  <si>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</si>
  <si>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</si>
  <si>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</si>
  <si>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</si>
  <si>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</si>
  <si>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</si>
  <si>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</si>
  <si>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</si>
  <si>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</si>
  <si>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</si>
  <si>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</si>
  <si>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</si>
  <si>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</si>
  <si>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</si>
  <si>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</si>
  <si>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</si>
  <si>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</si>
  <si>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</si>
  <si>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</si>
  <si>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</si>
  <si>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</si>
  <si>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</si>
  <si>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</si>
  <si>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</si>
  <si>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</si>
  <si>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</si>
  <si>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</si>
  <si>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</si>
  <si>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</si>
  <si>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</si>
  <si>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</si>
  <si>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</si>
  <si>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</si>
  <si>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</si>
  <si>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</si>
  <si>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</si>
  <si>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</si>
  <si>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</si>
  <si>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</si>
  <si>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</si>
  <si>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</si>
  <si>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</si>
  <si>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</si>
  <si>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</si>
  <si>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</si>
  <si>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</si>
  <si>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</si>
  <si>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</si>
  <si>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</si>
  <si>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</si>
  <si>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</si>
  <si>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</si>
  <si>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</si>
  <si>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</si>
  <si>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</si>
  <si>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</si>
  <si>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</si>
  <si>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</si>
  <si>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</si>
  <si>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</si>
  <si>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</si>
  <si>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</si>
  <si>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</si>
  <si>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</si>
  <si>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</si>
  <si>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</si>
  <si>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</si>
  <si>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</si>
  <si>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</si>
  <si>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</si>
  <si>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</si>
  <si>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</si>
  <si>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</si>
  <si>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</si>
  <si>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</si>
  <si>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</si>
  <si>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</si>
  <si>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</si>
  <si>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</si>
  <si>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</si>
  <si>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</si>
  <si>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</si>
  <si>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</si>
  <si>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</si>
  <si>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</si>
  <si>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</si>
  <si>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</si>
  <si>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</si>
  <si>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</si>
  <si>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</si>
  <si>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</si>
  <si>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</si>
  <si>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</si>
  <si>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</si>
  <si>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</si>
  <si>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</si>
  <si>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</si>
  <si>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</si>
  <si>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</si>
  <si>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</si>
  <si>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</si>
  <si>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</si>
  <si>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</si>
  <si>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</si>
  <si>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</si>
  <si>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</si>
  <si>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</si>
  <si>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</si>
  <si>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</si>
  <si>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</si>
  <si>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</si>
  <si>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</si>
  <si>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</si>
  <si>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</si>
  <si>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</si>
  <si>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</si>
  <si>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</si>
  <si>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</si>
  <si>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</si>
  <si>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</si>
  <si>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</si>
  <si>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</si>
  <si>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</si>
  <si>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</si>
  <si>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</si>
  <si>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</si>
  <si>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</si>
  <si>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</si>
  <si>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</si>
  <si>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</si>
  <si>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</si>
  <si>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</si>
  <si>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</si>
  <si>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</si>
  <si>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</si>
  <si>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</si>
  <si>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</si>
  <si>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</si>
  <si>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</si>
  <si>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</si>
  <si>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</si>
  <si>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</si>
  <si>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</si>
  <si>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</si>
  <si>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</si>
  <si>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</si>
  <si>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</si>
  <si>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</si>
  <si>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</si>
  <si>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</si>
  <si>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</si>
  <si>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</si>
  <si>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</si>
  <si>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</si>
  <si>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</si>
  <si>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</si>
  <si>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</si>
  <si>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</si>
  <si>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</si>
  <si>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</si>
  <si>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</si>
  <si>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</si>
  <si>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</si>
  <si>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</si>
  <si>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</si>
  <si>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</si>
  <si>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</si>
  <si>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</si>
  <si>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</si>
  <si>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</si>
  <si>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</si>
  <si>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</si>
  <si>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</si>
  <si>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</si>
  <si>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</si>
  <si>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</si>
  <si>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</si>
  <si>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</si>
  <si>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</si>
  <si>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</si>
  <si>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</si>
  <si>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</si>
  <si>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</si>
  <si>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</si>
  <si>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</si>
  <si>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</si>
  <si>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</si>
  <si>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</si>
  <si>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</si>
  <si>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</si>
  <si>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</si>
  <si>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</si>
  <si>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</si>
  <si>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</si>
  <si>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</si>
  <si>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</si>
  <si>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</si>
  <si>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</si>
  <si>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</si>
  <si>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</si>
  <si>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</si>
  <si>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</si>
  <si>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</si>
  <si>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</si>
  <si>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</si>
  <si>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</si>
  <si>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</si>
  <si>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</si>
  <si>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</si>
  <si>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</si>
  <si>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</si>
  <si>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</si>
  <si>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</si>
  <si>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</si>
  <si>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</si>
  <si>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</si>
  <si>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</si>
  <si>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</si>
  <si>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</si>
  <si>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</si>
  <si>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</si>
  <si>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</si>
  <si>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</si>
  <si>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</si>
  <si>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</si>
  <si>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</si>
  <si>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</si>
  <si>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</si>
  <si>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</si>
  <si>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</si>
  <si>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</si>
  <si>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</si>
  <si>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</si>
  <si>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</si>
  <si>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</si>
  <si>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</si>
  <si>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</si>
  <si>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</si>
  <si>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</si>
  <si>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</si>
  <si>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</si>
  <si>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</si>
  <si>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</si>
  <si>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</si>
  <si>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</si>
  <si>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</si>
  <si>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</si>
  <si>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</si>
  <si>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</si>
  <si>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</si>
  <si>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</si>
  <si>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</si>
  <si>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</si>
  <si>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</si>
  <si>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</si>
  <si>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</si>
  <si>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</si>
  <si>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</si>
  <si>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</si>
  <si>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</si>
  <si>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</si>
  <si>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</si>
  <si>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</si>
  <si>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</si>
  <si>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</si>
  <si>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</si>
  <si>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</si>
  <si>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</si>
  <si>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</si>
  <si>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</si>
  <si>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</si>
  <si>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</si>
  <si>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</si>
  <si>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</si>
  <si>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</si>
  <si>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</si>
  <si>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</si>
  <si>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</si>
  <si>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</si>
  <si>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</si>
  <si>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</si>
  <si>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</si>
  <si>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</si>
  <si>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</si>
  <si>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</si>
  <si>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</si>
  <si>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</si>
  <si>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</si>
  <si>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</si>
  <si>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</si>
  <si>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</si>
  <si>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</si>
  <si>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</si>
  <si>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</si>
  <si>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</si>
  <si>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</si>
  <si>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</si>
  <si>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</si>
  <si>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</si>
  <si>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</si>
  <si>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</si>
  <si>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</si>
  <si>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</si>
  <si>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</si>
  <si>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</si>
  <si>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</si>
  <si>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</si>
  <si>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</si>
  <si>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</si>
  <si>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</si>
  <si>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</si>
  <si>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</si>
  <si>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</si>
  <si>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</si>
  <si>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</si>
  <si>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</si>
  <si>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</si>
  <si>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</si>
  <si>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</si>
  <si>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</si>
  <si>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</si>
  <si>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</si>
  <si>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</si>
  <si>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</si>
  <si>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</si>
  <si>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</si>
  <si>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</si>
  <si>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</si>
  <si>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</si>
  <si>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</si>
  <si>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</si>
  <si>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</si>
  <si>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</si>
  <si>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</si>
  <si>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</si>
  <si>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</si>
  <si>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</si>
  <si>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</si>
  <si>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</si>
  <si>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</si>
  <si>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</si>
  <si>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</si>
  <si>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</si>
  <si>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</si>
  <si>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</si>
  <si>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</si>
  <si>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</si>
  <si>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</si>
  <si>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</si>
  <si>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</si>
  <si>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</si>
  <si>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</si>
  <si>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</si>
  <si>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</si>
  <si>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</si>
  <si>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</si>
  <si>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</si>
  <si>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</si>
  <si>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</si>
  <si>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</si>
  <si>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</si>
  <si>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</si>
  <si>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</si>
  <si>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</si>
  <si>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</si>
  <si>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</si>
  <si>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</si>
  <si>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</si>
  <si>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</si>
  <si>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</si>
  <si>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</si>
  <si>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</si>
  <si>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</si>
  <si>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</si>
  <si>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</si>
  <si>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</si>
  <si>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</si>
  <si>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</si>
  <si>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</si>
  <si>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</si>
  <si>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</si>
  <si>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</si>
  <si>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</si>
  <si>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</si>
  <si>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</si>
  <si>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</si>
  <si>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</si>
  <si>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</si>
  <si>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</si>
  <si>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</si>
  <si>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</si>
  <si>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</si>
  <si>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</si>
  <si>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</si>
  <si>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</si>
  <si>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</si>
  <si>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</si>
  <si>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</si>
  <si>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</si>
  <si>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</si>
  <si>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</si>
  <si>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</si>
  <si>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</si>
  <si>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</si>
  <si>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</si>
  <si>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</si>
  <si>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</si>
  <si>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</si>
  <si>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</si>
  <si>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</si>
  <si>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</si>
  <si>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</si>
  <si>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</si>
  <si>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</si>
  <si>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</si>
  <si>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</si>
  <si>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</si>
  <si>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</si>
  <si>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</si>
  <si>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</si>
  <si>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</si>
  <si>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</si>
  <si>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</si>
  <si>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</si>
  <si>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</si>
  <si>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</si>
  <si>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</si>
  <si>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</si>
  <si>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</si>
  <si>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</si>
  <si>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</si>
  <si>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</si>
  <si>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</si>
  <si>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</si>
  <si>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</si>
  <si>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</si>
  <si>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</si>
  <si>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</si>
  <si>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</si>
  <si>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</si>
  <si>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</si>
  <si>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</si>
  <si>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</si>
  <si>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</si>
  <si>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</si>
  <si>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</si>
  <si>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</si>
  <si>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</si>
  <si>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</si>
  <si>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</si>
  <si>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</si>
  <si>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</si>
  <si>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</si>
  <si>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</si>
  <si>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</si>
  <si>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</si>
  <si>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</si>
  <si>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</si>
  <si>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</si>
  <si>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</si>
  <si>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</si>
  <si>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</si>
  <si>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</si>
  <si>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</si>
  <si>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</si>
  <si>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</si>
  <si>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</si>
  <si>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</si>
  <si>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</si>
  <si>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</si>
  <si>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</si>
  <si>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</si>
  <si>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</si>
  <si>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</si>
  <si>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</si>
  <si>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</si>
  <si>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</si>
  <si>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</si>
  <si>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</si>
  <si>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</si>
  <si>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</si>
  <si>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</si>
  <si>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</si>
  <si>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</si>
  <si>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</si>
  <si>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</si>
  <si>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</si>
  <si>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</si>
  <si>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</si>
  <si>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</si>
  <si>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</si>
  <si>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</si>
  <si>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</si>
  <si>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</si>
  <si>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</si>
  <si>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</si>
  <si>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</si>
  <si>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</si>
  <si>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</si>
  <si>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</si>
  <si>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</si>
  <si>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</si>
  <si>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</si>
  <si>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</si>
  <si>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</si>
  <si>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</si>
  <si>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</si>
  <si>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</si>
  <si>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</si>
  <si>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</si>
  <si>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</si>
  <si>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</si>
  <si>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</si>
  <si>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</si>
  <si>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</si>
  <si>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</si>
  <si>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</si>
  <si>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</si>
  <si>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</si>
  <si>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</si>
  <si>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</si>
  <si>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</si>
  <si>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</si>
  <si>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</si>
  <si>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</si>
  <si>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</si>
  <si>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</si>
  <si>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</si>
  <si>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</si>
  <si>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</si>
  <si>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</si>
  <si>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</si>
  <si>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</si>
  <si>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</si>
  <si>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</si>
  <si>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</si>
  <si>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</si>
  <si>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</si>
  <si>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</si>
  <si>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</si>
  <si>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</si>
  <si>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</si>
  <si>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</si>
  <si>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</si>
  <si>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</si>
  <si>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</si>
  <si>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</si>
  <si>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</si>
  <si>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</si>
  <si>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</si>
  <si>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</si>
  <si>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</si>
  <si>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</si>
  <si>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</si>
  <si>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</si>
  <si>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</si>
  <si>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</si>
  <si>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</si>
  <si>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</si>
  <si>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</si>
  <si>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</si>
  <si>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</si>
  <si>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</si>
  <si>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</si>
  <si>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</si>
  <si>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</si>
  <si>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</si>
  <si>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</si>
  <si>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</si>
  <si>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</si>
  <si>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</si>
  <si>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</si>
  <si>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</si>
  <si>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</si>
  <si>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</si>
  <si>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</si>
  <si>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</si>
  <si>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</si>
  <si>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</si>
  <si>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</si>
  <si>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</si>
  <si>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</si>
  <si>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</si>
  <si>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</si>
  <si>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</si>
  <si>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</si>
  <si>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</si>
  <si>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</si>
  <si>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</si>
  <si>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</si>
  <si>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</si>
  <si>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</si>
  <si>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</si>
  <si>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</si>
  <si>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</si>
  <si>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</si>
  <si>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</si>
  <si>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</si>
  <si>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</si>
  <si>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</si>
  <si>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</si>
  <si>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</si>
  <si>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</si>
  <si>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</si>
  <si>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</si>
  <si>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</si>
  <si>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</si>
  <si>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</si>
  <si>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</si>
  <si>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</si>
  <si>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</si>
  <si>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</si>
  <si>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</si>
  <si>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</si>
  <si>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</si>
  <si>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</si>
  <si>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</si>
  <si>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</si>
  <si>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</si>
  <si>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</si>
  <si>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</si>
  <si>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</si>
  <si>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</si>
  <si>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</si>
  <si>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</si>
  <si>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</si>
  <si>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</si>
  <si>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</si>
  <si>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</si>
  <si>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</si>
  <si>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</si>
  <si>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</si>
  <si>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</si>
  <si>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</si>
  <si>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</si>
  <si>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</si>
  <si>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</si>
  <si>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</si>
  <si>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</si>
  <si>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</si>
  <si>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</si>
  <si>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</si>
  <si>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</si>
  <si>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</si>
  <si>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</si>
  <si>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</si>
  <si>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</si>
  <si>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</si>
  <si>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</si>
  <si>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</si>
  <si>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</si>
  <si>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</si>
  <si>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</si>
  <si>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</si>
  <si>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</si>
  <si>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</si>
  <si>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</si>
  <si>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</si>
  <si>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</si>
  <si>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</si>
  <si>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</si>
  <si>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</si>
  <si>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</si>
  <si>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</si>
  <si>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</si>
  <si>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</si>
  <si>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</si>
  <si>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</si>
  <si>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</si>
  <si>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</si>
  <si>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</si>
  <si>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</si>
  <si>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</si>
  <si>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</si>
  <si>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</si>
  <si>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</si>
  <si>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</si>
  <si>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</si>
  <si>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</si>
  <si>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</si>
  <si>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</si>
  <si>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</si>
  <si>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</si>
  <si>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</si>
  <si>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</si>
  <si>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</si>
  <si>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</si>
  <si>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</si>
  <si>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</si>
  <si>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</si>
  <si>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</si>
  <si>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</si>
  <si>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</si>
  <si>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</si>
  <si>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</si>
  <si>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</si>
  <si>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</si>
  <si>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</si>
  <si>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</si>
  <si>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</si>
  <si>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</si>
  <si>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</si>
  <si>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</si>
  <si>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</si>
  <si>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</si>
  <si>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</si>
  <si>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</si>
  <si>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</si>
  <si>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</si>
  <si>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</si>
  <si>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</si>
  <si>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</si>
  <si>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</si>
  <si>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</si>
  <si>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</si>
  <si>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</si>
  <si>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</si>
  <si>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</si>
  <si>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</si>
  <si>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</si>
  <si>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</si>
  <si>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</si>
  <si>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</si>
  <si>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</si>
  <si>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</si>
  <si>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</si>
  <si>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</si>
  <si>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</si>
  <si>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</si>
  <si>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</si>
  <si>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</si>
  <si>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</si>
  <si>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</si>
  <si>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</si>
  <si>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</si>
  <si>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</si>
  <si>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</si>
  <si>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</si>
  <si>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</si>
  <si>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</si>
  <si>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</si>
  <si>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</si>
  <si>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</si>
  <si>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</si>
  <si>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</si>
  <si>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</si>
  <si>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</si>
  <si>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</si>
  <si>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</si>
  <si>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</si>
  <si>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</si>
  <si>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</si>
  <si>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</si>
  <si>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</si>
  <si>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</si>
  <si>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</si>
  <si>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</si>
  <si>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</si>
  <si>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</si>
  <si>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</si>
  <si>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</si>
  <si>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</si>
  <si>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</si>
  <si>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</si>
  <si>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</si>
  <si>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</si>
  <si>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</si>
  <si>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</si>
  <si>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</si>
  <si>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</si>
  <si>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</si>
  <si>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</si>
  <si>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</si>
  <si>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</si>
  <si>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</si>
  <si>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</si>
  <si>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</si>
  <si>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</si>
  <si>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</si>
  <si>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</si>
  <si>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</si>
  <si>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</si>
  <si>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</si>
  <si>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</si>
  <si>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</si>
  <si>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</si>
  <si>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</si>
  <si>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</si>
  <si>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</si>
  <si>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</si>
  <si>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</si>
  <si>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</si>
  <si>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</si>
  <si>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</si>
  <si>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</si>
  <si>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</si>
  <si>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</si>
  <si>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</si>
  <si>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</si>
  <si>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</si>
  <si>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</si>
  <si>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</si>
  <si>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</si>
  <si>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</si>
  <si>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</si>
  <si>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</si>
  <si>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</si>
  <si>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</si>
  <si>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</si>
  <si>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</si>
  <si>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</si>
  <si>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</si>
  <si>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</si>
  <si>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</si>
  <si>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</si>
  <si>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</si>
  <si>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</si>
  <si>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</si>
  <si>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</si>
  <si>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</si>
  <si>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</si>
  <si>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</si>
  <si>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</si>
  <si>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</si>
  <si>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</si>
  <si>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</si>
  <si>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</si>
  <si>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</si>
  <si>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</si>
  <si>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</si>
  <si>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</si>
  <si>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</si>
  <si>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</si>
  <si>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</si>
  <si>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</si>
  <si>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</si>
  <si>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</si>
  <si>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</si>
  <si>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</si>
  <si>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</si>
  <si>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</si>
  <si>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</si>
  <si>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</si>
  <si>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</si>
  <si>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</si>
  <si>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</si>
  <si>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</si>
  <si>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</si>
  <si>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</si>
  <si>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</si>
  <si>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</si>
  <si>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</si>
  <si>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</si>
  <si>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</si>
  <si>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</si>
  <si>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</si>
  <si>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</si>
  <si>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</si>
  <si>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</si>
  <si>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</si>
  <si>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</si>
  <si>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</si>
  <si>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</si>
  <si>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</si>
  <si>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</si>
  <si>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</si>
  <si>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</si>
  <si>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</si>
  <si>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</si>
  <si>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</si>
  <si>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</si>
  <si>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</si>
  <si>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</si>
  <si>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</si>
  <si>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</si>
  <si>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</si>
  <si>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</si>
  <si>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</si>
  <si>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</si>
  <si>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</si>
  <si>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</si>
  <si>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</si>
  <si>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</si>
  <si>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</si>
  <si>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</si>
  <si>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</si>
  <si>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</si>
  <si>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</si>
  <si>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</si>
  <si>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</si>
  <si>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</si>
  <si>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</si>
  <si>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</si>
  <si>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</si>
  <si>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</si>
  <si>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</si>
  <si>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</si>
  <si>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</si>
  <si>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</si>
  <si>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</si>
  <si>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</si>
  <si>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</si>
  <si>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</si>
  <si>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</si>
  <si>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</si>
  <si>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</si>
  <si>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</si>
  <si>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</si>
  <si>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</si>
  <si>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</si>
  <si>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</si>
  <si>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</si>
  <si>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</si>
  <si>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</si>
  <si>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</si>
  <si>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</si>
  <si>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</si>
  <si>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</si>
  <si>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</si>
  <si>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</si>
  <si>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</si>
  <si>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</si>
  <si>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</si>
  <si>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</si>
  <si>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</si>
  <si>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</si>
  <si>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</si>
  <si>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</si>
  <si>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</si>
  <si>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</si>
  <si>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</si>
  <si>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</si>
  <si>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</si>
  <si>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</si>
  <si>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</si>
  <si>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</si>
  <si>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</si>
  <si>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</si>
  <si>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</si>
  <si>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</si>
  <si>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</si>
  <si>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</si>
  <si>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</si>
  <si>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</si>
  <si>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</si>
  <si>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</si>
  <si>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</si>
  <si>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</si>
  <si>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</si>
  <si>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</si>
  <si>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</si>
  <si>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</si>
  <si>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</si>
  <si>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</si>
  <si>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</si>
  <si>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</si>
  <si>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</si>
  <si>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</si>
  <si>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</si>
  <si>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</si>
  <si>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</si>
  <si>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</si>
  <si>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</si>
  <si>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</si>
  <si>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</si>
  <si>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</si>
  <si>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</si>
  <si>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</si>
  <si>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</si>
  <si>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</si>
  <si>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</si>
  <si>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</si>
  <si>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</si>
  <si>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</si>
  <si>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</si>
  <si>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</si>
  <si>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</si>
  <si>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</si>
  <si>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</si>
  <si>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</si>
  <si>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</si>
  <si>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</si>
  <si>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</si>
  <si>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</si>
  <si>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</si>
  <si>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</si>
  <si>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</si>
  <si>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</si>
  <si>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</si>
  <si>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</si>
  <si>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</si>
  <si>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</si>
  <si>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</si>
  <si>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</si>
  <si>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</si>
  <si>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</si>
  <si>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</si>
  <si>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</si>
  <si>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</si>
  <si>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</si>
  <si>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</si>
  <si>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</si>
  <si>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</si>
  <si>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</si>
  <si>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</si>
  <si>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</si>
  <si>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</si>
  <si>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</si>
  <si>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</si>
  <si>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</si>
  <si>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</si>
  <si>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</si>
  <si>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</si>
  <si>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</si>
  <si>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</si>
  <si>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</si>
  <si>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</si>
  <si>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</si>
  <si>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</si>
  <si>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</si>
  <si>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</si>
  <si>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</si>
  <si>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</si>
  <si>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</si>
  <si>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</si>
  <si>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</si>
  <si>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</si>
  <si>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</si>
  <si>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</si>
  <si>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</si>
  <si>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</si>
  <si>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</si>
  <si>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</si>
  <si>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</si>
  <si>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</si>
  <si>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</si>
  <si>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</si>
  <si>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</si>
  <si>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</si>
  <si>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</si>
  <si>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</si>
  <si>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</si>
  <si>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</si>
  <si>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</si>
  <si>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</si>
  <si>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</si>
  <si>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</si>
  <si>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</si>
  <si>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</si>
  <si>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</si>
  <si>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</si>
  <si>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</si>
  <si>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</si>
  <si>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</si>
  <si>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</si>
  <si>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</si>
  <si>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</si>
  <si>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</si>
  <si>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</si>
  <si>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</si>
  <si>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</si>
  <si>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</si>
  <si>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</si>
  <si>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</si>
  <si>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</si>
  <si>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</si>
  <si>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</si>
  <si>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</si>
  <si>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</si>
  <si>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</si>
  <si>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</si>
  <si>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</si>
  <si>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</si>
  <si>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</si>
  <si>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</si>
  <si>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</si>
  <si>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</si>
  <si>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</si>
  <si>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</si>
  <si>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</si>
  <si>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</si>
  <si>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</si>
  <si>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</si>
  <si>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</si>
  <si>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</si>
  <si>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</si>
  <si>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</si>
  <si>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</si>
  <si>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</si>
  <si>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</si>
  <si>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</si>
  <si>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</si>
  <si>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</si>
  <si>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</si>
  <si>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</si>
  <si>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</si>
  <si>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</si>
  <si>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</si>
  <si>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</si>
  <si>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</si>
  <si>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</si>
  <si>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</si>
  <si>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</si>
  <si>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</si>
  <si>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</si>
  <si>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</si>
  <si>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</si>
  <si>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</si>
  <si>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</si>
  <si>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</si>
  <si>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</si>
  <si>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</si>
  <si>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</si>
  <si>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</si>
  <si>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</si>
  <si>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</si>
  <si>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</si>
  <si>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</si>
  <si>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</si>
  <si>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</si>
  <si>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</si>
  <si>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</si>
  <si>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</si>
  <si>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</si>
  <si>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</si>
  <si>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</si>
  <si>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</si>
  <si>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</si>
  <si>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</si>
  <si>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</si>
  <si>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</si>
  <si>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</si>
  <si>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</si>
  <si>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</si>
  <si>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</si>
  <si>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</si>
  <si>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</si>
  <si>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</si>
  <si>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</si>
  <si>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</si>
  <si>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</si>
  <si>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</si>
  <si>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</si>
  <si>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</si>
  <si>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</si>
  <si>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</si>
  <si>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</si>
  <si>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</si>
  <si>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</si>
  <si>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</si>
  <si>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</si>
  <si>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</si>
  <si>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</si>
  <si>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</si>
  <si>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</si>
  <si>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</si>
  <si>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</si>
  <si>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</si>
  <si>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</si>
  <si>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</si>
  <si>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</si>
  <si>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</si>
  <si>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</si>
  <si>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</si>
  <si>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</si>
  <si>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</si>
  <si>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</si>
  <si>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</si>
  <si>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</si>
  <si>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</si>
  <si>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</si>
  <si>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</si>
  <si>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</si>
  <si>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</si>
  <si>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</si>
  <si>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</si>
  <si>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</si>
  <si>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</si>
  <si>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</si>
  <si>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</si>
  <si>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</si>
  <si>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</si>
  <si>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</si>
  <si>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</si>
  <si>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</si>
  <si>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</si>
  <si>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</si>
  <si>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</si>
  <si>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</si>
  <si>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</si>
  <si>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</si>
  <si>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</si>
  <si>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</si>
  <si>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</si>
  <si>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</si>
  <si>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</si>
  <si>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</si>
  <si>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</si>
  <si>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</si>
  <si>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</si>
  <si>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</si>
  <si>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</si>
  <si>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</si>
  <si>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</si>
  <si>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</si>
  <si>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</si>
  <si>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</si>
  <si>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</si>
  <si>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</si>
  <si>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</si>
  <si>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</si>
  <si>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</si>
  <si>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</si>
  <si>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</si>
  <si>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</si>
  <si>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</si>
  <si>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</si>
  <si>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</si>
  <si>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</si>
  <si>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</si>
  <si>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</si>
  <si>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</si>
  <si>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</si>
  <si>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</si>
  <si>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</si>
  <si>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</si>
  <si>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</si>
  <si>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</si>
  <si>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</si>
  <si>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</si>
  <si>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</si>
  <si>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</si>
  <si>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</si>
  <si>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</si>
  <si>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</si>
  <si>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</si>
  <si>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</si>
  <si>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</si>
  <si>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</si>
  <si>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</si>
  <si>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</si>
  <si>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</si>
  <si>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</si>
  <si>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</si>
  <si>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</si>
  <si>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</si>
  <si>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</si>
  <si>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</si>
  <si>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</si>
  <si>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</si>
  <si>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</si>
  <si>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</si>
  <si>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</si>
  <si>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</si>
  <si>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</si>
  <si>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</si>
  <si>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</si>
  <si>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</si>
  <si>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</si>
  <si>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</si>
  <si>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</si>
  <si>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</si>
  <si>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</si>
  <si>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</si>
  <si>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</si>
  <si>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</si>
  <si>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</si>
  <si>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</si>
  <si>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</si>
  <si>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</si>
  <si>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</si>
  <si>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</si>
  <si>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</si>
  <si>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</si>
  <si>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</si>
  <si>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</si>
  <si>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</si>
  <si>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</si>
  <si>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</si>
  <si>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</si>
  <si>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</si>
  <si>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</si>
  <si>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</si>
  <si>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</si>
  <si>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</si>
  <si>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</si>
  <si>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</si>
  <si>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</si>
  <si>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</si>
  <si>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</si>
  <si>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</si>
  <si>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</si>
  <si>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</si>
  <si>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</si>
  <si>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</si>
  <si>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</si>
  <si>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</si>
  <si>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</si>
  <si>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</si>
  <si>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</si>
  <si>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</si>
  <si>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</si>
  <si>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</si>
  <si>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</si>
  <si>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</si>
  <si>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</si>
  <si>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</si>
  <si>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</si>
  <si>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</si>
  <si>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</si>
  <si>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</si>
  <si>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</si>
  <si>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</si>
  <si>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</si>
  <si>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</si>
  <si>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</si>
  <si>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</si>
  <si>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</si>
  <si>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</si>
  <si>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</si>
  <si>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</si>
  <si>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</si>
  <si>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</si>
  <si>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</si>
  <si>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</si>
  <si>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</si>
  <si>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</si>
  <si>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</si>
  <si>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</si>
  <si>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</si>
  <si>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</si>
  <si>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</si>
  <si>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</si>
  <si>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</si>
  <si>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</si>
  <si>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</si>
  <si>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</si>
  <si>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</si>
  <si>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</si>
  <si>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</si>
  <si>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</si>
  <si>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</si>
  <si>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</si>
  <si>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</si>
  <si>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</si>
  <si>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</si>
  <si>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</si>
  <si>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</si>
  <si>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</si>
  <si>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</si>
  <si>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</si>
  <si>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</si>
  <si>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</si>
  <si>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</si>
  <si>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</si>
  <si>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</si>
  <si>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</si>
  <si>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</si>
  <si>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</si>
  <si>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</si>
  <si>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</si>
  <si>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</si>
  <si>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</si>
  <si>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</si>
  <si>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</si>
  <si>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</si>
  <si>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</si>
  <si>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</si>
  <si>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</si>
  <si>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</si>
  <si>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</si>
  <si>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</si>
  <si>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</si>
  <si>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</si>
  <si>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</si>
  <si>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</si>
  <si>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</si>
  <si>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</si>
  <si>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</si>
  <si>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</si>
  <si>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</si>
  <si>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</si>
  <si>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</si>
  <si>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</si>
  <si>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</si>
  <si>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</si>
  <si>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</si>
  <si>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</si>
  <si>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</si>
  <si>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</si>
  <si>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</si>
  <si>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</si>
  <si>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</si>
  <si>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</si>
  <si>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</si>
  <si>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</si>
  <si>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</si>
  <si>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</si>
  <si>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</si>
  <si>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</si>
  <si>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</si>
  <si>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</si>
  <si>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</si>
  <si>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</si>
  <si>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</si>
  <si>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</si>
  <si>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</si>
  <si>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</si>
  <si>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</si>
  <si>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</si>
  <si>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</si>
  <si>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</si>
  <si>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</si>
  <si>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</si>
  <si>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</si>
  <si>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</si>
  <si>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</si>
  <si>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</si>
  <si>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</si>
  <si>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</si>
  <si>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</si>
  <si>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</si>
  <si>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</si>
  <si>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</si>
  <si>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</si>
  <si>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</si>
  <si>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</si>
  <si>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</si>
  <si>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</si>
  <si>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</si>
  <si>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</si>
  <si>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</si>
  <si>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</si>
  <si>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</si>
  <si>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</si>
  <si>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</si>
  <si>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</si>
  <si>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</si>
  <si>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</si>
  <si>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</si>
  <si>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</si>
  <si>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</si>
  <si>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</si>
  <si>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</si>
  <si>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</si>
  <si>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</si>
  <si>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</si>
  <si>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</si>
  <si>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</si>
  <si>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</si>
  <si>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</si>
  <si>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</si>
  <si>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</si>
  <si>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</si>
  <si>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</si>
  <si>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</si>
  <si>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</si>
  <si>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</si>
  <si>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</si>
  <si>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</si>
  <si>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</si>
  <si>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</si>
  <si>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</si>
  <si>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</si>
  <si>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</si>
  <si>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</si>
  <si>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</si>
  <si>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</si>
  <si>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</si>
  <si>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</si>
  <si>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</si>
  <si>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</si>
  <si>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</si>
  <si>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</si>
  <si>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</si>
  <si>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</si>
  <si>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</si>
  <si>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</si>
  <si>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</si>
  <si>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</si>
  <si>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</si>
  <si>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</si>
  <si>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</si>
  <si>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</si>
  <si>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</si>
  <si>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</si>
  <si>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</si>
  <si>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</si>
  <si>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</si>
  <si>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</si>
  <si>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</si>
  <si>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</si>
  <si>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</si>
  <si>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</si>
  <si>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</si>
  <si>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</si>
  <si>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</si>
  <si>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</si>
  <si>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</si>
  <si>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</si>
  <si>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</si>
  <si>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</si>
  <si>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</si>
  <si>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</si>
  <si>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</si>
  <si>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</si>
  <si>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</si>
  <si>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</si>
  <si>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</si>
  <si>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</si>
  <si>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</si>
  <si>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</si>
  <si>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</si>
  <si>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</si>
  <si>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</si>
  <si>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</si>
  <si>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</si>
  <si>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</si>
  <si>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</si>
  <si>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</si>
  <si>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</si>
  <si>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</si>
  <si>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</si>
  <si>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</si>
  <si>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</si>
  <si>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</si>
  <si>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</si>
  <si>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</si>
  <si>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</si>
  <si>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</si>
  <si>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</si>
  <si>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</si>
  <si>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</si>
  <si>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</si>
  <si>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</si>
  <si>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</si>
  <si>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</si>
  <si>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</si>
  <si>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</si>
  <si>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</si>
  <si>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</si>
  <si>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</si>
  <si>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</si>
  <si>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</si>
  <si>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</si>
  <si>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</si>
  <si>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</si>
  <si>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</si>
  <si>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</si>
  <si>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</si>
  <si>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</si>
  <si>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</si>
  <si>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</si>
  <si>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</si>
  <si>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</si>
  <si>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</si>
  <si>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</si>
  <si>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</si>
  <si>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</si>
  <si>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</si>
  <si>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</si>
  <si>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</si>
  <si>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</si>
  <si>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</si>
  <si>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</si>
  <si>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</si>
  <si>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</si>
  <si>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</si>
  <si>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</si>
  <si>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</si>
  <si>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</si>
  <si>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</si>
  <si>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</si>
  <si>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</si>
  <si>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</si>
  <si>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</si>
  <si>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</si>
  <si>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</si>
  <si>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</si>
  <si>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</si>
  <si>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</si>
  <si>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</si>
  <si>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</si>
  <si>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</si>
  <si>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</si>
  <si>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</si>
  <si>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</si>
  <si>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</si>
  <si>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</si>
  <si>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</si>
  <si>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</si>
  <si>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</si>
  <si>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</si>
  <si>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</si>
  <si>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</si>
  <si>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</si>
  <si>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</si>
  <si>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</si>
  <si>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</si>
  <si>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</si>
  <si>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</si>
  <si>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</si>
  <si>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</si>
  <si>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</si>
  <si>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</si>
  <si>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</si>
  <si>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</si>
  <si>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</si>
  <si>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</si>
  <si>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</si>
  <si>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</si>
  <si>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</si>
  <si>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</si>
  <si>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</si>
  <si>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</si>
  <si>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</si>
  <si>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</si>
  <si>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</si>
  <si>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</si>
  <si>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</si>
  <si>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</si>
  <si>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</si>
  <si>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</si>
  <si>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</si>
  <si>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</si>
  <si>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</si>
  <si>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</si>
  <si>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</si>
  <si>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</si>
  <si>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</si>
  <si>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</si>
  <si>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</si>
  <si>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</si>
  <si>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</si>
  <si>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</si>
  <si>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</si>
  <si>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</si>
  <si>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</si>
  <si>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</si>
  <si>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</si>
  <si>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</si>
  <si>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</si>
  <si>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</si>
  <si>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</si>
  <si>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</si>
  <si>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</si>
  <si>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</si>
  <si>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</si>
  <si>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</si>
  <si>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</si>
  <si>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</si>
  <si>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</si>
  <si>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</si>
  <si>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</si>
  <si>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</si>
  <si>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</si>
  <si>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</si>
  <si>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</si>
  <si>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</si>
  <si>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</si>
  <si>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</si>
  <si>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</si>
  <si>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</si>
  <si>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</si>
  <si>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</si>
  <si>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</si>
  <si>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</si>
  <si>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</si>
  <si>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</si>
  <si>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</si>
  <si>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</si>
  <si>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</si>
  <si>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</si>
  <si>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</si>
  <si>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</si>
  <si>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</si>
  <si>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</si>
  <si>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</si>
  <si>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</si>
  <si>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</si>
  <si>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</si>
  <si>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</si>
  <si>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</si>
  <si>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</si>
  <si>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</si>
  <si>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</si>
  <si>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</si>
  <si>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</si>
  <si>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</si>
  <si>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</si>
  <si>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</si>
  <si>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</si>
  <si>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</si>
  <si>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</si>
  <si>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</si>
  <si>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</si>
  <si>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</si>
  <si>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</si>
  <si>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</si>
  <si>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</si>
  <si>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</si>
  <si>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</si>
  <si>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</si>
  <si>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</si>
  <si>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</si>
  <si>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</si>
  <si>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</si>
  <si>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</si>
  <si>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</si>
  <si>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</si>
  <si>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</si>
  <si>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</si>
  <si>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</si>
  <si>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</si>
  <si>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</si>
  <si>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</si>
  <si>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</si>
  <si>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</si>
  <si>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</si>
  <si>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</si>
  <si>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</si>
  <si>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</si>
  <si>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</si>
  <si>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</si>
  <si>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</si>
  <si>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</si>
  <si>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</si>
  <si>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</si>
  <si>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</si>
  <si>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</si>
  <si>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</si>
  <si>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</si>
  <si>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</si>
  <si>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</si>
  <si>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</si>
  <si>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</si>
  <si>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</si>
  <si>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</si>
  <si>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</si>
  <si>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</si>
  <si>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</si>
  <si>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</si>
  <si>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</si>
  <si>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</si>
  <si>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</si>
  <si>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</si>
  <si>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</si>
  <si>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</si>
  <si>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</si>
  <si>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</si>
  <si>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</si>
  <si>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</si>
  <si>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</si>
  <si>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</si>
  <si>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</si>
  <si>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</si>
  <si>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</si>
  <si>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</si>
  <si>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</si>
  <si>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</si>
  <si>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</si>
  <si>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</si>
  <si>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</si>
  <si>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</si>
  <si>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</si>
  <si>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</si>
  <si>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</si>
  <si>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</si>
  <si>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</si>
  <si>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</si>
  <si>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</si>
  <si>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</si>
  <si>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</si>
  <si>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</si>
  <si>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</si>
  <si>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</si>
  <si>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</si>
  <si>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</si>
  <si>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</si>
  <si>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</si>
  <si>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</si>
  <si>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</si>
  <si>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</si>
  <si>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</si>
  <si>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</si>
  <si>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</si>
  <si>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</si>
  <si>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</si>
  <si>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</si>
  <si>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</si>
  <si>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</si>
  <si>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</si>
  <si>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</si>
  <si>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</si>
  <si>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</si>
  <si>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</si>
  <si>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</si>
  <si>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</si>
  <si>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</si>
  <si>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</si>
  <si>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</si>
  <si>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</si>
  <si>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</si>
  <si>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</si>
  <si>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</si>
  <si>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</si>
  <si>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</si>
  <si>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</si>
  <si>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</si>
  <si>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</si>
  <si>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</si>
  <si>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</si>
  <si>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</si>
  <si>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</si>
  <si>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</si>
  <si>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</si>
  <si>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</si>
  <si>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</si>
  <si>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</si>
  <si>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</si>
  <si>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</si>
  <si>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</si>
  <si>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</si>
  <si>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</si>
  <si>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</si>
  <si>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</si>
  <si>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</si>
  <si>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</si>
  <si>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</si>
  <si>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</si>
  <si>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</si>
  <si>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</si>
  <si>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</si>
  <si>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</si>
  <si>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</si>
  <si>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</si>
  <si>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</si>
  <si>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</si>
  <si>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</si>
  <si>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</si>
  <si>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</si>
  <si>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</si>
  <si>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</si>
  <si>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</si>
  <si>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</si>
  <si>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</si>
  <si>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</si>
  <si>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</si>
  <si>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</si>
  <si>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</si>
  <si>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</si>
  <si>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</si>
  <si>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</si>
  <si>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</si>
  <si>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</si>
  <si>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</si>
  <si>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</si>
  <si>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</si>
  <si>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</si>
  <si>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</si>
  <si>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</si>
  <si>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</si>
  <si>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</si>
  <si>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</si>
  <si>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</si>
  <si>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</si>
  <si>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</si>
  <si>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</si>
  <si>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</si>
  <si>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</si>
  <si>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</si>
  <si>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</si>
  <si>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</si>
  <si>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</si>
  <si>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</si>
  <si>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</si>
  <si>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</si>
  <si>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</si>
  <si>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</si>
  <si>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</si>
  <si>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</si>
  <si>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</si>
  <si>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</si>
  <si>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</si>
  <si>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</si>
  <si>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</si>
  <si>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</si>
  <si>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</si>
  <si>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</si>
  <si>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</si>
  <si>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</si>
  <si>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</si>
  <si>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</si>
  <si>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</si>
  <si>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</si>
  <si>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</si>
  <si>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</si>
  <si>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</si>
  <si>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</si>
  <si>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</si>
  <si>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</si>
  <si>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</si>
  <si>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</si>
  <si>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</si>
  <si>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</si>
  <si>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</si>
  <si>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</si>
  <si>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</si>
  <si>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</si>
  <si>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</si>
  <si>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</si>
  <si>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</si>
  <si>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</si>
  <si>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</si>
  <si>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</si>
  <si>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</si>
  <si>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</si>
  <si>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</si>
  <si>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</si>
  <si>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</si>
  <si>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</si>
  <si>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</si>
  <si>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</si>
  <si>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</si>
  <si>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</si>
  <si>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</si>
  <si>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</si>
  <si>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</si>
  <si>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</si>
  <si>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</si>
  <si>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</si>
  <si>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</si>
  <si>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</si>
  <si>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</si>
  <si>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</si>
  <si>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</si>
  <si>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</si>
  <si>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</si>
  <si>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</si>
  <si>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</si>
  <si>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</si>
  <si>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</si>
  <si>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</si>
  <si>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</si>
  <si>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</si>
  <si>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</si>
  <si>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</si>
  <si>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</si>
  <si>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</si>
  <si>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</si>
  <si>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</si>
  <si>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</si>
  <si>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</si>
  <si>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</si>
  <si>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</si>
  <si>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</si>
  <si>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</si>
  <si>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</si>
  <si>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</si>
  <si>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</si>
  <si>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</si>
  <si>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</si>
  <si>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</si>
  <si>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</si>
  <si>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</si>
  <si>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</si>
  <si>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</si>
  <si>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</si>
  <si>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</si>
  <si>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</si>
  <si>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</si>
  <si>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</si>
  <si>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</si>
  <si>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</si>
  <si>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</si>
  <si>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</si>
  <si>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</si>
  <si>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</si>
  <si>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</si>
  <si>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</si>
  <si>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</si>
  <si>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</si>
  <si>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</si>
  <si>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</si>
  <si>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</si>
  <si>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</si>
  <si>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</si>
  <si>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</si>
  <si>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</si>
  <si>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</si>
  <si>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</si>
  <si>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</si>
  <si>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</si>
  <si>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</si>
  <si>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</si>
  <si>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</si>
  <si>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</si>
  <si>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</si>
  <si>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</si>
  <si>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</si>
  <si>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</si>
  <si>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</si>
  <si>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</si>
  <si>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</si>
  <si>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</si>
  <si>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</si>
  <si>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</si>
  <si>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</si>
  <si>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</si>
  <si>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</si>
  <si>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</si>
  <si>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</si>
  <si>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</si>
  <si>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</si>
  <si>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</si>
  <si>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</si>
  <si>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</si>
  <si>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</si>
  <si>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</si>
  <si>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</si>
  <si>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</si>
  <si>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</si>
  <si>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</si>
  <si>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</si>
  <si>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</si>
  <si>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</si>
  <si>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</si>
  <si>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</si>
  <si>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</si>
  <si>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</si>
  <si>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</si>
  <si>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</si>
  <si>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</si>
  <si>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</si>
  <si>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</si>
  <si>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</si>
  <si>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</si>
  <si>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</si>
  <si>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</si>
  <si>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</si>
  <si>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</si>
  <si>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</si>
  <si>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</si>
  <si>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</si>
  <si>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</si>
  <si>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</si>
  <si>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</si>
  <si>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</si>
  <si>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</si>
  <si>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</si>
  <si>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</si>
  <si>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</si>
  <si>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</si>
  <si>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</si>
  <si>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</si>
  <si>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</si>
  <si>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</si>
  <si>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</si>
  <si>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</si>
  <si>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</si>
  <si>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</si>
  <si>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</si>
  <si>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</si>
  <si>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</si>
  <si>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</si>
  <si>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</si>
  <si>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</si>
  <si>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</si>
  <si>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</si>
  <si>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</si>
  <si>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</si>
  <si>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</si>
  <si>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</si>
  <si>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</si>
  <si>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</si>
  <si>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</si>
  <si>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</si>
  <si>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</si>
  <si>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</si>
  <si>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</si>
  <si>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</si>
  <si>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</si>
  <si>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</si>
  <si>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</si>
  <si>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</si>
  <si>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</si>
  <si>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</si>
  <si>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</si>
  <si>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</si>
  <si>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</si>
  <si>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</si>
  <si>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</si>
  <si>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</si>
  <si>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</si>
  <si>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</si>
  <si>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</si>
  <si>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</si>
  <si>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</si>
  <si>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</si>
  <si>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</si>
  <si>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</si>
  <si>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</si>
  <si>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</si>
  <si>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</si>
  <si>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</si>
  <si>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</si>
  <si>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</si>
  <si>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</si>
  <si>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</si>
  <si>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</si>
  <si>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</si>
  <si>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</si>
  <si>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</si>
  <si>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</si>
  <si>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</si>
  <si>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</si>
  <si>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</si>
  <si>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</si>
  <si>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</si>
  <si>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</si>
  <si>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</si>
  <si>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</si>
  <si>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</si>
  <si>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</si>
  <si>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</si>
  <si>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</si>
  <si>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</si>
  <si>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</si>
  <si>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</si>
  <si>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</si>
  <si>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</si>
  <si>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</si>
  <si>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</si>
  <si>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</si>
  <si>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</si>
  <si>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</si>
  <si>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</si>
  <si>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</si>
  <si>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</si>
  <si>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</si>
  <si>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</si>
  <si>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</si>
  <si>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</si>
  <si>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</si>
  <si>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</si>
  <si>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</si>
  <si>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</si>
  <si>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</si>
  <si>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</si>
  <si>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</si>
  <si>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</si>
  <si>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</si>
  <si>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</si>
  <si>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</si>
  <si>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</si>
  <si>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</si>
  <si>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</si>
  <si>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</si>
  <si>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</si>
  <si>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</si>
  <si>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</si>
  <si>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</si>
  <si>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</si>
  <si>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</si>
  <si>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</si>
  <si>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</si>
  <si>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</si>
  <si>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</si>
  <si>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</si>
  <si>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</si>
  <si>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</si>
  <si>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</si>
  <si>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</si>
  <si>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</si>
  <si>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</si>
  <si>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</si>
  <si>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</si>
  <si>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</si>
  <si>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</si>
  <si>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</si>
  <si>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</si>
  <si>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</si>
  <si>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</si>
  <si>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</si>
  <si>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</si>
  <si>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</si>
  <si>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</si>
  <si>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</si>
  <si>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</si>
  <si>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</si>
  <si>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</si>
  <si>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</si>
  <si>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</si>
  <si>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</si>
  <si>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</si>
  <si>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</si>
  <si>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</si>
  <si>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</si>
  <si>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</si>
  <si>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</si>
  <si>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</si>
  <si>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</si>
  <si>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</si>
  <si>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</si>
  <si>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</si>
  <si>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</si>
  <si>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</si>
  <si>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</si>
  <si>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</si>
  <si>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</si>
  <si>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</si>
  <si>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</si>
  <si>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</si>
  <si>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</si>
  <si>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</si>
  <si>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</si>
  <si>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</si>
  <si>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</si>
  <si>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</si>
  <si>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</si>
  <si>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</si>
  <si>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</si>
  <si>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</si>
  <si>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</si>
  <si>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</si>
  <si>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</si>
  <si>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</si>
  <si>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</si>
  <si>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</si>
  <si>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</si>
  <si>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</si>
  <si>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</si>
  <si>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</si>
  <si>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</si>
  <si>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</si>
  <si>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</si>
  <si>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</si>
  <si>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</si>
  <si>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</si>
  <si>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</si>
  <si>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</si>
  <si>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</si>
  <si>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</si>
  <si>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</si>
  <si>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</si>
  <si>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</si>
  <si>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</si>
  <si>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</si>
  <si>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</si>
  <si>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</si>
  <si>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</si>
  <si>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</si>
  <si>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</si>
  <si>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</si>
  <si>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</si>
  <si>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</si>
  <si>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</si>
  <si>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</si>
  <si>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</si>
  <si>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</si>
  <si>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</si>
  <si>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</si>
  <si>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</si>
  <si>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</si>
  <si>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</si>
  <si>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</si>
  <si>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</si>
  <si>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</si>
  <si>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</si>
  <si>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</si>
  <si>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</si>
  <si>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</si>
  <si>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</si>
  <si>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</si>
  <si>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</si>
  <si>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</si>
  <si>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</si>
  <si>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</si>
  <si>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</si>
  <si>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</si>
  <si>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</si>
  <si>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</si>
  <si>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</si>
  <si>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</si>
  <si>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</si>
  <si>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</si>
  <si>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</si>
  <si>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</si>
  <si>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</si>
  <si>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</si>
  <si>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</si>
  <si>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</si>
  <si>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</si>
  <si>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</si>
  <si>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</si>
  <si>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</si>
  <si>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</si>
  <si>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</si>
  <si>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</si>
  <si>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</si>
  <si>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</si>
  <si>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</si>
  <si>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</si>
  <si>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</si>
  <si>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</si>
  <si>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</si>
  <si>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</si>
  <si>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</si>
  <si>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</si>
  <si>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</si>
  <si>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</si>
  <si>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</si>
  <si>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</si>
  <si>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</si>
  <si>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</si>
  <si>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</si>
  <si>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</si>
  <si>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</si>
  <si>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</si>
  <si>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</si>
  <si>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</si>
  <si>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</si>
  <si>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</si>
  <si>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</si>
  <si>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</si>
  <si>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</si>
  <si>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</si>
  <si>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</si>
  <si>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</si>
  <si>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</si>
  <si>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</si>
  <si>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</si>
  <si>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</si>
  <si>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</si>
  <si>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</si>
  <si>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</si>
  <si>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</si>
  <si>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</si>
  <si>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</si>
  <si>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</si>
  <si>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</si>
  <si>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</si>
  <si>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</si>
  <si>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</si>
  <si>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</si>
  <si>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</si>
  <si>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</si>
  <si>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</si>
  <si>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</si>
  <si>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</si>
  <si>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</si>
  <si>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</si>
  <si>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</si>
  <si>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</si>
  <si>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</si>
  <si>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</si>
  <si>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</si>
  <si>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</si>
  <si>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</si>
  <si>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</si>
  <si>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</si>
  <si>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</si>
  <si>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</si>
  <si>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</si>
  <si>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</si>
  <si>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</si>
  <si>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</si>
  <si>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</si>
  <si>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</si>
  <si>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</si>
  <si>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</si>
  <si>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</si>
  <si>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</si>
  <si>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</si>
  <si>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</si>
  <si>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</si>
  <si>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</si>
  <si>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</si>
  <si>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</si>
  <si>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</si>
  <si>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</si>
  <si>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</si>
  <si>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</si>
  <si>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</si>
  <si>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</si>
  <si>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</si>
  <si>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</si>
  <si>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</si>
  <si>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</si>
  <si>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</si>
  <si>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</si>
  <si>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</si>
  <si>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</si>
  <si>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</si>
  <si>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</si>
  <si>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</si>
  <si>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</si>
  <si>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</si>
  <si>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</si>
  <si>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</si>
  <si>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</si>
  <si>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</si>
  <si>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</si>
  <si>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</si>
  <si>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</si>
  <si>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</si>
  <si>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</si>
  <si>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</si>
  <si>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</si>
  <si>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</si>
  <si>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</si>
  <si>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</si>
  <si>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</si>
  <si>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</si>
  <si>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</si>
  <si>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</si>
  <si>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</si>
  <si>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</si>
  <si>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</si>
  <si>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</si>
  <si>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</si>
  <si>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</si>
  <si>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</si>
  <si>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</si>
  <si>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</si>
  <si>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</si>
  <si>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</si>
  <si>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</si>
  <si>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</si>
  <si>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</si>
  <si>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</si>
  <si>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</si>
  <si>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</si>
  <si>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</si>
  <si>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</si>
  <si>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</si>
  <si>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</si>
  <si>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</si>
  <si>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</si>
  <si>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</si>
  <si>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</si>
  <si>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</si>
  <si>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</si>
  <si>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</si>
  <si>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</si>
  <si>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</si>
  <si>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</si>
  <si>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</si>
  <si>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</si>
  <si>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</si>
  <si>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</si>
  <si>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</si>
  <si>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</si>
  <si>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</si>
  <si>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</si>
  <si>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</si>
  <si>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</si>
  <si>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</si>
  <si>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</si>
  <si>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</si>
  <si>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</si>
  <si>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</si>
  <si>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</si>
  <si>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</si>
  <si>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</si>
  <si>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</si>
  <si>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</si>
  <si>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</si>
  <si>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</si>
  <si>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</si>
  <si>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</si>
  <si>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</si>
  <si>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</si>
  <si>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</si>
  <si>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</si>
  <si>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</si>
  <si>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</si>
  <si>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</si>
  <si>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</si>
  <si>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</si>
  <si>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</si>
  <si>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</si>
  <si>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</si>
  <si>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</si>
  <si>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</si>
  <si>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</si>
  <si>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</si>
  <si>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</si>
  <si>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</si>
  <si>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</si>
  <si>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</si>
  <si>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</si>
  <si>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</si>
  <si>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</si>
  <si>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</si>
  <si>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</si>
  <si>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</si>
  <si>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</si>
  <si>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</si>
  <si>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</si>
  <si>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</si>
  <si>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</si>
  <si>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</si>
  <si>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</si>
  <si>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</si>
  <si>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</si>
  <si>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</si>
  <si>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</si>
  <si>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</si>
  <si>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</si>
  <si>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</si>
  <si>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</si>
  <si>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</si>
  <si>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</si>
  <si>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</si>
  <si>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</si>
  <si>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</si>
  <si>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</si>
  <si>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</si>
  <si>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</si>
  <si>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</si>
  <si>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</si>
  <si>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</si>
  <si>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</si>
  <si>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</si>
  <si>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</si>
  <si>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</si>
  <si>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</si>
  <si>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</si>
  <si>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</si>
  <si>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</si>
  <si>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</si>
  <si>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</si>
  <si>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</si>
  <si>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</si>
  <si>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</si>
  <si>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</si>
  <si>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</si>
  <si>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</si>
  <si>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</si>
  <si>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</si>
  <si>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</si>
  <si>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</si>
  <si>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</si>
  <si>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</si>
  <si>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</si>
  <si>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</si>
  <si>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</si>
  <si>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</si>
  <si>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</si>
  <si>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</si>
  <si>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</si>
  <si>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</si>
  <si>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</si>
  <si>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</si>
  <si>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</si>
  <si>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</si>
  <si>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</si>
  <si>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</si>
  <si>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</si>
  <si>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</si>
  <si>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</si>
  <si>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</si>
  <si>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</si>
  <si>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</si>
  <si>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</si>
  <si>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</si>
  <si>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</si>
  <si>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</si>
  <si>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</si>
  <si>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</si>
  <si>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</si>
  <si>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</si>
  <si>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</si>
  <si>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</si>
  <si>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</si>
  <si>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</si>
  <si>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</si>
  <si>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</si>
  <si>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</si>
  <si>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</si>
  <si>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</si>
  <si>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</si>
  <si>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</si>
  <si>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</si>
  <si>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</si>
  <si>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</si>
  <si>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</si>
  <si>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</si>
  <si>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</si>
  <si>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</si>
  <si>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</si>
  <si>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</si>
  <si>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</si>
  <si>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</si>
  <si>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</si>
  <si>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</si>
  <si>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</si>
  <si>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</si>
  <si>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</si>
  <si>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</si>
  <si>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</si>
  <si>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</si>
  <si>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</si>
  <si>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</si>
  <si>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</si>
  <si>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</si>
  <si>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</si>
  <si>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</si>
  <si>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</si>
  <si>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</si>
  <si>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</si>
  <si>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</si>
  <si>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</si>
  <si>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</si>
  <si>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</si>
  <si>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</si>
  <si>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</si>
  <si>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</si>
  <si>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</si>
  <si>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</si>
  <si>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</si>
  <si>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</si>
  <si>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</si>
  <si>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</si>
  <si>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</si>
  <si>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</si>
  <si>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</si>
  <si>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</si>
  <si>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</si>
  <si>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</si>
  <si>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</si>
  <si>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</si>
  <si>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</si>
  <si>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</si>
  <si>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</si>
  <si>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</si>
  <si>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</si>
  <si>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</si>
  <si>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</si>
  <si>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</si>
  <si>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</si>
  <si>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</si>
  <si>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</si>
  <si>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</si>
  <si>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</si>
  <si>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</si>
  <si>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</si>
  <si>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</si>
  <si>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</si>
  <si>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</si>
  <si>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</si>
  <si>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</si>
  <si>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</si>
  <si>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</si>
  <si>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</si>
  <si>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</si>
  <si>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</si>
  <si>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</si>
  <si>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</si>
  <si>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</si>
  <si>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</si>
  <si>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</si>
  <si>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</si>
  <si>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</si>
  <si>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</si>
  <si>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</si>
  <si>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</si>
  <si>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</si>
  <si>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</si>
  <si>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</si>
  <si>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</si>
  <si>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</si>
  <si>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</si>
  <si>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</si>
  <si>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</si>
  <si>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</si>
  <si>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</si>
  <si>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</si>
  <si>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</si>
  <si>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</si>
  <si>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</si>
  <si>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</si>
  <si>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</si>
  <si>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</si>
  <si>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</si>
  <si>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</si>
  <si>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</si>
  <si>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</si>
  <si>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</si>
  <si>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</si>
  <si>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</si>
  <si>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</si>
  <si>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</si>
  <si>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</si>
  <si>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</si>
  <si>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</si>
  <si>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</si>
  <si>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</si>
  <si>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</si>
  <si>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</si>
  <si>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</si>
  <si>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</si>
  <si>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</si>
  <si>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</si>
  <si>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</si>
  <si>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</si>
  <si>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</si>
  <si>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</si>
  <si>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</si>
  <si>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</si>
  <si>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</si>
  <si>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</si>
  <si>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</si>
  <si>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</si>
  <si>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</si>
  <si>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</si>
  <si>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</si>
  <si>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</si>
  <si>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</si>
  <si>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</si>
  <si>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</si>
  <si>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</si>
  <si>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</si>
  <si>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</si>
  <si>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</si>
  <si>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</si>
  <si>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</si>
  <si>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</si>
  <si>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</si>
  <si>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</si>
  <si>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</si>
  <si>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</si>
  <si>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</si>
  <si>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</si>
  <si>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</si>
  <si>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</si>
  <si>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</si>
  <si>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</si>
  <si>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</si>
  <si>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</si>
  <si>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</si>
  <si>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</si>
  <si>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</si>
  <si>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</si>
  <si>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</si>
  <si>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</si>
  <si>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</si>
  <si>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</si>
  <si>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</si>
  <si>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</si>
  <si>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</si>
  <si>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</si>
  <si>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</si>
  <si>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</si>
  <si>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</si>
  <si>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</si>
  <si>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</si>
  <si>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</si>
  <si>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</si>
  <si>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</si>
  <si>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</si>
  <si>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</si>
  <si>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</si>
  <si>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</si>
  <si>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</si>
  <si>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</si>
  <si>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</si>
  <si>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</si>
  <si>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</si>
  <si>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</si>
  <si>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</si>
  <si>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</si>
  <si>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</si>
  <si>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</si>
  <si>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</si>
  <si>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</si>
  <si>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</si>
  <si>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</si>
  <si>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</si>
  <si>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</si>
  <si>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</si>
  <si>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</si>
  <si>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</si>
  <si>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</si>
  <si>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</si>
  <si>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</si>
  <si>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</si>
  <si>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</si>
  <si>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</si>
  <si>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</si>
  <si>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</si>
  <si>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</si>
  <si>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</si>
  <si>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</si>
  <si>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</si>
  <si>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</si>
  <si>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</si>
  <si>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</si>
  <si>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</si>
  <si>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</si>
  <si>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</si>
  <si>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</si>
  <si>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</si>
  <si>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</si>
  <si>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</si>
  <si>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</si>
  <si>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</si>
  <si>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</si>
  <si>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</si>
  <si>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</si>
  <si>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</si>
  <si>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</si>
  <si>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</si>
  <si>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</si>
  <si>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</si>
  <si>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</si>
  <si>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</si>
  <si>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</si>
  <si>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</si>
  <si>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</si>
  <si>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</si>
  <si>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</si>
  <si>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</si>
  <si>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</si>
  <si>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</si>
  <si>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</si>
  <si>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</si>
  <si>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</si>
  <si>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</si>
  <si>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</si>
  <si>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</si>
  <si>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</si>
  <si>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</si>
  <si>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</si>
  <si>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</si>
  <si>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</si>
  <si>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</si>
  <si>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</si>
  <si>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</si>
  <si>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</si>
  <si>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</si>
  <si>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</si>
  <si>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</si>
  <si>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</si>
  <si>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</si>
  <si>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</si>
  <si>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</si>
  <si>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</si>
  <si>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</si>
  <si>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</si>
  <si>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</si>
  <si>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</si>
  <si>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</si>
  <si>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</si>
  <si>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</si>
  <si>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</si>
  <si>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</si>
  <si>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</si>
  <si>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</si>
  <si>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</si>
  <si>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</si>
  <si>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</si>
  <si>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</si>
  <si>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</si>
  <si>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</si>
  <si>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</si>
  <si>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</si>
  <si>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</si>
  <si>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</si>
  <si>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</si>
  <si>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</si>
  <si>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</si>
  <si>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</si>
  <si>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</si>
  <si>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</si>
  <si>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</si>
  <si>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</si>
  <si>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</si>
  <si>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</si>
  <si>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</si>
  <si>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</si>
  <si>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</si>
  <si>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</si>
  <si>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</si>
  <si>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</si>
  <si>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</si>
  <si>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</si>
  <si>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</si>
  <si>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</si>
  <si>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</si>
  <si>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</si>
  <si>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</si>
  <si>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</si>
  <si>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</si>
  <si>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</si>
  <si>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</si>
  <si>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</si>
  <si>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</si>
  <si>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</si>
  <si>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</si>
  <si>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</si>
  <si>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</si>
  <si>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</si>
  <si>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</si>
  <si>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</si>
  <si>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</si>
  <si>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</si>
  <si>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</si>
  <si>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</si>
  <si>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</si>
  <si>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</si>
  <si>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</si>
  <si>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</si>
  <si>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</si>
  <si>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</si>
  <si>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</si>
  <si>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</si>
  <si>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</si>
  <si>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</si>
  <si>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</si>
  <si>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</si>
  <si>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</si>
  <si>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</si>
  <si>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</si>
  <si>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</si>
  <si>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</si>
  <si>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</si>
  <si>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</si>
  <si>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</si>
  <si>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</si>
  <si>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</si>
  <si>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</si>
  <si>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</si>
  <si>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</si>
  <si>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</si>
  <si>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</si>
  <si>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</si>
  <si>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</si>
  <si>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</si>
  <si>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</si>
  <si>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</si>
  <si>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</si>
  <si>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</si>
  <si>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</si>
  <si>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</si>
  <si>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</si>
  <si>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</si>
  <si>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</si>
  <si>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</si>
  <si>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</si>
  <si>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</si>
  <si>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</si>
  <si>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</si>
  <si>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</si>
  <si>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</si>
  <si>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</si>
  <si>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</si>
  <si>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</si>
  <si>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</si>
  <si>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</si>
  <si>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</si>
  <si>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</si>
  <si>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</si>
  <si>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</si>
  <si>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</si>
  <si>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</si>
  <si>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</si>
  <si>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</si>
  <si>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</si>
  <si>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</si>
  <si>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</si>
  <si>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</si>
  <si>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</si>
  <si>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</si>
  <si>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</si>
  <si>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</si>
  <si>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</si>
  <si>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</si>
  <si>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</si>
  <si>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</si>
  <si>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</si>
  <si>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</si>
  <si>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</si>
  <si>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</si>
  <si>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</si>
  <si>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</si>
  <si>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</si>
  <si>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</si>
  <si>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</si>
  <si>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</si>
  <si>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</si>
  <si>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</si>
  <si>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</si>
  <si>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</si>
  <si>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</si>
  <si>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</si>
  <si>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</si>
  <si>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</si>
  <si>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</si>
  <si>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</si>
  <si>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</si>
  <si>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</si>
  <si>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</si>
  <si>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</si>
  <si>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</si>
  <si>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</si>
  <si>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</si>
  <si>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</si>
  <si>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</si>
  <si>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</si>
  <si>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</si>
  <si>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</si>
  <si>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</si>
  <si>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</si>
  <si>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</si>
  <si>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</si>
  <si>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</si>
  <si>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</si>
  <si>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</si>
  <si>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</si>
  <si>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</si>
  <si>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</si>
  <si>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</si>
  <si>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</si>
  <si>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</si>
  <si>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</si>
  <si>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</si>
  <si>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</si>
  <si>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</si>
  <si>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</si>
  <si>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</si>
  <si>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</si>
  <si>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</si>
  <si>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</si>
  <si>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</si>
  <si>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</si>
  <si>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</si>
  <si>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</si>
  <si>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</si>
  <si>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</si>
  <si>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</si>
  <si>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</si>
  <si>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</si>
  <si>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</si>
  <si>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</si>
  <si>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</si>
  <si>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</si>
  <si>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</si>
  <si>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</si>
  <si>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</si>
  <si>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</si>
  <si>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</si>
  <si>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</si>
  <si>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</si>
  <si>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</si>
  <si>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</si>
  <si>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</si>
  <si>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</si>
  <si>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</si>
  <si>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</si>
  <si>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</si>
  <si>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</si>
  <si>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</si>
  <si>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</si>
  <si>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</si>
  <si>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</si>
  <si>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</si>
  <si>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</si>
  <si>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</si>
  <si>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</si>
  <si>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</si>
  <si>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</si>
  <si>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</si>
  <si>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</si>
  <si>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</si>
  <si>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</si>
  <si>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</si>
  <si>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</si>
  <si>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</si>
  <si>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</si>
  <si>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</si>
  <si>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</si>
  <si>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</si>
  <si>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</si>
  <si>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</si>
  <si>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</si>
  <si>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</si>
  <si>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</si>
  <si>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</si>
  <si>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</si>
  <si>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</si>
  <si>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</si>
  <si>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</si>
  <si>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</si>
  <si>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</si>
  <si>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</si>
  <si>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</si>
  <si>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</si>
  <si>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</si>
  <si>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</si>
  <si>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</si>
  <si>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</si>
  <si>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</si>
  <si>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</si>
  <si>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</si>
  <si>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</si>
  <si>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</si>
  <si>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</si>
  <si>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</si>
  <si>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</si>
  <si>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</si>
  <si>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</si>
  <si>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</si>
  <si>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</si>
  <si>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</si>
  <si>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</si>
  <si>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</si>
  <si>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</si>
  <si>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</si>
  <si>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</si>
  <si>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</si>
  <si>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</si>
  <si>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</si>
  <si>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</si>
  <si>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</si>
  <si>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</si>
  <si>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</si>
  <si>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</si>
  <si>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</si>
  <si>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</si>
  <si>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</si>
  <si>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</si>
  <si>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</si>
  <si>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</si>
  <si>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</si>
  <si>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</si>
  <si>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</si>
  <si>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</si>
  <si>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</si>
  <si>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</si>
  <si>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</si>
  <si>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</si>
  <si>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</si>
  <si>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</si>
  <si>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</si>
  <si>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</si>
  <si>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</si>
  <si>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</si>
  <si>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</si>
  <si>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</si>
  <si>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</si>
  <si>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</si>
  <si>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</si>
  <si>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</si>
  <si>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</si>
  <si>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</si>
  <si>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</si>
  <si>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</si>
  <si>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</si>
  <si>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</si>
  <si>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</si>
  <si>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</si>
  <si>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</si>
  <si>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</si>
  <si>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</si>
  <si>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</si>
  <si>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</si>
  <si>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</si>
  <si>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</si>
  <si>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</si>
  <si>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</si>
  <si>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</si>
  <si>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</si>
  <si>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</si>
  <si>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</si>
  <si>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</si>
  <si>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</si>
  <si>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</si>
  <si>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</si>
  <si>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</si>
  <si>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</si>
  <si>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</si>
  <si>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</si>
  <si>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</si>
  <si>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</si>
  <si>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</si>
  <si>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</si>
  <si>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</si>
  <si>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</si>
  <si>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</si>
  <si>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</si>
  <si>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</si>
  <si>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</si>
  <si>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</si>
  <si>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</si>
  <si>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</si>
  <si>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</si>
  <si>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</si>
  <si>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</si>
  <si>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</si>
  <si>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</si>
  <si>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</si>
  <si>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</si>
  <si>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</si>
  <si>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</si>
  <si>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</si>
  <si>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</si>
  <si>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</si>
  <si>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</si>
  <si>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</si>
  <si>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</si>
  <si>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</si>
  <si>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</si>
  <si>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</si>
  <si>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</si>
  <si>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</si>
  <si>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</si>
  <si>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</si>
  <si>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</si>
  <si>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</si>
  <si>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</si>
  <si>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</si>
  <si>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</si>
  <si>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</si>
  <si>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</si>
  <si>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</si>
  <si>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</si>
  <si>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</si>
  <si>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</si>
  <si>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</si>
  <si>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</si>
  <si>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</si>
  <si>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</si>
  <si>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</si>
  <si>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</si>
  <si>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</si>
  <si>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</si>
  <si>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</si>
  <si>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</si>
  <si>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</si>
  <si>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</si>
  <si>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</si>
  <si>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</si>
  <si>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</si>
  <si>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</si>
  <si>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</si>
  <si>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</si>
  <si>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</si>
  <si>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</si>
  <si>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</si>
  <si>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</si>
  <si>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</si>
  <si>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</si>
  <si>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</si>
  <si>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</si>
  <si>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</si>
  <si>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</si>
  <si>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</si>
  <si>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</si>
  <si>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</si>
  <si>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</si>
  <si>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</si>
  <si>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</si>
  <si>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</si>
  <si>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</si>
  <si>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</si>
  <si>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</si>
  <si>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</si>
  <si>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</si>
  <si>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</si>
  <si>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</si>
  <si>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</si>
  <si>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</si>
  <si>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</si>
  <si>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</si>
  <si>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</si>
  <si>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</si>
  <si>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</si>
  <si>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</si>
  <si>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</si>
  <si>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</si>
  <si>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</si>
  <si>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</si>
  <si>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</si>
  <si>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</si>
  <si>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</si>
  <si>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</si>
  <si>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</si>
  <si>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</si>
  <si>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</si>
  <si>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</si>
  <si>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</si>
  <si>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</si>
  <si>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</si>
  <si>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</si>
  <si>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</si>
  <si>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</si>
  <si>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</si>
  <si>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</si>
  <si>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</si>
  <si>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</si>
  <si>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</si>
  <si>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</si>
  <si>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</si>
  <si>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</si>
  <si>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</si>
  <si>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</si>
  <si>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</si>
  <si>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</si>
  <si>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</si>
  <si>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</si>
  <si>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</si>
  <si>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</si>
  <si>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</si>
  <si>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</si>
  <si>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</si>
  <si>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</si>
  <si>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</si>
  <si>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</si>
  <si>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</si>
  <si>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</si>
  <si>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</si>
  <si>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</si>
  <si>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</si>
  <si>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</si>
  <si>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</si>
  <si>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</si>
  <si>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</si>
  <si>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</si>
  <si>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</si>
  <si>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</si>
  <si>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</si>
  <si>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</si>
  <si>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</si>
  <si>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</si>
  <si>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</si>
  <si>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</si>
  <si>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</si>
  <si>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</si>
  <si>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</si>
  <si>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</si>
  <si>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</si>
  <si>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</si>
  <si>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</si>
  <si>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</si>
  <si>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</si>
  <si>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</si>
  <si>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</si>
  <si>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</si>
  <si>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</si>
  <si>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</si>
  <si>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</si>
  <si>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</si>
  <si>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</si>
  <si>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</si>
  <si>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</si>
  <si>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</si>
  <si>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</si>
  <si>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</si>
  <si>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</si>
  <si>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</si>
  <si>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</si>
  <si>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</si>
  <si>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</si>
  <si>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</si>
  <si>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</si>
  <si>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</si>
  <si>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</si>
  <si>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</si>
  <si>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</si>
  <si>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</si>
  <si>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</si>
  <si>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</si>
  <si>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</si>
  <si>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</si>
  <si>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</si>
  <si>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</si>
  <si>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</si>
  <si>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</si>
  <si>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</si>
  <si>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</si>
  <si>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</si>
  <si>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</si>
  <si>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</si>
  <si>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</si>
  <si>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</si>
  <si>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</si>
  <si>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</si>
  <si>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</si>
  <si>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</si>
  <si>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</si>
  <si>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</si>
  <si>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</si>
  <si>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</si>
  <si>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</si>
  <si>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</si>
  <si>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</si>
  <si>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</si>
  <si>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</si>
  <si>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</si>
  <si>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</si>
  <si>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</si>
  <si>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</si>
  <si>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</si>
  <si>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</si>
  <si>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</si>
  <si>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</si>
  <si>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</si>
  <si>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</si>
  <si>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</si>
  <si>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</si>
  <si>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</si>
  <si>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</si>
  <si>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</si>
  <si>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</si>
  <si>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</si>
  <si>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</si>
  <si>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</si>
  <si>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</si>
  <si>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</si>
  <si>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</si>
  <si>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</si>
  <si>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</si>
  <si>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</si>
  <si>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</si>
  <si>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</si>
  <si>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</si>
  <si>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</si>
  <si>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</si>
  <si>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</si>
  <si>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</si>
  <si>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</si>
  <si>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</si>
  <si>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</si>
  <si>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</si>
  <si>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</si>
  <si>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</si>
  <si>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</si>
  <si>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</si>
  <si>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</si>
  <si>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</si>
  <si>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</si>
  <si>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</si>
  <si>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</si>
  <si>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</si>
  <si>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</si>
  <si>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</si>
  <si>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</si>
  <si>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</si>
  <si>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</si>
  <si>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</si>
  <si>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</si>
  <si>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</si>
  <si>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</si>
  <si>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</si>
  <si>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</si>
  <si>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</si>
  <si>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</si>
  <si>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</si>
  <si>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</si>
  <si>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</si>
  <si>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</si>
  <si>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</si>
  <si>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</si>
  <si>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</si>
  <si>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</si>
  <si>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</si>
  <si>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</si>
  <si>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</si>
  <si>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</si>
  <si>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</si>
  <si>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</si>
  <si>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</si>
  <si>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</si>
  <si>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</si>
  <si>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</si>
  <si>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</si>
  <si>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</si>
  <si>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</si>
  <si>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</si>
  <si>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</si>
  <si>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</si>
  <si>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</si>
  <si>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</si>
  <si>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</si>
  <si>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</si>
  <si>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</si>
  <si>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</si>
  <si>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</si>
  <si>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</si>
  <si>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</si>
  <si>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</si>
  <si>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</si>
  <si>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</si>
  <si>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</si>
  <si>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</si>
  <si>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</si>
  <si>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</si>
  <si>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</si>
  <si>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</si>
  <si>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</si>
  <si>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</si>
  <si>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</si>
  <si>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</si>
  <si>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</si>
  <si>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</si>
  <si>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</si>
  <si>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</si>
  <si>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</si>
  <si>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</si>
  <si>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</si>
  <si>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</si>
  <si>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</si>
  <si>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</si>
  <si>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</si>
  <si>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</si>
  <si>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</si>
  <si>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</si>
  <si>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</si>
  <si>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</si>
  <si>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</si>
  <si>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</si>
  <si>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</si>
  <si>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</si>
  <si>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</si>
  <si>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</si>
  <si>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</si>
  <si>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</si>
  <si>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</si>
  <si>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</si>
  <si>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</si>
  <si>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</si>
  <si>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</si>
  <si>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</si>
  <si>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</si>
  <si>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</si>
  <si>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</si>
  <si>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</si>
  <si>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</si>
  <si>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</si>
  <si>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</si>
  <si>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</si>
  <si>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</si>
  <si>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</si>
  <si>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</si>
  <si>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</si>
  <si>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</si>
  <si>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</si>
  <si>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</si>
  <si>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</si>
  <si>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</si>
  <si>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</si>
  <si>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</si>
  <si>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</si>
  <si>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</si>
  <si>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</si>
  <si>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</si>
  <si>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</si>
  <si>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</si>
  <si>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</si>
  <si>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</si>
  <si>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</si>
  <si>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</si>
  <si>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</si>
  <si>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</si>
  <si>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</si>
  <si>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</si>
  <si>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</si>
  <si>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</si>
  <si>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</si>
  <si>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</si>
  <si>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</si>
  <si>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</si>
  <si>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</si>
  <si>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</si>
  <si>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</si>
  <si>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</si>
  <si>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</si>
  <si>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</si>
  <si>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</si>
  <si>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</si>
  <si>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</si>
  <si>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</si>
  <si>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</si>
  <si>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</si>
  <si>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</si>
  <si>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</si>
  <si>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</si>
  <si>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</si>
  <si>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</si>
  <si>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</si>
  <si>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</si>
  <si>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</si>
  <si>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</si>
  <si>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</si>
  <si>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</si>
  <si>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</si>
  <si>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</si>
  <si>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</si>
  <si>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</si>
  <si>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</si>
  <si>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</si>
  <si>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</si>
  <si>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</si>
  <si>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</si>
  <si>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</si>
  <si>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</si>
  <si>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</si>
  <si>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</si>
  <si>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</si>
  <si>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</si>
  <si>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</si>
  <si>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</si>
  <si>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</si>
  <si>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</si>
  <si>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</si>
  <si>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</si>
  <si>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</si>
  <si>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</si>
  <si>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</si>
  <si>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</si>
  <si>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</si>
  <si>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</si>
  <si>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</si>
  <si>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</si>
  <si>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</si>
  <si>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</si>
  <si>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</si>
  <si>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</si>
  <si>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</si>
  <si>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</si>
  <si>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</si>
  <si>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</si>
  <si>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</si>
  <si>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</si>
  <si>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</si>
  <si>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</si>
  <si>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</si>
  <si>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</si>
  <si>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</si>
  <si>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</si>
  <si>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</si>
  <si>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</si>
  <si>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</si>
  <si>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</si>
  <si>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</si>
  <si>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</si>
  <si>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</si>
  <si>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</si>
  <si>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</si>
  <si>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</si>
  <si>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</si>
  <si>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</si>
  <si>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</si>
  <si>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</si>
  <si>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</si>
  <si>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</si>
  <si>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</si>
  <si>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</si>
  <si>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</si>
  <si>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</si>
  <si>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</si>
  <si>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</si>
  <si>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</si>
  <si>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</si>
  <si>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</si>
  <si>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</si>
  <si>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</si>
  <si>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</si>
  <si>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</si>
  <si>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</si>
  <si>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</si>
  <si>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</si>
  <si>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</si>
  <si>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</si>
  <si>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</si>
  <si>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</si>
  <si>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</si>
  <si>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</si>
  <si>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</si>
  <si>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</si>
  <si>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</si>
  <si>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</si>
  <si>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</si>
  <si>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</si>
  <si>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</si>
  <si>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</si>
  <si>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</si>
  <si>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</si>
  <si>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</si>
  <si>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</si>
  <si>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</si>
  <si>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</si>
  <si>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</si>
  <si>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</si>
  <si>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</si>
  <si>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</si>
  <si>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</si>
  <si>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</si>
  <si>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</si>
  <si>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</si>
  <si>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</si>
  <si>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</si>
  <si>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</si>
  <si>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</si>
  <si>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</si>
  <si>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</si>
  <si>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</si>
  <si>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</si>
  <si>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</si>
  <si>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</si>
  <si>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</si>
  <si>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</si>
  <si>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</si>
  <si>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</si>
  <si>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</si>
  <si>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</si>
  <si>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</si>
  <si>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</si>
  <si>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</si>
  <si>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</si>
  <si>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</si>
  <si>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</si>
  <si>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</si>
  <si>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</si>
  <si>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</si>
  <si>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</si>
  <si>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</si>
  <si>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</si>
  <si>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</si>
  <si>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</si>
  <si>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</si>
  <si>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</si>
  <si>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</si>
  <si>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</si>
  <si>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</si>
  <si>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</si>
  <si>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</si>
  <si>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</si>
  <si>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</si>
  <si>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</si>
  <si>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</si>
  <si>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</si>
  <si>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</si>
  <si>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</si>
  <si>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</si>
  <si>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</si>
  <si>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</si>
  <si>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</si>
  <si>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</si>
  <si>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</si>
  <si>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</si>
  <si>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</si>
  <si>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</si>
  <si>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</si>
  <si>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</si>
  <si>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</si>
  <si>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</si>
  <si>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</si>
  <si>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</si>
  <si>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</si>
  <si>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</si>
  <si>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</si>
  <si>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</si>
  <si>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</si>
  <si>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</si>
  <si>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</si>
  <si>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</si>
  <si>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</si>
  <si>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</si>
  <si>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</si>
  <si>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</si>
  <si>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</si>
  <si>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</si>
  <si>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</si>
  <si>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</si>
  <si>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</si>
  <si>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</si>
  <si>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</si>
  <si>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</si>
  <si>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</si>
  <si>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</si>
  <si>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</si>
  <si>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</si>
  <si>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</si>
  <si>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</si>
  <si>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</si>
  <si>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</si>
  <si>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</si>
  <si>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</si>
  <si>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</si>
  <si>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</si>
  <si>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</si>
  <si>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</si>
  <si>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</si>
  <si>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</si>
  <si>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</si>
  <si>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</si>
  <si>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</si>
  <si>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</si>
  <si>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</si>
  <si>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</si>
  <si>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</si>
  <si>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</si>
  <si>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</si>
  <si>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</si>
  <si>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</si>
  <si>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</si>
  <si>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</si>
  <si>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</si>
  <si>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</si>
  <si>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</si>
  <si>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</si>
  <si>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</si>
  <si>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</si>
  <si>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</si>
  <si>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</si>
  <si>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</si>
  <si>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</si>
  <si>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</si>
  <si>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</si>
  <si>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</si>
  <si>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</si>
  <si>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</si>
  <si>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</si>
  <si>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</si>
  <si>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</si>
  <si>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</si>
  <si>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</si>
  <si>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</si>
  <si>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</si>
  <si>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</si>
  <si>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</si>
  <si>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</si>
  <si>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</si>
  <si>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</si>
  <si>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</si>
  <si>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</si>
  <si>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</si>
  <si>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</si>
  <si>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</si>
  <si>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</si>
  <si>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</si>
  <si>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</si>
  <si>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</si>
  <si>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</si>
  <si>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</si>
  <si>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</si>
  <si>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</si>
  <si>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</si>
  <si>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</si>
  <si>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</si>
  <si>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</si>
  <si>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</si>
  <si>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</si>
  <si>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</si>
  <si>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</si>
  <si>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</si>
  <si>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</si>
  <si>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</si>
  <si>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</si>
  <si>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</si>
  <si>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</si>
  <si>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</si>
  <si>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</si>
  <si>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</si>
  <si>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</si>
  <si>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</si>
  <si>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</si>
  <si>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</si>
  <si>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</si>
  <si>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</si>
  <si>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</si>
  <si>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</si>
  <si>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</si>
  <si>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</si>
  <si>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</si>
  <si>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</si>
  <si>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</si>
  <si>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</si>
  <si>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</si>
  <si>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</si>
  <si>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</si>
  <si>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</si>
  <si>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</si>
  <si>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</si>
  <si>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</si>
  <si>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</si>
  <si>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</si>
  <si>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</si>
  <si>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</si>
  <si>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</si>
  <si>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</si>
  <si>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</si>
  <si>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</si>
  <si>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</si>
  <si>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</si>
  <si>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</si>
  <si>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</si>
  <si>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</si>
  <si>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</si>
  <si>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</si>
  <si>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</si>
  <si>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</si>
  <si>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</si>
  <si>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</si>
  <si>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</si>
  <si>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</si>
  <si>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</si>
  <si>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</si>
  <si>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</si>
  <si>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</si>
  <si>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</si>
  <si>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</si>
  <si>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</si>
  <si>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</si>
  <si>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</si>
  <si>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</si>
  <si>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</si>
  <si>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</si>
  <si>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</si>
  <si>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</si>
  <si>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</si>
  <si>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</si>
  <si>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</si>
  <si>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</si>
  <si>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</si>
  <si>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</si>
  <si>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</si>
  <si>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</si>
  <si>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</si>
  <si>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</si>
  <si>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</si>
  <si>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</si>
  <si>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</si>
  <si>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</si>
  <si>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</si>
  <si>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</si>
  <si>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</si>
  <si>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</si>
  <si>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</si>
  <si>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</si>
  <si>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</si>
  <si>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</si>
  <si>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</si>
  <si>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</si>
  <si>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</si>
  <si>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</si>
  <si>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</si>
  <si>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</si>
  <si>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</si>
  <si>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</si>
  <si>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</si>
  <si>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</si>
  <si>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</si>
  <si>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</si>
  <si>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</si>
  <si>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</si>
  <si>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</si>
  <si>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</si>
  <si>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</si>
  <si>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</si>
  <si>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</si>
  <si>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</si>
  <si>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</si>
  <si>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</si>
  <si>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</si>
  <si>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</si>
  <si>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</si>
  <si>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</si>
  <si>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</si>
  <si>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</si>
  <si>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</si>
  <si>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</si>
  <si>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</si>
  <si>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</si>
  <si>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</si>
  <si>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</si>
  <si>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</si>
  <si>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</si>
  <si>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</si>
  <si>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</si>
  <si>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</si>
  <si>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</si>
  <si>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</si>
  <si>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</si>
  <si>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</si>
  <si>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</si>
  <si>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</si>
  <si>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</si>
  <si>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</si>
  <si>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</si>
  <si>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</si>
  <si>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</si>
  <si>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</si>
  <si>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</si>
  <si>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</si>
  <si>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</si>
  <si>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</si>
  <si>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</si>
  <si>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</si>
  <si>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</si>
  <si>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</si>
  <si>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</si>
  <si>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</si>
  <si>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</si>
  <si>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</si>
  <si>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</si>
  <si>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</si>
  <si>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</si>
  <si>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</si>
  <si>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</si>
  <si>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</si>
  <si>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</si>
  <si>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</si>
  <si>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</si>
  <si>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</si>
  <si>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</si>
  <si>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</si>
  <si>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</si>
  <si>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</si>
  <si>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</si>
  <si>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</si>
  <si>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</si>
  <si>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</si>
  <si>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</si>
  <si>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</si>
  <si>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</si>
  <si>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</si>
  <si>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</si>
  <si>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</si>
  <si>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</si>
  <si>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</si>
  <si>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</si>
  <si>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</si>
  <si>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</si>
  <si>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</si>
  <si>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</si>
  <si>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</si>
  <si>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</si>
  <si>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</si>
  <si>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</si>
  <si>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</si>
  <si>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</si>
  <si>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</si>
  <si>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</si>
  <si>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</si>
  <si>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</si>
  <si>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</si>
  <si>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</si>
  <si>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</si>
  <si>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</si>
  <si>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</si>
  <si>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</si>
  <si>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</si>
  <si>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</si>
  <si>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</si>
  <si>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</si>
  <si>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</si>
  <si>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</si>
  <si>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</si>
  <si>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</si>
  <si>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</si>
  <si>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</si>
  <si>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</si>
  <si>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</si>
  <si>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</si>
  <si>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</si>
  <si>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</si>
  <si>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</si>
  <si>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</si>
  <si>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</si>
  <si>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</si>
  <si>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</si>
  <si>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</si>
  <si>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</si>
  <si>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</si>
  <si>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</si>
  <si>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</si>
  <si>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</si>
  <si>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</si>
  <si>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</si>
  <si>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</si>
  <si>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</si>
  <si>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</si>
  <si>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</si>
  <si>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</si>
  <si>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</si>
  <si>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</si>
  <si>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</si>
  <si>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</si>
  <si>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</si>
  <si>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</si>
  <si>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</si>
  <si>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</si>
  <si>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</si>
  <si>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</si>
  <si>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</si>
  <si>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</si>
  <si>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</si>
  <si>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</si>
  <si>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</si>
  <si>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</si>
  <si>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</si>
  <si>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</si>
  <si>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</si>
  <si>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</si>
  <si>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</si>
  <si>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</si>
  <si>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</si>
  <si>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</si>
  <si>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</si>
  <si>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</si>
  <si>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</si>
  <si>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</si>
  <si>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</si>
  <si>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</si>
  <si>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</si>
  <si>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</si>
  <si>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</si>
  <si>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</si>
  <si>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</si>
  <si>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</si>
  <si>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</si>
  <si>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</si>
  <si>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</si>
  <si>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</si>
  <si>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</si>
  <si>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</si>
  <si>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</si>
  <si>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</si>
  <si>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</si>
  <si>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</si>
  <si>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</si>
  <si>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</si>
  <si>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</si>
  <si>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</si>
  <si>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</si>
  <si>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</si>
  <si>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</si>
  <si>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</si>
  <si>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</si>
  <si>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</si>
  <si>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</si>
  <si>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</si>
  <si>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</si>
  <si>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</si>
  <si>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</si>
  <si>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</si>
  <si>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</si>
  <si>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</si>
  <si>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</si>
  <si>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</si>
  <si>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</si>
  <si>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</si>
  <si>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</si>
  <si>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</si>
  <si>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</si>
  <si>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</si>
  <si>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</si>
  <si>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</si>
  <si>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</si>
  <si>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</si>
  <si>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</si>
  <si>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</si>
  <si>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</si>
  <si>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</si>
  <si>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</si>
  <si>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</si>
  <si>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</si>
  <si>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</si>
  <si>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</si>
  <si>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</si>
  <si>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</si>
  <si>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</si>
  <si>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</si>
  <si>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</si>
  <si>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</si>
  <si>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</si>
  <si>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</si>
  <si>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</si>
  <si>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</si>
  <si>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</si>
  <si>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</si>
  <si>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</si>
  <si>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</si>
  <si>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</si>
  <si>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</si>
  <si>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</si>
  <si>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</si>
  <si>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</si>
  <si>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</si>
  <si>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</si>
  <si>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</si>
  <si>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</si>
  <si>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</si>
  <si>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</si>
  <si>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</si>
  <si>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</si>
  <si>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</si>
  <si>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</si>
  <si>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</si>
  <si>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</si>
  <si>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</si>
  <si>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</si>
  <si>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</si>
  <si>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</si>
  <si>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</si>
  <si>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</si>
  <si>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</si>
  <si>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</si>
  <si>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</si>
  <si>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</si>
  <si>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</si>
  <si>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</si>
  <si>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</si>
  <si>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</si>
  <si>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</si>
  <si>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</si>
  <si>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</si>
  <si>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</si>
  <si>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</si>
  <si>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</si>
  <si>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</si>
  <si>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</si>
  <si>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</si>
  <si>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</si>
  <si>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</si>
  <si>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</si>
  <si>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</si>
  <si>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</si>
  <si>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</si>
  <si>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</si>
  <si>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</si>
  <si>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</si>
  <si>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</si>
  <si>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</si>
  <si>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</si>
  <si>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</si>
  <si>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</si>
  <si>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</si>
  <si>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</si>
  <si>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</si>
  <si>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</si>
  <si>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</si>
  <si>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</si>
  <si>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</si>
  <si>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</si>
  <si>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</si>
  <si>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</si>
  <si>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</si>
  <si>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</si>
  <si>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</si>
  <si>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</si>
  <si>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</si>
  <si>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</si>
  <si>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</si>
  <si>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</si>
  <si>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</si>
  <si>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</si>
  <si>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</si>
  <si>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</si>
  <si>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</si>
  <si>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</si>
  <si>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</si>
  <si>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</si>
  <si>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</si>
  <si>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</si>
  <si>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</si>
  <si>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</si>
  <si>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</si>
  <si>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</si>
  <si>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</si>
  <si>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</si>
  <si>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</si>
  <si>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</si>
  <si>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</si>
  <si>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</si>
  <si>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</si>
  <si>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</si>
  <si>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</si>
  <si>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</si>
  <si>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</si>
  <si>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</si>
  <si>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</si>
  <si>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</si>
  <si>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</si>
  <si>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</si>
  <si>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</si>
  <si>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</si>
  <si>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</si>
  <si>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</si>
  <si>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</si>
  <si>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</si>
  <si>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</si>
  <si>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</si>
  <si>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</si>
  <si>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</si>
  <si>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</si>
  <si>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</si>
  <si>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</si>
  <si>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</si>
  <si>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</si>
  <si>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</si>
  <si>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</si>
  <si>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</si>
  <si>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</si>
  <si>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</si>
  <si>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</si>
  <si>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</si>
  <si>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</si>
  <si>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</si>
  <si>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</si>
  <si>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</si>
  <si>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</si>
  <si>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</si>
  <si>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</si>
  <si>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</si>
  <si>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</si>
  <si>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</si>
  <si>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</si>
  <si>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</si>
  <si>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</si>
  <si>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</si>
  <si>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</si>
  <si>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</si>
  <si>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</si>
  <si>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</si>
  <si>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</si>
  <si>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</si>
  <si>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</si>
  <si>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</si>
  <si>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</si>
  <si>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</si>
  <si>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</si>
  <si>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</si>
  <si>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</si>
  <si>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</si>
  <si>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</si>
  <si>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</si>
  <si>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</si>
  <si>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</si>
  <si>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</si>
  <si>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</si>
  <si>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</si>
  <si>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</si>
  <si>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</si>
  <si>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</si>
  <si>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</si>
  <si>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</si>
  <si>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</si>
  <si>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</si>
  <si>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</si>
  <si>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</si>
  <si>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</si>
  <si>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</si>
  <si>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</si>
  <si>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</si>
  <si>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</si>
  <si>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</si>
  <si>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</si>
  <si>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</si>
  <si>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</si>
  <si>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</si>
  <si>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</si>
  <si>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</si>
  <si>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</si>
  <si>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</si>
  <si>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</si>
  <si>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</si>
  <si>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</si>
  <si>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</si>
  <si>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</si>
  <si>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</si>
  <si>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</si>
  <si>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</si>
  <si>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</si>
  <si>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</si>
  <si>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</si>
  <si>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</si>
  <si>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</si>
  <si>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</si>
  <si>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</si>
  <si>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</si>
  <si>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</si>
  <si>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</si>
  <si>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</si>
  <si>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</si>
  <si>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</si>
  <si>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</si>
  <si>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</si>
  <si>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</si>
  <si>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</si>
  <si>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</si>
  <si>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</si>
  <si>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</si>
  <si>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</si>
  <si>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</si>
  <si>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</si>
  <si>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</si>
  <si>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</si>
  <si>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</si>
  <si>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</si>
  <si>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</si>
  <si>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</si>
  <si>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</si>
  <si>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</si>
  <si>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</si>
  <si>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</si>
  <si>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</si>
  <si>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</si>
  <si>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</si>
  <si>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</si>
  <si>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</si>
  <si>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</si>
  <si>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</si>
  <si>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</si>
  <si>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</si>
  <si>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</si>
  <si>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</si>
  <si>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</si>
  <si>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</si>
  <si>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</si>
  <si>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</si>
  <si>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</si>
  <si>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</si>
  <si>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</si>
  <si>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</si>
  <si>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</si>
  <si>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</si>
  <si>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</si>
  <si>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</si>
  <si>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</si>
  <si>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</si>
  <si>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</si>
  <si>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</si>
  <si>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</si>
  <si>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</si>
  <si>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</si>
  <si>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</si>
  <si>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</si>
  <si>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</si>
  <si>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</si>
  <si>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</si>
  <si>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</si>
  <si>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</si>
  <si>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</si>
  <si>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</si>
  <si>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</si>
  <si>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</si>
  <si>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</si>
  <si>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</si>
  <si>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</si>
  <si>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</si>
  <si>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</si>
  <si>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</si>
  <si>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</si>
  <si>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</si>
  <si>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</si>
  <si>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</si>
  <si>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</si>
  <si>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</si>
  <si>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</si>
  <si>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</si>
  <si>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</si>
  <si>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</si>
  <si>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</si>
  <si>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</si>
  <si>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</si>
  <si>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</si>
  <si>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</si>
  <si>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</si>
  <si>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</si>
  <si>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</si>
  <si>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</si>
  <si>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</si>
  <si>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</si>
  <si>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</si>
  <si>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</si>
  <si>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</si>
  <si>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</si>
  <si>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</si>
  <si>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</si>
  <si>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</si>
  <si>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</si>
  <si>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</si>
  <si>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</si>
  <si>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</si>
  <si>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</si>
  <si>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</si>
  <si>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</si>
  <si>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</si>
  <si>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</si>
  <si>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</si>
  <si>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</si>
  <si>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</si>
  <si>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</si>
  <si>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</si>
  <si>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</si>
  <si>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</si>
  <si>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</si>
  <si>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</si>
  <si>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</si>
  <si>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</si>
  <si>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</si>
  <si>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</si>
  <si>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</si>
  <si>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</si>
  <si>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</si>
  <si>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</si>
  <si>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</si>
  <si>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</si>
  <si>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</si>
  <si>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</si>
  <si>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</si>
  <si>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</si>
  <si>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</si>
  <si>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</si>
  <si>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</si>
  <si>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</si>
  <si>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</si>
  <si>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</si>
  <si>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</si>
  <si>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</si>
  <si>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</si>
  <si>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</si>
  <si>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</si>
  <si>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</si>
  <si>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</si>
  <si>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</si>
  <si>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</si>
  <si>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</si>
  <si>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</si>
  <si>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</si>
  <si>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</si>
  <si>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</si>
  <si>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</si>
  <si>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</si>
  <si>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</si>
  <si>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</si>
  <si>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</si>
  <si>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</si>
  <si>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</si>
  <si>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</si>
  <si>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</si>
  <si>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</si>
  <si>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</si>
  <si>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</si>
  <si>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</si>
  <si>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</si>
  <si>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</si>
  <si>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</si>
  <si>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</si>
  <si>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</si>
  <si>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</si>
  <si>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</si>
  <si>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</si>
  <si>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</si>
  <si>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</si>
  <si>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</si>
  <si>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</si>
  <si>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</si>
  <si>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</si>
  <si>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</si>
  <si>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</si>
  <si>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</si>
  <si>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</si>
  <si>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</si>
  <si>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</si>
  <si>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</si>
  <si>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</si>
  <si>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</si>
  <si>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</si>
  <si>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</si>
  <si>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</si>
  <si>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</si>
  <si>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</si>
  <si>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</si>
  <si>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</si>
  <si>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</si>
  <si>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</si>
  <si>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</si>
  <si>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</si>
  <si>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</si>
  <si>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</si>
  <si>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</si>
  <si>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</si>
  <si>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</si>
  <si>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</si>
  <si>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</si>
  <si>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</si>
  <si>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</si>
  <si>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</si>
  <si>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</si>
  <si>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</si>
  <si>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</si>
  <si>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</si>
  <si>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</si>
  <si>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</si>
  <si>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</si>
  <si>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</si>
  <si>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</si>
  <si>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</si>
  <si>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</si>
  <si>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</si>
  <si>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</si>
  <si>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</si>
  <si>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</si>
  <si>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</si>
  <si>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</si>
  <si>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</si>
  <si>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</si>
  <si>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</si>
  <si>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</si>
  <si>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</si>
  <si>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</si>
  <si>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</si>
  <si>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</si>
  <si>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</si>
  <si>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</si>
  <si>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</si>
  <si>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</si>
  <si>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</si>
  <si>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</si>
  <si>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</si>
  <si>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</si>
  <si>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</si>
  <si>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</si>
  <si>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</si>
  <si>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</si>
  <si>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</si>
  <si>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</si>
  <si>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</si>
  <si>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</si>
  <si>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</si>
  <si>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</si>
  <si>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</si>
  <si>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</si>
  <si>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</si>
  <si>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</si>
  <si>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</si>
  <si>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</si>
  <si>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</si>
  <si>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</si>
  <si>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</si>
  <si>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</si>
  <si>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</si>
  <si>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</si>
  <si>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</si>
  <si>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</si>
  <si>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</si>
  <si>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</si>
  <si>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</si>
  <si>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</si>
  <si>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</si>
  <si>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</si>
  <si>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</si>
  <si>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</si>
  <si>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</si>
  <si>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</si>
  <si>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</si>
  <si>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</si>
  <si>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</si>
  <si>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</si>
  <si>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</si>
  <si>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</si>
  <si>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</si>
  <si>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</si>
  <si>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</si>
  <si>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</si>
  <si>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</si>
  <si>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</si>
  <si>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</si>
  <si>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</si>
  <si>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</si>
  <si>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</si>
  <si>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</si>
  <si>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</si>
  <si>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</si>
  <si>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</si>
  <si>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</si>
  <si>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</si>
  <si>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</si>
  <si>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</si>
  <si>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</si>
  <si>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</si>
  <si>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</si>
  <si>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</si>
  <si>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</si>
  <si>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</si>
  <si>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</si>
  <si>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</si>
  <si>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</si>
  <si>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</si>
  <si>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</si>
  <si>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</si>
  <si>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</si>
  <si>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</si>
  <si>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</si>
  <si>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</si>
  <si>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</si>
  <si>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</si>
  <si>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</si>
  <si>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</si>
  <si>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</si>
  <si>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</si>
  <si>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</si>
  <si>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</si>
  <si>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</si>
  <si>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</si>
  <si>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</si>
  <si>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</si>
  <si>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</si>
  <si>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</si>
  <si>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</si>
  <si>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</si>
  <si>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</si>
  <si>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</si>
  <si>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</si>
  <si>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</si>
  <si>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</si>
  <si>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</si>
  <si>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</si>
  <si>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</si>
  <si>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</si>
  <si>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</si>
  <si>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</si>
  <si>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</si>
  <si>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</si>
  <si>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</si>
  <si>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</si>
  <si>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</si>
  <si>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</si>
  <si>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</si>
  <si>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</si>
  <si>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</si>
  <si>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</si>
  <si>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</si>
  <si>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</si>
  <si>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</si>
  <si>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</si>
  <si>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</si>
  <si>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</si>
  <si>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</si>
  <si>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</si>
  <si>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</si>
  <si>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</si>
  <si>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</si>
  <si>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</si>
  <si>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</si>
  <si>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</si>
  <si>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</si>
  <si>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</si>
  <si>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</si>
  <si>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</si>
  <si>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</si>
  <si>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</si>
  <si>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</si>
  <si>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</si>
  <si>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</si>
  <si>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</si>
  <si>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</si>
  <si>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</si>
  <si>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</si>
  <si>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</si>
  <si>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</si>
  <si>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</si>
  <si>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</si>
  <si>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</si>
  <si>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</si>
  <si>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</si>
  <si>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</si>
  <si>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</si>
  <si>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</si>
  <si>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</si>
  <si>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</si>
  <si>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</si>
  <si>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</si>
  <si>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</si>
  <si>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</si>
  <si>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</si>
  <si>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</si>
  <si>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</si>
  <si>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</si>
  <si>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</si>
  <si>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</si>
  <si>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</si>
  <si>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</si>
  <si>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</si>
  <si>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</si>
  <si>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</si>
  <si>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</si>
  <si>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</si>
  <si>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</si>
  <si>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</si>
  <si>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</si>
  <si>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</si>
  <si>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</si>
  <si>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</si>
  <si>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</si>
  <si>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</si>
  <si>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</si>
  <si>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</si>
  <si>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</si>
  <si>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</si>
  <si>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</si>
  <si>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</si>
  <si>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</si>
  <si>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</si>
  <si>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</si>
  <si>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</si>
  <si>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</si>
  <si>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</si>
  <si>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</si>
  <si>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</si>
  <si>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</si>
  <si>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</si>
  <si>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</si>
  <si>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</si>
  <si>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</si>
  <si>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</si>
  <si>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</si>
  <si>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</si>
  <si>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</si>
  <si>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</si>
  <si>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</si>
  <si>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</si>
  <si>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</si>
  <si>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</si>
  <si>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</si>
  <si>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</si>
  <si>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</si>
  <si>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</si>
  <si>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</si>
  <si>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</si>
  <si>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</si>
  <si>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</si>
  <si>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</si>
  <si>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</si>
  <si>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</si>
  <si>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</si>
  <si>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</si>
  <si>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</si>
  <si>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</si>
  <si>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</si>
  <si>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</si>
  <si>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</si>
  <si>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</si>
  <si>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</si>
  <si>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</si>
  <si>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</si>
  <si>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</si>
  <si>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</si>
  <si>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</si>
  <si>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</si>
  <si>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</si>
  <si>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</si>
  <si>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</si>
  <si>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</si>
  <si>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</si>
  <si>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</si>
  <si>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</si>
  <si>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</si>
  <si>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</si>
  <si>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</si>
  <si>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</si>
  <si>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</si>
  <si>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</si>
  <si>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</si>
  <si>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</si>
  <si>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</si>
  <si>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</si>
  <si>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</si>
  <si>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</si>
  <si>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</si>
  <si>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</si>
  <si>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</si>
  <si>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</si>
  <si>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</si>
  <si>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</si>
  <si>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</si>
  <si>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</si>
  <si>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</si>
  <si>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</si>
  <si>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</si>
  <si>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</si>
  <si>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</si>
  <si>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</si>
  <si>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</si>
  <si>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</si>
  <si>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</si>
  <si>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</si>
  <si>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</si>
  <si>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</si>
  <si>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</si>
  <si>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</si>
  <si>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</si>
  <si>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</si>
  <si>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</si>
  <si>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</si>
  <si>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</si>
  <si>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</si>
  <si>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</si>
  <si>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</si>
  <si>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</si>
  <si>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</si>
  <si>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</si>
  <si>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</si>
  <si>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</si>
  <si>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</si>
  <si>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</si>
  <si>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</si>
  <si>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</si>
  <si>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</si>
  <si>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</si>
  <si>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</si>
  <si>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</si>
  <si>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</si>
  <si>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</si>
  <si>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</si>
  <si>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</si>
  <si>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</si>
  <si>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</si>
  <si>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</si>
  <si>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</si>
  <si>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</si>
  <si>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</si>
  <si>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</si>
  <si>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</si>
  <si>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</si>
  <si>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</si>
  <si>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</si>
  <si>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</si>
  <si>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</si>
  <si>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</si>
  <si>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</si>
  <si>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</si>
  <si>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</si>
  <si>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</si>
  <si>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</si>
  <si>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</si>
  <si>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</si>
  <si>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</si>
  <si>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</si>
  <si>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</si>
  <si>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</si>
  <si>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</si>
  <si>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</si>
  <si>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</si>
  <si>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</si>
  <si>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</si>
  <si>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</si>
  <si>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</si>
  <si>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</si>
  <si>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</si>
  <si>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</si>
  <si>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</si>
  <si>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</si>
  <si>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</si>
  <si>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</si>
  <si>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</si>
  <si>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</si>
  <si>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</si>
  <si>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</si>
  <si>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</si>
  <si>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</si>
  <si>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</si>
  <si>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</si>
  <si>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</si>
  <si>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</si>
  <si>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</si>
  <si>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</si>
  <si>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</si>
  <si>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</si>
  <si>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</si>
  <si>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</si>
  <si>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</si>
  <si>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</si>
  <si>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</si>
  <si>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</si>
  <si>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</si>
  <si>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</si>
  <si>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</si>
  <si>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</si>
  <si>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</si>
  <si>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</si>
  <si>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</si>
  <si>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</si>
  <si>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</si>
  <si>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</si>
  <si>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</si>
  <si>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</si>
  <si>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</si>
  <si>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</si>
  <si>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</si>
  <si>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</si>
  <si>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</si>
  <si>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</si>
  <si>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</si>
  <si>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</si>
  <si>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</si>
  <si>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</si>
  <si>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</si>
  <si>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</si>
  <si>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</si>
  <si>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</si>
  <si>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</si>
  <si>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</si>
  <si>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</si>
  <si>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</si>
  <si>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</si>
  <si>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</si>
  <si>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</si>
  <si>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</si>
  <si>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</si>
  <si>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</si>
  <si>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</si>
  <si>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</si>
  <si>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</si>
  <si>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</si>
  <si>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</si>
  <si>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</si>
  <si>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</si>
  <si>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</si>
  <si>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</si>
  <si>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</si>
  <si>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</si>
  <si>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</si>
  <si>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</si>
  <si>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</si>
  <si>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</si>
  <si>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</si>
  <si>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</si>
  <si>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</si>
  <si>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</si>
  <si>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</si>
  <si>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</si>
  <si>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</si>
  <si>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</si>
  <si>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</si>
  <si>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</si>
  <si>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</si>
  <si>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</si>
  <si>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</si>
  <si>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</si>
  <si>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</si>
  <si>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</si>
  <si>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</si>
  <si>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</si>
  <si>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</si>
  <si>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</si>
  <si>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</si>
  <si>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</si>
  <si>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</si>
  <si>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</si>
  <si>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</si>
  <si>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</si>
  <si>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</si>
  <si>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</si>
  <si>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</si>
  <si>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</si>
  <si>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</si>
  <si>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</si>
  <si>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</si>
  <si>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</si>
  <si>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</si>
  <si>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</si>
  <si>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</si>
  <si>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</si>
  <si>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</si>
  <si>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</si>
  <si>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</si>
  <si>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</si>
  <si>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</si>
  <si>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</si>
  <si>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</si>
  <si>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</si>
  <si>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</si>
  <si>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</si>
  <si>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</si>
  <si>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</si>
  <si>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</si>
  <si>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</si>
  <si>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</si>
  <si>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</si>
  <si>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</si>
  <si>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</si>
  <si>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</si>
  <si>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</si>
  <si>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</si>
  <si>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</si>
  <si>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</si>
  <si>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</si>
  <si>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</si>
  <si>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</si>
  <si>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</si>
  <si>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</si>
  <si>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</si>
  <si>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</si>
  <si>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</si>
  <si>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</si>
  <si>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</si>
  <si>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</si>
  <si>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</si>
  <si>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</si>
  <si>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</si>
  <si>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</si>
  <si>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</si>
  <si>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</si>
  <si>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</si>
  <si>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</si>
  <si>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</si>
  <si>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</si>
  <si>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</si>
  <si>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</si>
  <si>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</si>
  <si>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</si>
  <si>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</si>
  <si>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</si>
  <si>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</si>
  <si>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</si>
  <si>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</si>
  <si>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</si>
  <si>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</si>
  <si>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</si>
  <si>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</si>
  <si>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</si>
  <si>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</si>
  <si>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</si>
  <si>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</si>
  <si>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</si>
  <si>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</si>
  <si>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</si>
  <si>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</si>
  <si>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</si>
  <si>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</si>
  <si>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</si>
  <si>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</si>
  <si>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</si>
  <si>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</si>
  <si>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</si>
  <si>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</si>
  <si>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</si>
  <si>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</si>
  <si>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</si>
  <si>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</si>
  <si>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</si>
  <si>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</si>
  <si>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</si>
  <si>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</si>
  <si>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</si>
  <si>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</si>
  <si>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</si>
  <si>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</si>
  <si>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</si>
  <si>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</si>
  <si>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</si>
  <si>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</si>
  <si>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</si>
  <si>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</si>
  <si>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</si>
  <si>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</si>
  <si>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</si>
  <si>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</si>
  <si>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</si>
  <si>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</si>
  <si>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</si>
  <si>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</si>
  <si>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</si>
  <si>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</si>
  <si>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</si>
  <si>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</si>
  <si>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</si>
  <si>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</si>
  <si>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</si>
  <si>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</si>
  <si>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</si>
  <si>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</si>
  <si>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</si>
  <si>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</si>
  <si>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</si>
  <si>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</si>
  <si>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</si>
  <si>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</si>
  <si>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</si>
  <si>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</si>
  <si>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</si>
  <si>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</si>
  <si>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</si>
  <si>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</si>
  <si>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</si>
  <si>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</si>
  <si>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</si>
  <si>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</si>
  <si>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</si>
  <si>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</si>
  <si>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</si>
  <si>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</si>
  <si>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</si>
  <si>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</si>
  <si>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</si>
  <si>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</si>
  <si>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</si>
  <si>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</si>
  <si>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</si>
  <si>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</si>
  <si>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</si>
  <si>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</si>
  <si>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</si>
  <si>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</si>
  <si>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</si>
  <si>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</si>
  <si>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</si>
  <si>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</si>
  <si>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</si>
  <si>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</si>
  <si>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</si>
  <si>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</si>
  <si>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</si>
  <si>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</si>
  <si>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</si>
  <si>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</si>
  <si>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</si>
  <si>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</si>
  <si>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</si>
  <si>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</si>
  <si>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</si>
  <si>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</si>
  <si>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</si>
  <si>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</si>
  <si>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</si>
  <si>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</si>
  <si>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</si>
  <si>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</si>
  <si>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</si>
  <si>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</si>
  <si>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</si>
  <si>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</si>
  <si>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</si>
  <si>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</si>
  <si>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</si>
  <si>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</si>
  <si>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</si>
  <si>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</si>
  <si>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</si>
  <si>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</si>
  <si>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</si>
  <si>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</si>
  <si>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</si>
  <si>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</si>
  <si>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</si>
  <si>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</si>
  <si>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</si>
  <si>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</si>
  <si>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</si>
  <si>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</si>
  <si>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</si>
  <si>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</si>
  <si>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</si>
  <si>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</si>
  <si>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</si>
  <si>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</si>
  <si>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</si>
  <si>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</si>
  <si>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</si>
  <si>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</si>
  <si>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</si>
  <si>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</si>
  <si>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</si>
  <si>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</si>
  <si>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</si>
  <si>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</si>
  <si>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</si>
  <si>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</si>
  <si>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</si>
  <si>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</si>
  <si>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</si>
  <si>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</si>
  <si>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</si>
  <si>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</si>
  <si>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</si>
  <si>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</si>
  <si>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</si>
  <si>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</si>
  <si>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</si>
  <si>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</si>
  <si>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</si>
  <si>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</si>
  <si>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</si>
  <si>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</si>
  <si>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</si>
  <si>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</si>
  <si>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</si>
  <si>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</si>
  <si>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</si>
  <si>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</si>
  <si>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</si>
  <si>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</si>
  <si>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</si>
  <si>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</si>
  <si>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</si>
  <si>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</si>
  <si>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</si>
  <si>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</si>
  <si>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</si>
  <si>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</si>
  <si>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</si>
  <si>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</si>
  <si>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</si>
  <si>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</si>
  <si>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</si>
  <si>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</si>
  <si>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</si>
  <si>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</si>
  <si>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</si>
  <si>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</si>
  <si>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</si>
  <si>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</si>
  <si>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</si>
  <si>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</si>
  <si>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</si>
  <si>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</si>
  <si>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</si>
  <si>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</si>
  <si>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</si>
  <si>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</si>
  <si>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</si>
  <si>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</si>
  <si>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</si>
  <si>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</si>
  <si>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</si>
  <si>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</si>
  <si>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</si>
  <si>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</si>
  <si>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</si>
  <si>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</si>
  <si>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</si>
  <si>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</si>
  <si>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</si>
  <si>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</si>
  <si>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</si>
  <si>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</si>
  <si>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</si>
  <si>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</si>
  <si>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</si>
  <si>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</si>
  <si>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</si>
  <si>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</si>
  <si>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</si>
  <si>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</si>
  <si>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</si>
  <si>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</si>
  <si>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</si>
  <si>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</si>
  <si>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</si>
  <si>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</si>
  <si>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</si>
  <si>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</si>
  <si>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</si>
  <si>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</si>
  <si>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</si>
  <si>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</si>
  <si>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</si>
  <si>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</si>
  <si>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</si>
  <si>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</si>
  <si>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</si>
  <si>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</si>
  <si>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</si>
  <si>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</si>
  <si>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</si>
  <si>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</si>
  <si>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</si>
  <si>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</si>
  <si>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</si>
  <si>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</si>
  <si>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</si>
  <si>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</si>
  <si>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</si>
  <si>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</si>
  <si>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</si>
  <si>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</si>
  <si>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</si>
  <si>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</si>
  <si>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</si>
  <si>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</si>
  <si>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</si>
  <si>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</si>
  <si>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</si>
  <si>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</si>
  <si>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</si>
  <si>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</si>
  <si>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</si>
  <si>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</si>
  <si>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</si>
  <si>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</si>
  <si>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</si>
  <si>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</si>
  <si>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</si>
  <si>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</si>
  <si>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</si>
  <si>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</si>
  <si>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</si>
  <si>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</si>
  <si>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</si>
  <si>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</si>
  <si>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</si>
  <si>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</si>
  <si>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</si>
  <si>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</si>
  <si>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</si>
  <si>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</si>
  <si>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</si>
  <si>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</si>
  <si>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</si>
  <si>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</si>
  <si>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</si>
  <si>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</si>
  <si>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</si>
  <si>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</si>
  <si>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</si>
  <si>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</si>
  <si>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</si>
  <si>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</si>
  <si>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</si>
  <si>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</si>
  <si>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</si>
  <si>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</si>
  <si>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</si>
  <si>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</si>
  <si>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</si>
  <si>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</si>
  <si>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</si>
  <si>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</si>
  <si>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</si>
  <si>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</si>
  <si>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</si>
  <si>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</si>
  <si>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</si>
  <si>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</si>
  <si>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</si>
  <si>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</si>
  <si>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</si>
  <si>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</si>
  <si>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</si>
  <si>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</si>
  <si>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</si>
  <si>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</si>
  <si>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</si>
  <si>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</si>
  <si>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</si>
  <si>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</si>
  <si>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</si>
  <si>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</si>
  <si>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</si>
  <si>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</si>
  <si>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</si>
  <si>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</si>
  <si>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</si>
  <si>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</si>
  <si>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</si>
  <si>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</si>
  <si>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</si>
  <si>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</si>
  <si>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</si>
  <si>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</si>
  <si>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</si>
  <si>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</si>
  <si>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</si>
  <si>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</si>
  <si>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</si>
  <si>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</si>
  <si>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</si>
  <si>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</si>
  <si>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</si>
  <si>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</si>
  <si>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</si>
  <si>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</si>
  <si>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</si>
  <si>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</si>
  <si>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</si>
  <si>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</si>
  <si>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</si>
  <si>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</si>
  <si>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</si>
  <si>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</si>
  <si>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</si>
  <si>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</si>
  <si>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</si>
  <si>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</si>
  <si>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</si>
  <si>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</si>
  <si>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</si>
  <si>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</si>
  <si>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</si>
  <si>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</si>
  <si>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</si>
  <si>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</si>
  <si>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</si>
  <si>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</si>
  <si>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</si>
  <si>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</si>
  <si>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</si>
  <si>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</si>
  <si>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</si>
  <si>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</si>
  <si>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</si>
  <si>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</si>
  <si>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</si>
  <si>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</si>
  <si>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</si>
  <si>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</si>
  <si>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</si>
  <si>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</si>
  <si>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</si>
  <si>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</si>
  <si>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</si>
  <si>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</si>
  <si>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</si>
  <si>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</si>
  <si>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</si>
  <si>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</si>
  <si>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</si>
  <si>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</si>
  <si>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</si>
  <si>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</si>
  <si>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</si>
  <si>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</si>
  <si>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</si>
  <si>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</si>
  <si>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</si>
  <si>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</si>
  <si>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</si>
  <si>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</si>
  <si>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</si>
  <si>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</si>
  <si>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</si>
  <si>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</si>
  <si>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</si>
  <si>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</si>
  <si>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</si>
  <si>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</si>
  <si>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</si>
  <si>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</si>
  <si>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</si>
  <si>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</si>
  <si>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</si>
  <si>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</si>
  <si>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</si>
  <si>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</si>
  <si>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</si>
  <si>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</si>
  <si>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</si>
  <si>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</si>
  <si>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</si>
  <si>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</si>
  <si>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</si>
  <si>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</si>
  <si>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</si>
  <si>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</si>
  <si>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</si>
  <si>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</si>
  <si>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</si>
  <si>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</si>
  <si>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</si>
  <si>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</si>
  <si>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</si>
  <si>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</si>
  <si>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</si>
  <si>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</si>
  <si>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</si>
  <si>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</si>
  <si>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</si>
  <si>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</si>
  <si>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</si>
  <si>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</si>
  <si>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</si>
  <si>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</si>
  <si>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</si>
  <si>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</si>
  <si>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</si>
  <si>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</si>
  <si>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</si>
  <si>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</si>
  <si>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</si>
  <si>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</si>
  <si>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</si>
  <si>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</si>
  <si>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</si>
  <si>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</si>
  <si>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</si>
  <si>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</si>
  <si>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</si>
  <si>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</si>
  <si>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</si>
  <si>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</si>
  <si>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</si>
  <si>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</si>
  <si>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</si>
  <si>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</si>
  <si>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</si>
  <si>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</si>
  <si>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</si>
  <si>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</si>
  <si>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</si>
  <si>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</si>
  <si>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</si>
  <si>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</si>
  <si>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</si>
  <si>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</si>
  <si>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</si>
  <si>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</si>
  <si>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</si>
  <si>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</si>
  <si>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</si>
  <si>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</si>
  <si>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</si>
  <si>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</si>
  <si>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</si>
  <si>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</si>
  <si>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</si>
  <si>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</si>
  <si>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</si>
  <si>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</si>
  <si>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</si>
  <si>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</si>
  <si>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</si>
  <si>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</si>
  <si>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</si>
  <si>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</si>
  <si>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</si>
  <si>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</si>
  <si>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</si>
  <si>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</si>
  <si>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</si>
  <si>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</si>
  <si>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</si>
  <si>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</si>
  <si>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</si>
  <si>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</si>
  <si>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</si>
  <si>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</si>
  <si>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</si>
  <si>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</si>
  <si>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</si>
  <si>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</si>
  <si>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</si>
  <si>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</si>
  <si>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</si>
  <si>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</si>
  <si>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</si>
  <si>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</si>
  <si>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</si>
  <si>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</si>
  <si>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</si>
  <si>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</si>
  <si>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</si>
  <si>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</si>
  <si>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</si>
  <si>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</si>
  <si>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</si>
  <si>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</si>
  <si>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</si>
  <si>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</si>
  <si>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</si>
  <si>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</si>
  <si>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</si>
  <si>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</si>
  <si>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</si>
  <si>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</si>
  <si>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</si>
  <si>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</si>
  <si>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</si>
  <si>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</si>
  <si>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</si>
  <si>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</si>
  <si>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</si>
  <si>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</si>
  <si>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</si>
  <si>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</si>
  <si>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</si>
  <si>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</si>
  <si>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</si>
  <si>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</si>
  <si>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</si>
  <si>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</si>
  <si>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</si>
  <si>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</si>
  <si>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</si>
  <si>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</si>
  <si>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</si>
  <si>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</si>
  <si>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</si>
  <si>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</si>
  <si>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</si>
  <si>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</si>
  <si>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</si>
  <si>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</si>
  <si>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</si>
  <si>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</si>
  <si>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</si>
  <si>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</si>
  <si>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</si>
  <si>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</si>
  <si>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</si>
  <si>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</si>
  <si>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</si>
  <si>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</si>
  <si>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</si>
  <si>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</si>
  <si>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</si>
  <si>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</si>
  <si>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</si>
  <si>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</si>
  <si>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</si>
  <si>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</si>
  <si>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</si>
  <si>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</si>
  <si>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</si>
  <si>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</si>
  <si>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</si>
  <si>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</si>
  <si>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</si>
  <si>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</si>
  <si>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</si>
  <si>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</si>
  <si>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</si>
  <si>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</si>
  <si>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</si>
  <si>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</si>
  <si>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</si>
  <si>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</si>
  <si>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</si>
  <si>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</si>
  <si>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</si>
  <si>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</si>
  <si>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</si>
  <si>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</si>
  <si>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</si>
  <si>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</si>
  <si>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</si>
  <si>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</si>
  <si>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</si>
  <si>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</si>
  <si>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</si>
  <si>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</si>
  <si>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</si>
  <si>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</si>
  <si>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</si>
  <si>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</si>
  <si>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</si>
  <si>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</si>
  <si>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</si>
  <si>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</si>
  <si>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</si>
  <si>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</si>
  <si>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</si>
  <si>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</si>
  <si>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</si>
  <si>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</si>
  <si>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</si>
  <si>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</si>
  <si>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</si>
  <si>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</si>
  <si>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</si>
  <si>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</si>
  <si>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</si>
  <si>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</si>
  <si>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</si>
  <si>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</si>
  <si>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</si>
  <si>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</si>
  <si>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</si>
  <si>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</si>
  <si>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</si>
  <si>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</si>
  <si>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</si>
  <si>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</si>
  <si>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</si>
  <si>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</si>
  <si>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</si>
  <si>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</si>
  <si>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</si>
  <si>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</si>
  <si>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</si>
  <si>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</si>
  <si>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</si>
  <si>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</si>
  <si>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</si>
  <si>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</si>
  <si>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</si>
  <si>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</si>
  <si>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</si>
  <si>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</si>
  <si>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</si>
  <si>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</si>
  <si>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</si>
  <si>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</si>
  <si>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</si>
  <si>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</si>
  <si>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</si>
  <si>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</si>
  <si>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</si>
  <si>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</si>
  <si>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</si>
  <si>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</si>
  <si>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</si>
  <si>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</si>
  <si>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</si>
  <si>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</si>
  <si>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</si>
  <si>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</si>
  <si>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</si>
  <si>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</si>
  <si>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</si>
  <si>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</si>
  <si>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</si>
  <si>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</si>
  <si>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</si>
  <si>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</si>
  <si>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</si>
  <si>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</si>
  <si>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</si>
  <si>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</si>
  <si>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</si>
  <si>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</si>
  <si>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</si>
  <si>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</si>
  <si>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</si>
  <si>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</si>
  <si>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</si>
  <si>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</si>
  <si>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</si>
  <si>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</si>
  <si>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</si>
  <si>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</si>
  <si>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</si>
  <si>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</si>
  <si>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</si>
  <si>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</si>
  <si>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</si>
  <si>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</si>
  <si>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</si>
  <si>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</si>
  <si>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</si>
  <si>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</si>
  <si>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</si>
  <si>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</si>
  <si>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</si>
  <si>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</si>
  <si>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</si>
  <si>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</si>
  <si>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</si>
  <si>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</si>
  <si>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</si>
  <si>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</si>
  <si>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</si>
  <si>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</si>
  <si>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</si>
  <si>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</si>
  <si>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</si>
  <si>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</si>
  <si>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</si>
  <si>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</si>
  <si>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</si>
  <si>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</si>
  <si>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</si>
  <si>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</si>
  <si>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</si>
  <si>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</si>
  <si>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</si>
  <si>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</si>
  <si>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</si>
  <si>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</si>
  <si>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</si>
  <si>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</si>
  <si>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</si>
  <si>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</si>
  <si>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</si>
  <si>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</si>
  <si>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</si>
  <si>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</si>
  <si>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</si>
  <si>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</si>
  <si>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</si>
  <si>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</si>
  <si>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</si>
  <si>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</si>
  <si>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</si>
  <si>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</si>
  <si>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</si>
  <si>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</si>
  <si>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</si>
  <si>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</si>
  <si>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</si>
  <si>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</si>
  <si>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</si>
  <si>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</si>
  <si>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</si>
  <si>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</si>
  <si>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</si>
  <si>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</si>
  <si>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</si>
  <si>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</si>
  <si>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</si>
  <si>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</si>
  <si>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</si>
  <si>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</si>
  <si>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</si>
  <si>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</si>
  <si>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</si>
  <si>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</si>
  <si>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</si>
  <si>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</si>
  <si>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</si>
  <si>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</si>
  <si>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</si>
  <si>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</si>
  <si>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</si>
  <si>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</si>
  <si>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</si>
  <si>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</si>
  <si>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</si>
  <si>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</si>
  <si>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</si>
  <si>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</si>
  <si>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</si>
  <si>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</si>
  <si>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</si>
  <si>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</si>
  <si>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</si>
  <si>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</si>
  <si>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</si>
  <si>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</si>
  <si>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</si>
  <si>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</si>
  <si>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</si>
  <si>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</si>
  <si>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</si>
  <si>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</si>
  <si>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</si>
  <si>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</si>
  <si>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</si>
  <si>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</si>
  <si>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</si>
  <si>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</si>
  <si>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</si>
  <si>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</si>
  <si>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</si>
  <si>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</si>
  <si>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</si>
  <si>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</si>
  <si>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</si>
  <si>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</si>
  <si>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</si>
  <si>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</si>
  <si>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</si>
  <si>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</si>
  <si>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</si>
  <si>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</si>
  <si>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</si>
  <si>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</si>
  <si>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</si>
  <si>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</si>
  <si>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</si>
  <si>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</si>
  <si>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</si>
  <si>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</si>
  <si>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</si>
  <si>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</si>
  <si>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</si>
  <si>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</si>
  <si>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</si>
  <si>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</si>
  <si>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</si>
  <si>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</si>
  <si>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</si>
  <si>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</si>
  <si>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</si>
  <si>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</si>
  <si>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</si>
  <si>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</si>
  <si>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</si>
  <si>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</si>
  <si>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</si>
  <si>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</si>
  <si>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</si>
  <si>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</si>
  <si>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</si>
  <si>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</si>
  <si>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</si>
  <si>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</si>
  <si>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</si>
  <si>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</si>
  <si>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</si>
  <si>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</si>
  <si>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</si>
  <si>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</si>
  <si>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</si>
  <si>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</si>
  <si>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</si>
  <si>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</si>
  <si>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</si>
  <si>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</si>
  <si>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</si>
  <si>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</si>
  <si>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</si>
  <si>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</si>
  <si>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</si>
  <si>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</si>
  <si>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</si>
  <si>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</si>
  <si>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</si>
  <si>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</si>
  <si>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</si>
  <si>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</si>
  <si>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</si>
  <si>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</si>
  <si>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</si>
  <si>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</si>
  <si>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</si>
  <si>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</si>
  <si>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</si>
  <si>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</si>
  <si>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</si>
  <si>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</si>
  <si>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</si>
  <si>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</si>
  <si>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</si>
  <si>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</si>
  <si>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</si>
  <si>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</si>
  <si>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</si>
  <si>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</si>
  <si>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</si>
  <si>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</si>
  <si>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</si>
  <si>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</si>
  <si>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</si>
  <si>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</si>
  <si>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</si>
  <si>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</si>
  <si>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</si>
  <si>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</si>
  <si>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</si>
  <si>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</si>
  <si>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</si>
  <si>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</si>
  <si>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</si>
  <si>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</si>
  <si>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</si>
  <si>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</si>
  <si>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</si>
  <si>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</si>
  <si>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</si>
  <si>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</si>
  <si>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</si>
  <si>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</si>
  <si>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</si>
  <si>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</si>
  <si>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</si>
  <si>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</si>
  <si>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</si>
  <si>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</si>
  <si>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</si>
  <si>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</si>
  <si>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</si>
  <si>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</si>
  <si>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</si>
  <si>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</si>
  <si>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</si>
  <si>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</si>
  <si>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</si>
  <si>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</si>
  <si>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</si>
  <si>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</si>
  <si>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</si>
  <si>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</si>
  <si>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</si>
  <si>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</si>
  <si>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</si>
  <si>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</si>
  <si>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</si>
  <si>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</si>
  <si>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</si>
  <si>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</si>
  <si>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</si>
  <si>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</si>
  <si>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</si>
  <si>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</si>
  <si>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</si>
  <si>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</si>
  <si>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</si>
  <si>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</si>
  <si>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</si>
  <si>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</si>
  <si>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</si>
  <si>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</si>
  <si>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</si>
  <si>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</si>
  <si>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</si>
  <si>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</si>
  <si>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</si>
  <si>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</si>
  <si>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</si>
  <si>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</si>
  <si>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</si>
  <si>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</si>
  <si>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</si>
  <si>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</si>
  <si>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</si>
  <si>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</si>
  <si>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</si>
  <si>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</si>
  <si>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</si>
  <si>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</si>
  <si>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</si>
  <si>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</si>
  <si>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</si>
  <si>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</si>
  <si>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</si>
  <si>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</si>
  <si>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</si>
  <si>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</si>
  <si>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</si>
  <si>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</si>
  <si>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</si>
  <si>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</si>
  <si>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</si>
  <si>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</si>
  <si>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</si>
  <si>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</si>
  <si>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</si>
  <si>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</si>
  <si>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</si>
  <si>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</si>
  <si>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</si>
  <si>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</si>
  <si>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</si>
  <si>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</si>
  <si>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</si>
  <si>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</si>
  <si>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</si>
  <si>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</si>
  <si>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</si>
  <si>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</si>
  <si>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</si>
  <si>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</si>
  <si>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</si>
  <si>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</si>
  <si>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</si>
  <si>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</si>
  <si>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</si>
  <si>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</si>
  <si>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</si>
  <si>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</si>
  <si>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</si>
  <si>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</si>
  <si>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</si>
  <si>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</si>
  <si>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</si>
  <si>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</si>
  <si>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</si>
  <si>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</si>
  <si>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</si>
  <si>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</si>
  <si>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</si>
  <si>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</si>
  <si>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</si>
  <si>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</si>
  <si>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</si>
  <si>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</si>
  <si>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</si>
  <si>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</si>
  <si>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</si>
  <si>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</si>
  <si>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</si>
  <si>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</si>
  <si>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</si>
  <si>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</si>
  <si>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</si>
  <si>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</si>
  <si>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</si>
  <si>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</si>
  <si>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</si>
  <si>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</si>
  <si>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</si>
  <si>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</si>
  <si>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</si>
  <si>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</si>
  <si>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</si>
  <si>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</si>
  <si>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</si>
  <si>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</si>
  <si>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</si>
  <si>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</si>
  <si>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</si>
  <si>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</si>
  <si>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</si>
  <si>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</si>
  <si>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</si>
  <si>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</si>
  <si>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</si>
  <si>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</si>
  <si>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</si>
  <si>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</si>
  <si>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</si>
  <si>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</si>
  <si>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</si>
  <si>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</si>
  <si>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</si>
  <si>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</si>
  <si>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</si>
  <si>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</si>
  <si>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</si>
  <si>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</si>
  <si>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</si>
  <si>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</si>
  <si>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</si>
  <si>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</si>
  <si>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</si>
  <si>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</si>
  <si>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</si>
  <si>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</si>
  <si>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</si>
  <si>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</si>
  <si>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</si>
  <si>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</si>
  <si>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</si>
  <si>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</si>
  <si>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</si>
  <si>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</si>
  <si>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</si>
  <si>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</si>
  <si>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</si>
  <si>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</si>
  <si>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</si>
  <si>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</si>
  <si>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</si>
  <si>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</si>
  <si>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</si>
  <si>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</si>
  <si>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</si>
  <si>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</si>
  <si>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</si>
  <si>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</si>
  <si>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</si>
  <si>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</si>
  <si>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</si>
  <si>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</si>
  <si>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</si>
  <si>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</si>
  <si>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</si>
  <si>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</si>
  <si>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</si>
  <si>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</si>
  <si>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</si>
  <si>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</si>
  <si>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</si>
  <si>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</si>
  <si>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</si>
  <si>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</si>
  <si>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</si>
  <si>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</si>
  <si>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</si>
  <si>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</si>
  <si>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</si>
  <si>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</si>
  <si>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</si>
  <si>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</si>
  <si>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</si>
  <si>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</si>
  <si>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</si>
  <si>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</si>
  <si>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</si>
  <si>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</si>
  <si>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</si>
  <si>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</si>
  <si>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</si>
  <si>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</si>
  <si>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</si>
  <si>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</si>
  <si>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</si>
  <si>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</si>
  <si>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</si>
  <si>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</si>
  <si>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</si>
  <si>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</si>
  <si>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</si>
  <si>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</si>
  <si>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</si>
  <si>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</si>
  <si>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</si>
  <si>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</si>
  <si>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</si>
  <si>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</si>
  <si>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</si>
  <si>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</si>
  <si>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</si>
  <si>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</si>
  <si>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</si>
  <si>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</si>
  <si>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</si>
  <si>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</si>
  <si>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</si>
  <si>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</si>
  <si>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</si>
  <si>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</si>
  <si>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</si>
  <si>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</si>
  <si>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</si>
  <si>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</si>
  <si>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</si>
  <si>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</si>
  <si>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</si>
  <si>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</si>
  <si>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</si>
  <si>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</si>
  <si>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</si>
  <si>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</si>
  <si>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</si>
  <si>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</si>
  <si>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</si>
  <si>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</si>
  <si>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</si>
  <si>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</si>
  <si>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</si>
  <si>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</si>
  <si>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</si>
  <si>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</si>
  <si>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</si>
  <si>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</si>
  <si>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</si>
  <si>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</si>
  <si>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</si>
  <si>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</si>
  <si>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</si>
  <si>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</si>
  <si>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</si>
  <si>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</si>
  <si>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</si>
  <si>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</si>
  <si>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</si>
  <si>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</si>
  <si>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</si>
  <si>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</si>
  <si>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</si>
  <si>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</si>
  <si>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</si>
  <si>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</si>
  <si>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</si>
  <si>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</si>
  <si>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</si>
  <si>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</si>
  <si>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</si>
  <si>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</si>
  <si>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</si>
  <si>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</si>
  <si>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</si>
  <si>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</si>
  <si>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</si>
  <si>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</si>
  <si>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</si>
  <si>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</si>
  <si>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</si>
  <si>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</si>
  <si>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</si>
  <si>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</si>
  <si>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</si>
  <si>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</si>
  <si>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</si>
  <si>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</si>
  <si>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</si>
  <si>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</si>
  <si>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</si>
  <si>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</si>
  <si>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</si>
  <si>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</si>
  <si>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</si>
  <si>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</si>
  <si>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</si>
  <si>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</si>
  <si>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</si>
  <si>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</si>
  <si>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</si>
  <si>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</si>
  <si>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</si>
  <si>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</si>
  <si>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</si>
  <si>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</si>
  <si>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</si>
  <si>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</si>
  <si>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</si>
  <si>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</si>
  <si>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</si>
  <si>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</si>
  <si>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</si>
  <si>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</si>
  <si>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</si>
  <si>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</si>
  <si>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</si>
  <si>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</si>
  <si>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</si>
  <si>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</si>
  <si>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</si>
  <si>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</si>
  <si>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</si>
  <si>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</si>
  <si>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</si>
  <si>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</si>
  <si>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</si>
  <si>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</si>
  <si>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</si>
  <si>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</si>
  <si>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</si>
  <si>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</si>
  <si>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</si>
  <si>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</si>
  <si>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</si>
  <si>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</si>
  <si>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</si>
  <si>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</si>
  <si>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</si>
  <si>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</si>
  <si>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</si>
  <si>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</si>
  <si>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</si>
  <si>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</si>
  <si>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</si>
  <si>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</si>
  <si>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</si>
  <si>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</si>
  <si>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</si>
  <si>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</si>
  <si>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</si>
  <si>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</si>
  <si>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</si>
  <si>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</si>
  <si>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</si>
  <si>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</si>
  <si>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</si>
  <si>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</si>
  <si>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</si>
  <si>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</si>
  <si>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</si>
  <si>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</si>
  <si>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</si>
  <si>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</si>
  <si>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</si>
  <si>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</si>
  <si>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</si>
  <si>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</si>
  <si>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</si>
  <si>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</si>
  <si>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</si>
  <si>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</si>
  <si>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</si>
  <si>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</si>
  <si>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</si>
  <si>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</si>
  <si>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</si>
  <si>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</si>
  <si>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</si>
  <si>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</si>
  <si>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</si>
  <si>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</si>
  <si>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</si>
  <si>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</si>
  <si>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</si>
  <si>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</si>
  <si>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</si>
  <si>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</si>
  <si>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</si>
  <si>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</si>
  <si>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</si>
  <si>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</si>
  <si>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</si>
  <si>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</si>
  <si>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</si>
  <si>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</si>
  <si>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</si>
  <si>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</si>
  <si>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</si>
  <si>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</si>
  <si>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</si>
  <si>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</si>
  <si>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</si>
  <si>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</si>
  <si>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</si>
  <si>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</si>
  <si>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</si>
  <si>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</si>
  <si>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</si>
  <si>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</si>
  <si>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</si>
  <si>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</si>
  <si>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</si>
  <si>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</si>
  <si>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</si>
  <si>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</si>
  <si>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</si>
  <si>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</si>
  <si>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</si>
  <si>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</si>
  <si>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</si>
  <si>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</si>
  <si>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</si>
  <si>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</si>
  <si>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</si>
  <si>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</si>
  <si>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</si>
  <si>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</si>
  <si>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</si>
  <si>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</si>
  <si>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</si>
  <si>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</si>
  <si>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</si>
  <si>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</si>
  <si>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</si>
  <si>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</si>
  <si>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</si>
  <si>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</si>
  <si>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</si>
  <si>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</si>
  <si>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</si>
  <si>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</si>
  <si>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</si>
  <si>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</si>
  <si>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</si>
  <si>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</si>
  <si>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</si>
  <si>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</si>
  <si>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</si>
  <si>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</si>
  <si>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</si>
  <si>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</si>
  <si>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</si>
  <si>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</si>
  <si>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</si>
  <si>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</si>
  <si>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</si>
  <si>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</si>
  <si>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</si>
  <si>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</si>
  <si>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</si>
  <si>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</si>
  <si>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</si>
  <si>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</si>
  <si>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</si>
  <si>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</si>
  <si>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</si>
  <si>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</si>
  <si>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</si>
  <si>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</si>
  <si>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</si>
  <si>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</si>
  <si>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</si>
  <si>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</si>
  <si>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</si>
  <si>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</si>
  <si>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</si>
  <si>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</si>
  <si>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</si>
  <si>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</si>
  <si>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</si>
  <si>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</si>
  <si>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</si>
  <si>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</si>
  <si>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</si>
  <si>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</si>
  <si>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</si>
  <si>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</si>
  <si>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</si>
  <si>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</si>
  <si>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</si>
  <si>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</si>
  <si>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</si>
  <si>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</si>
  <si>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</si>
  <si>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</si>
  <si>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</si>
  <si>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</si>
  <si>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</si>
  <si>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</si>
  <si>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</si>
  <si>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</si>
  <si>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</si>
  <si>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</si>
  <si>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</si>
  <si>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</si>
  <si>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</si>
  <si>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</si>
  <si>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</si>
  <si>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</si>
  <si>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</si>
  <si>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</si>
  <si>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</si>
  <si>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</si>
  <si>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</si>
  <si>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</si>
  <si>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</si>
  <si>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</si>
  <si>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</si>
  <si>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</si>
  <si>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</si>
  <si>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</si>
  <si>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</si>
  <si>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</si>
  <si>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</si>
  <si>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</si>
  <si>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</si>
  <si>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</si>
  <si>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</si>
  <si>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</si>
  <si>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</si>
  <si>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</si>
  <si>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</si>
  <si>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</si>
  <si>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</si>
  <si>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</si>
  <si>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</si>
  <si>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</si>
  <si>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</si>
  <si>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</si>
  <si>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</si>
  <si>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</si>
  <si>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</si>
  <si>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</si>
  <si>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</si>
  <si>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</si>
  <si>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</si>
  <si>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</si>
  <si>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</si>
  <si>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</si>
  <si>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</si>
  <si>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</si>
  <si>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</si>
  <si>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</si>
  <si>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</si>
  <si>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</si>
  <si>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</si>
  <si>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</si>
  <si>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</si>
  <si>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</si>
  <si>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</si>
  <si>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</si>
  <si>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</si>
  <si>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</si>
  <si>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</si>
  <si>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</si>
  <si>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</si>
  <si>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</si>
  <si>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</si>
  <si>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</si>
  <si>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</si>
  <si>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</si>
  <si>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</si>
  <si>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</si>
  <si>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</si>
  <si>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</si>
  <si>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</si>
  <si>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</si>
  <si>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</si>
  <si>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</si>
  <si>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</si>
  <si>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</si>
  <si>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</si>
  <si>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</si>
  <si>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</si>
  <si>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</si>
  <si>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</si>
  <si>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</si>
  <si>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</si>
  <si>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</si>
  <si>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</si>
  <si>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</si>
  <si>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</si>
  <si>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</si>
  <si>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</si>
  <si>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</si>
  <si>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</si>
  <si>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</si>
  <si>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</si>
  <si>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</si>
  <si>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</si>
  <si>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</si>
  <si>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</si>
  <si>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</si>
  <si>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</si>
  <si>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</si>
  <si>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</si>
  <si>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</si>
  <si>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</si>
  <si>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</si>
  <si>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</si>
  <si>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</si>
  <si>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</si>
  <si>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</si>
  <si>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</si>
  <si>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</si>
  <si>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</si>
  <si>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</si>
  <si>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</si>
  <si>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</si>
  <si>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</si>
  <si>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</si>
  <si>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</si>
  <si>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</si>
  <si>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</si>
  <si>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</si>
  <si>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</si>
  <si>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</si>
  <si>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</si>
  <si>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</si>
  <si>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</si>
  <si>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</si>
  <si>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</si>
  <si>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</si>
  <si>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</si>
  <si>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</si>
  <si>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</si>
  <si>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</si>
  <si>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</si>
  <si>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</si>
  <si>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</si>
  <si>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</si>
  <si>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</si>
  <si>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</si>
  <si>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</si>
  <si>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</si>
  <si>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</si>
  <si>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</si>
  <si>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</si>
  <si>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</si>
  <si>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</si>
  <si>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</si>
  <si>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</si>
  <si>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</si>
  <si>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</si>
  <si>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</si>
  <si>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</si>
  <si>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</si>
  <si>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</si>
  <si>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</si>
  <si>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</si>
  <si>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</si>
  <si>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</si>
  <si>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</si>
  <si>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</si>
  <si>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</si>
  <si>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</si>
  <si>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</si>
  <si>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</si>
  <si>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</si>
  <si>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</si>
  <si>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</si>
  <si>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</si>
  <si>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</si>
  <si>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</si>
  <si>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</si>
  <si>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</si>
  <si>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</si>
  <si>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</si>
  <si>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</si>
  <si>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</si>
  <si>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</si>
  <si>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</si>
  <si>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</si>
  <si>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</si>
  <si>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</si>
  <si>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</si>
  <si>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</si>
  <si>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</si>
  <si>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</si>
  <si>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</si>
  <si>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</si>
  <si>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</si>
  <si>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</si>
  <si>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</si>
  <si>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</si>
  <si>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</si>
  <si>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</si>
  <si>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</si>
  <si>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</si>
  <si>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</si>
  <si>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</si>
  <si>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</si>
  <si>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</si>
  <si>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</si>
  <si>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</si>
  <si>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</si>
  <si>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</si>
  <si>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</si>
  <si>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</si>
  <si>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</si>
  <si>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</si>
  <si>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</si>
  <si>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</si>
  <si>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</si>
  <si>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</si>
  <si>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</si>
  <si>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</si>
  <si>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</si>
  <si>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</si>
  <si>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</si>
  <si>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</si>
  <si>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</si>
  <si>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</si>
  <si>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</si>
  <si>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</si>
  <si>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</si>
  <si>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</si>
  <si>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</si>
  <si>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</si>
  <si>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</si>
  <si>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</si>
  <si>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</si>
  <si>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</si>
  <si>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</si>
  <si>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</si>
  <si>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</si>
  <si>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</si>
  <si>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</si>
  <si>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</si>
  <si>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</si>
  <si>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</si>
  <si>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</si>
  <si>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</si>
  <si>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</si>
  <si>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</si>
  <si>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</si>
  <si>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</si>
  <si>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</si>
  <si>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</si>
  <si>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</si>
  <si>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</si>
  <si>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</si>
  <si>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</si>
  <si>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</si>
  <si>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</si>
  <si>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</si>
  <si>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</si>
  <si>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</si>
  <si>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</si>
  <si>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</si>
  <si>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</si>
  <si>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</si>
  <si>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</si>
  <si>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</si>
  <si>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</si>
  <si>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</si>
  <si>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</si>
  <si>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</si>
  <si>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</si>
  <si>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</si>
  <si>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</si>
  <si>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</si>
  <si>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</si>
  <si>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</si>
  <si>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</si>
  <si>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</si>
  <si>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</si>
  <si>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</si>
  <si>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</si>
  <si>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</si>
  <si>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</si>
  <si>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</si>
  <si>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</si>
  <si>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</si>
  <si>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</si>
  <si>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</si>
  <si>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</si>
  <si>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</si>
  <si>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</si>
  <si>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</si>
  <si>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</si>
  <si>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</si>
  <si>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</si>
  <si>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</si>
  <si>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</si>
  <si>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</si>
  <si>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</si>
  <si>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</si>
  <si>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</si>
  <si>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</si>
  <si>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</si>
  <si>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</si>
  <si>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</si>
  <si>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</si>
  <si>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</si>
  <si>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</si>
  <si>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</si>
  <si>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</si>
  <si>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</si>
  <si>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</si>
  <si>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</si>
  <si>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</si>
  <si>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</si>
  <si>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</si>
  <si>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</si>
  <si>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</si>
  <si>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</si>
  <si>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</si>
  <si>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</si>
  <si>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</si>
  <si>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</si>
  <si>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</si>
  <si>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</si>
  <si>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</si>
  <si>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</si>
  <si>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</si>
  <si>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</si>
  <si>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</si>
  <si>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</si>
  <si>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</si>
  <si>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</si>
  <si>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</si>
  <si>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</si>
  <si>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</si>
  <si>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</si>
  <si>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</si>
  <si>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</si>
  <si>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</si>
  <si>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</si>
  <si>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</si>
  <si>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</si>
  <si>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</si>
  <si>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</si>
  <si>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</si>
  <si>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</si>
  <si>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</si>
  <si>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</si>
  <si>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</si>
  <si>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</si>
  <si>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</si>
  <si>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</si>
  <si>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</si>
  <si>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</si>
  <si>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</si>
  <si>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</si>
  <si>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</si>
  <si>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</si>
  <si>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</si>
  <si>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</si>
  <si>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</si>
  <si>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</si>
  <si>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</si>
  <si>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</si>
  <si>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</si>
  <si>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</si>
  <si>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</si>
  <si>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</si>
  <si>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</si>
  <si>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</si>
  <si>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</si>
  <si>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</si>
  <si>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</si>
  <si>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</si>
  <si>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</si>
  <si>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</si>
  <si>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</si>
  <si>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</si>
  <si>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</si>
  <si>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</si>
  <si>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</si>
  <si>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</si>
  <si>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</si>
  <si>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</si>
  <si>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</si>
  <si>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</si>
  <si>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</si>
  <si>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</si>
  <si>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</si>
  <si>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</si>
  <si>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</si>
  <si>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</si>
  <si>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</si>
  <si>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</si>
  <si>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</si>
  <si>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</si>
  <si>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</si>
  <si>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</si>
  <si>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</si>
  <si>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</si>
  <si>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</si>
  <si>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</si>
  <si>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</si>
  <si>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</si>
  <si>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</si>
  <si>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</si>
  <si>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</si>
  <si>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</si>
  <si>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</si>
  <si>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</si>
  <si>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</si>
  <si>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</si>
  <si>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</si>
  <si>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</si>
  <si>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</si>
  <si>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</si>
  <si>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</si>
  <si>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</si>
  <si>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</si>
  <si>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</si>
  <si>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</si>
  <si>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</si>
  <si>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</si>
  <si>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</si>
  <si>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</si>
  <si>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</si>
  <si>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</si>
  <si>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</si>
  <si>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</si>
  <si>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</si>
  <si>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</si>
  <si>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</si>
  <si>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</si>
  <si>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</si>
  <si>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</si>
  <si>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</si>
  <si>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</si>
  <si>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</si>
  <si>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</si>
  <si>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</si>
  <si>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</si>
  <si>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</si>
  <si>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</si>
  <si>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</si>
  <si>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</si>
  <si>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</si>
  <si>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</si>
  <si>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</si>
  <si>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</si>
  <si>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</si>
  <si>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</si>
  <si>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</si>
  <si>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</si>
  <si>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</si>
  <si>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</si>
  <si>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</si>
  <si>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</si>
  <si>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</si>
  <si>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</si>
  <si>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</si>
  <si>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</si>
  <si>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</si>
  <si>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</si>
  <si>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</si>
  <si>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</si>
  <si>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</si>
  <si>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</si>
  <si>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</si>
  <si>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</si>
  <si>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</si>
  <si>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</si>
  <si>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</si>
  <si>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</si>
  <si>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</si>
  <si>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</si>
  <si>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</si>
  <si>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</si>
  <si>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</si>
  <si>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</si>
  <si>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</si>
  <si>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</si>
  <si>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</si>
  <si>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</si>
  <si>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</si>
  <si>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</si>
  <si>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</si>
  <si>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</si>
  <si>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</si>
  <si>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</si>
  <si>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</si>
  <si>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</si>
  <si>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</si>
  <si>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</si>
  <si>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</si>
  <si>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</si>
  <si>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</si>
  <si>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</si>
  <si>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</si>
  <si>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</si>
  <si>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</si>
  <si>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</si>
  <si>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</si>
  <si>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</si>
  <si>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</si>
  <si>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</si>
  <si>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</si>
  <si>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</si>
  <si>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</si>
  <si>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</si>
  <si>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</si>
  <si>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</si>
  <si>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</si>
  <si>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</si>
  <si>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</si>
  <si>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</si>
  <si>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</si>
  <si>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</si>
  <si>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</si>
  <si>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</si>
  <si>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</si>
  <si>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</si>
  <si>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</si>
  <si>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</si>
  <si>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</si>
  <si>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</si>
  <si>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</si>
  <si>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</si>
  <si>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</si>
  <si>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</si>
  <si>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</si>
  <si>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</si>
  <si>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</si>
  <si>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</si>
  <si>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</si>
  <si>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</si>
  <si>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</si>
  <si>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</si>
  <si>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</si>
  <si>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</si>
  <si>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</si>
  <si>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</si>
  <si>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</si>
  <si>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</si>
  <si>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</si>
  <si>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</si>
  <si>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</si>
  <si>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</si>
  <si>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</si>
  <si>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</si>
  <si>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</si>
  <si>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</si>
  <si>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</si>
  <si>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</si>
  <si>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</si>
  <si>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</si>
  <si>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</si>
  <si>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</si>
  <si>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</si>
  <si>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</si>
  <si>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</si>
  <si>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</si>
  <si>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</si>
  <si>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</si>
  <si>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</si>
  <si>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</si>
  <si>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</si>
  <si>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</si>
  <si>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</si>
  <si>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</si>
  <si>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</si>
  <si>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</si>
  <si>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</si>
  <si>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</si>
  <si>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</si>
  <si>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</si>
  <si>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</si>
  <si>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</si>
  <si>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</si>
  <si>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</si>
  <si>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</si>
  <si>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</si>
  <si>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</si>
  <si>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</si>
  <si>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</si>
  <si>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</si>
  <si>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</si>
  <si>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</si>
  <si>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</si>
  <si>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</si>
  <si>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</si>
  <si>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</si>
  <si>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</si>
  <si>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</si>
  <si>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</si>
  <si>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</si>
  <si>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</si>
  <si>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</si>
  <si>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</si>
  <si>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</si>
  <si>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</si>
  <si>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</si>
  <si>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</si>
  <si>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</si>
  <si>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</si>
  <si>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</si>
  <si>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</si>
  <si>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</si>
  <si>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</si>
  <si>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</si>
  <si>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</si>
  <si>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</si>
  <si>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</si>
  <si>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</si>
  <si>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</si>
  <si>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</si>
  <si>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</si>
  <si>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</si>
  <si>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</si>
  <si>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</si>
  <si>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</si>
  <si>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</si>
  <si>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</si>
  <si>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</si>
  <si>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Meadian Pledged</t>
  </si>
  <si>
    <t>Mean Backers Count</t>
  </si>
  <si>
    <t>Median Backers Count</t>
  </si>
  <si>
    <t>Mean Average Donation</t>
  </si>
  <si>
    <t>Meadian Average Donation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</si>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</sst>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165" fontId="2" fillId="0" borderId="0" xfId="0" applyNumberFormat="1" applyFont="1"/>
    <xf numFmtId="165" fontId="0" fillId="0" borderId="0" xfId="0" applyNumberFormat="1"/>
    <xf numFmtId="1" fontId="2" fillId="0" borderId="0" xfId="0" applyNumberFormat="1" applyFont="1"/>
    <xf numFmtId="165" fontId="2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5-4D9F-BDFF-6666EE55FA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25-4D9F-BDFF-6666EE55FA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25-4D9F-BDFF-6666EE55FA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25-4D9F-BDFF-6666EE55F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796383"/>
        <c:axId val="141796799"/>
      </c:barChart>
      <c:catAx>
        <c:axId val="14179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96799"/>
        <c:crosses val="autoZero"/>
        <c:auto val="1"/>
        <c:lblAlgn val="ctr"/>
        <c:lblOffset val="100"/>
        <c:noMultiLvlLbl val="0"/>
      </c:catAx>
      <c:valAx>
        <c:axId val="1417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9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D-454D-83EB-5C274FDC42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D-454D-83EB-5C274FDC42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D-454D-83EB-5C274FDC4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9946847"/>
        <c:axId val="1029943519"/>
      </c:barChart>
      <c:catAx>
        <c:axId val="102994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943519"/>
        <c:crosses val="autoZero"/>
        <c:auto val="1"/>
        <c:lblAlgn val="ctr"/>
        <c:lblOffset val="100"/>
        <c:noMultiLvlLbl val="0"/>
      </c:catAx>
      <c:valAx>
        <c:axId val="102994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94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435196798005039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6B-4629-8C33-DD8AAC100D8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6B-4629-8C33-DD8AAC100D8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6B-4629-8C33-DD8AAC100D8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6B-4629-8C33-DD8AAC100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980559"/>
        <c:axId val="1026980143"/>
      </c:lineChart>
      <c:catAx>
        <c:axId val="102698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980143"/>
        <c:crosses val="autoZero"/>
        <c:auto val="1"/>
        <c:lblAlgn val="ctr"/>
        <c:lblOffset val="100"/>
        <c:noMultiLvlLbl val="0"/>
      </c:catAx>
      <c:valAx>
        <c:axId val="102698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98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D422A08-E425-4A51-933E-55AC67E74F58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237344-D0FF-42FD-A2E2-44120C2BB37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2</xdr:row>
      <xdr:rowOff>0</xdr:rowOff>
    </xdr:from>
    <xdr:to>
      <xdr:col>14</xdr:col>
      <xdr:colOff>4762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28575</xdr:rowOff>
    </xdr:from>
    <xdr:to>
      <xdr:col>14</xdr:col>
      <xdr:colOff>66675</xdr:colOff>
      <xdr:row>15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76200</xdr:rowOff>
    </xdr:from>
    <xdr:to>
      <xdr:col>14</xdr:col>
      <xdr:colOff>180975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phens, Carson W." refreshedDate="44171.742048611108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ephens, Carson W." refreshedDate="44171.815997916667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9">
        <item h="1" x="0"/>
        <item h="1" x="7"/>
        <item h="1" x="6"/>
        <item h="1" x="5"/>
        <item h="1" x="4"/>
        <item h="1" x="8"/>
        <item h="1" x="3"/>
        <item h="1" x="2"/>
        <item x="1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70" zoomScaleNormal="70" workbookViewId="0">
      <selection activeCell="B2932" sqref="B293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8.28515625" bestFit="1" customWidth="1"/>
    <col min="19" max="19" width="15.85546875" customWidth="1"/>
    <col min="20" max="20" width="10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IFERROR(ROUND(E67/D67*100,0),0)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IFERROR(ROUND(E131/D131*100,0),0)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IFERROR(ROUND(E195/D195*100,0),0)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IFERROR(ROUND(E259/D259*100,0),0)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IFERROR(ROUND(E323/D323*100,0),0)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IFERROR(ROUND(E387/D387*100,0),0)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IFERROR(ROUND(E451/D451*100,0),0)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IFERROR(ROUND(E515/D515*100,0),0)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IFERROR(ROUND(E579/D579*100,0),0)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IFERROR(ROUND(E643/D643*100,0),0)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IFERROR(ROUND(E707/D707*100,0),0)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IFERROR(ROUND(E771/D771*100,0),0)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IFERROR(ROUND(E835/D835*100,0),0)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IFERROR(ROUND(E899/D899*100,0),0)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IFERROR(ROUND(E963/D963*100,0),0)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IFERROR(ROUND(E1027/D1027*100,0),0)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IFERROR(ROUND(E1091/D1091*100,0),0)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IFERROR(ROUND(E1155/D1155*100,0),0)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IFERROR(ROUND(E1219/D1219*100,0),0)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IFERROR(ROUND(E1283/D1283*100,0),0)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IFERROR(ROUND(E1347/D1347*100,0),0)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IFERROR(ROUND(E1411/D1411*100,0),0)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IFERROR(ROUND(E1475/D1475*100,0),0)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IFERROR(ROUND(E1539/D1539*100,0),0)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IFERROR(ROUND(E1603/D1603*100,0),0)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IFERROR(ROUND(E1667/D1667*100,0),0)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IFERROR(ROUND(E1731/D1731*100,0),0)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IFERROR(ROUND(E1795/D1795*100,0),0)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IFERROR(ROUND(E1859/D1859*100,0),0)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IFERROR(ROUND(E1923/D1923*100,0),0)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IFERROR(ROUND(E1987/D1987*100,0),0)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IFERROR(ROUND(E2051/D2051*100,0),0)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IFERROR(ROUND(E2115/D2115*100,0),0)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IFERROR(ROUND(E2179/D2179*100,0),0)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IFERROR(ROUND(E2243/D2243*100,0),0)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IFERROR(ROUND(E2307/D2307*100,0),0)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IFERROR(ROUND(E2371/D2371*100,0),0)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IFERROR(ROUND(E2435/D2435*100,0),0)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IFERROR(ROUND(E2499/D2499*100,0),0)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IFERROR(ROUND(E2563/D2563*100,0),0)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IFERROR(ROUND(E2627/D2627*100,0),0)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IFERROR(ROUND(E2691/D2691*100,0),0)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IFERROR(ROUND(E2755/D2755*100,0),0)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IFERROR(ROUND(E2819/D2819*100,0),0)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IFERROR(ROUND(E2883/D2883*100,0),0)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IFERROR(ROUND(E2947/D2947*100,0),0)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IFERROR(ROUND(E3011/D3011*100,0),0)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IFERROR(ROUND(E3075/D3075*100,0),0)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IFERROR(ROUND(E3139/D3139*100,0),0)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IFERROR(ROUND(E3203/D3203*100,0),0)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IFERROR(ROUND(E3267/D3267*100,0),0)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IFERROR(ROUND(E3331/D3331*100,0),0)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IFERROR(ROUND(E3395/D3395*100,0),0)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IFERROR(ROUND(E3459/D3459*100,0),0)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IFERROR(ROUND(E3523/D3523*100,0),0)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IFERROR(ROUND(E3587/D3587*100,0),0)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IFERROR(ROUND(E3651/D3651*100,0),0)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IFERROR(ROUND(E3715/D3715*100,0),0)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IFERROR(ROUND(E3779/D3779*100,0),0)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IFERROR(ROUND(E3843/D3843*100,0),0)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IFERROR(ROUND(E3907/D3907*100,0),0)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IFERROR(ROUND(E3971/D3971*100,0),0)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IFERROR(ROUND(E4035/D4035*100,0),0)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sortState ref="A2:N4115">
    <sortCondition descending="1" ref="D2:D4115"/>
  </sortState>
  <conditionalFormatting sqref="F1:F1048576">
    <cfRule type="cellIs" dxfId="11" priority="2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1" sqref="B1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25">
      <c r="A6" s="13" t="s">
        <v>8361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J18" sqref="J18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  <col min="6" max="6" width="11.28515625" bestFit="1" customWidth="1"/>
  </cols>
  <sheetData>
    <row r="2" spans="1:5" x14ac:dyDescent="0.25">
      <c r="A2" s="12" t="s">
        <v>8222</v>
      </c>
      <c r="B2" t="s">
        <v>8223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40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87" customHeight="1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Kickstarter!B:T, 15, FALSE)</f>
        <v>51.79</v>
      </c>
      <c r="F2" s="17">
        <f>VLOOKUP(A2, Kickstarter!B:T, 11, FALSE)</f>
        <v>39</v>
      </c>
    </row>
    <row r="3" spans="1:6" ht="78.7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Kickstarter!B:T, 15, FALSE)</f>
        <v>36.07</v>
      </c>
      <c r="F3" s="17">
        <f>VLOOKUP(A3, Kickstarter!B:T, 11, FALSE)</f>
        <v>56</v>
      </c>
    </row>
    <row r="4" spans="1:6" ht="94.5" x14ac:dyDescent="0.25">
      <c r="A4" t="s">
        <v>8381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Kickstarter!B:T, 15, FALSE)</f>
        <v>33.03</v>
      </c>
      <c r="F4" s="17">
        <f>VLOOKUP(A4, Kickstarter!B:T, 11, FALSE)</f>
        <v>78</v>
      </c>
    </row>
    <row r="5" spans="1:6" ht="63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Kickstarter!B:T, 15, FALSE)</f>
        <v>44.92</v>
      </c>
      <c r="F5" s="17">
        <f>VLOOKUP(A5, Kickstarter!B:T, 11, FALSE)</f>
        <v>26</v>
      </c>
    </row>
    <row r="6" spans="1:6" ht="78.7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Kickstarter!B:T, 15, FALSE)</f>
        <v>36.61</v>
      </c>
      <c r="F6" s="17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E1" sqref="E1"/>
    </sheetView>
  </sheetViews>
  <sheetFormatPr defaultRowHeight="15" x14ac:dyDescent="0.25"/>
  <cols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80.099999999999994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80.099999999999994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80.099999999999994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80.099999999999994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80.099999999999994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.099999999999994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80.099999999999994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80.099999999999994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80.099999999999994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80.099999999999994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80.099999999999994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80.099999999999994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80.099999999999994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80.099999999999994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.099999999999994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80.099999999999994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80.099999999999994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80.099999999999994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80.099999999999994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80.099999999999994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80.099999999999994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80.099999999999994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80.099999999999994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80.099999999999994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80.099999999999994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80.099999999999994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80.099999999999994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80.099999999999994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80.099999999999994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80.099999999999994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80.099999999999994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80.099999999999994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80.099999999999994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80.099999999999994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0.099999999999994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80.099999999999994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80.099999999999994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80.099999999999994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80.099999999999994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80.099999999999994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80.099999999999994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80.099999999999994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80.099999999999994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80.099999999999994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80.099999999999994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80.099999999999994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0.099999999999994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80.099999999999994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80.099999999999994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80.099999999999994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80.099999999999994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80.099999999999994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80.099999999999994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80.099999999999994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80.099999999999994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80.099999999999994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80.099999999999994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80.099999999999994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80.099999999999994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80.099999999999994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80.099999999999994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80.099999999999994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80.099999999999994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80.099999999999994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80.099999999999994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80.099999999999994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80.099999999999994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80.099999999999994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80.099999999999994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80.099999999999994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80.099999999999994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80.099999999999994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80.099999999999994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80.099999999999994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80.099999999999994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80.099999999999994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80.099999999999994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80.099999999999994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80.099999999999994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80.099999999999994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80.099999999999994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80.099999999999994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80.099999999999994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80.099999999999994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80.099999999999994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80.099999999999994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80.099999999999994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80.099999999999994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80.099999999999994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80.099999999999994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80.099999999999994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80.099999999999994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80.099999999999994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80.099999999999994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80.099999999999994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80.099999999999994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80.099999999999994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80.099999999999994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80.099999999999994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80.099999999999994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80.099999999999994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80.099999999999994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80.099999999999994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80.099999999999994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80.099999999999994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0.099999999999994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80.099999999999994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0.099999999999994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80.099999999999994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80.099999999999994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80.099999999999994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80.099999999999994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80.099999999999994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.099999999999994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80.099999999999994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80.099999999999994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80.099999999999994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80.099999999999994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80.099999999999994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80.099999999999994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80.099999999999994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0.099999999999994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80.099999999999994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80.099999999999994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80.099999999999994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80.099999999999994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80.099999999999994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80.099999999999994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80.099999999999994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80.099999999999994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80.099999999999994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80.099999999999994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80.099999999999994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80.099999999999994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80.099999999999994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80.099999999999994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80.099999999999994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80.099999999999994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0.099999999999994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80.099999999999994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80.099999999999994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80.099999999999994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80.099999999999994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80.099999999999994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80.099999999999994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80.099999999999994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80.099999999999994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80.099999999999994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80.099999999999994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80.099999999999994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80.099999999999994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80.099999999999994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80.099999999999994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80.099999999999994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80.099999999999994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80.099999999999994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80.099999999999994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80.099999999999994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80.099999999999994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80.099999999999994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80.099999999999994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80.099999999999994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80.099999999999994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80.099999999999994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80.099999999999994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80.099999999999994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80.099999999999994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80.099999999999994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80.099999999999994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.099999999999994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80.099999999999994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80.099999999999994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80.099999999999994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80.099999999999994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80.099999999999994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80.099999999999994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80.099999999999994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80.099999999999994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80.099999999999994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0.099999999999994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80.099999999999994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80.099999999999994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80.099999999999994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0.099999999999994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80.099999999999994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80.099999999999994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80.099999999999994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80.099999999999994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80.099999999999994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80.099999999999994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80.099999999999994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80.099999999999994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80.099999999999994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80.099999999999994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80.099999999999994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80.099999999999994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80.099999999999994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80.099999999999994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80.099999999999994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0.099999999999994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80.099999999999994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80.099999999999994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80.099999999999994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80.099999999999994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80.099999999999994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80.099999999999994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80.099999999999994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80.099999999999994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80.099999999999994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80.099999999999994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80.099999999999994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80.099999999999994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80.099999999999994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80.099999999999994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80.099999999999994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80.099999999999994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80.099999999999994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80.099999999999994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80.099999999999994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80.099999999999994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80.099999999999994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80.099999999999994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80.099999999999994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80.099999999999994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80.099999999999994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80.099999999999994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80.099999999999994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80.099999999999994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80.099999999999994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80.099999999999994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80.099999999999994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80.099999999999994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80.099999999999994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80.099999999999994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80.099999999999994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80.099999999999994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80.099999999999994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80.099999999999994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80.099999999999994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80.099999999999994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80.099999999999994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80.099999999999994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80.099999999999994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80.099999999999994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80.099999999999994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80.099999999999994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80.099999999999994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80.099999999999994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80.099999999999994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80.099999999999994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80.099999999999994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80.099999999999994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80.099999999999994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80.099999999999994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80.099999999999994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80.099999999999994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0.099999999999994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80.099999999999994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80.099999999999994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80.099999999999994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80.099999999999994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80.099999999999994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80.099999999999994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80.099999999999994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80.099999999999994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80.099999999999994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80.099999999999994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80.099999999999994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80.099999999999994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80.099999999999994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80.099999999999994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80.099999999999994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80.099999999999994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80.099999999999994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80.099999999999994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80.099999999999994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80.099999999999994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80.099999999999994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80.099999999999994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80.099999999999994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80.099999999999994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80.099999999999994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80.099999999999994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0.099999999999994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80.099999999999994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80.099999999999994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80.099999999999994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80.099999999999994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80.099999999999994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80.099999999999994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80.099999999999994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80.099999999999994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80.099999999999994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80.099999999999994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80.099999999999994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80.099999999999994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80.099999999999994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80.099999999999994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80.099999999999994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80.099999999999994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80.099999999999994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80.099999999999994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80.099999999999994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80.099999999999994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80.099999999999994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80.099999999999994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0.099999999999994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80.099999999999994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80.099999999999994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80.099999999999994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80.099999999999994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80.099999999999994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80.099999999999994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80.099999999999994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80.099999999999994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80.099999999999994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80.099999999999994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80.099999999999994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80.099999999999994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80.099999999999994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80.099999999999994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80.099999999999994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80.099999999999994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80.099999999999994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80.099999999999994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80.099999999999994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80.099999999999994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.099999999999994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80.099999999999994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80.099999999999994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80.099999999999994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80.099999999999994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80.099999999999994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80.099999999999994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80.099999999999994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80.099999999999994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80.099999999999994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80.099999999999994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0.099999999999994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80.099999999999994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80.099999999999994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80.099999999999994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80.099999999999994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80.099999999999994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80.099999999999994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80.099999999999994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80.099999999999994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80.099999999999994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.099999999999994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80.099999999999994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80.099999999999994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0.099999999999994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80.099999999999994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80.099999999999994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80.099999999999994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80.099999999999994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80.099999999999994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.099999999999994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80.099999999999994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80.099999999999994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0.099999999999994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80.099999999999994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80.099999999999994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80.099999999999994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80.099999999999994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80.099999999999994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80.099999999999994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80.099999999999994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80.099999999999994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80.099999999999994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80.099999999999994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80.099999999999994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80.099999999999994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80.099999999999994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80.099999999999994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80.099999999999994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80.099999999999994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80.099999999999994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80.099999999999994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80.099999999999994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80.099999999999994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80.099999999999994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80.099999999999994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80.099999999999994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80.099999999999994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80.099999999999994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80.099999999999994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80.099999999999994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80.099999999999994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80.099999999999994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80.099999999999994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80.099999999999994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80.099999999999994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80.099999999999994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80.099999999999994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80.099999999999994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80.099999999999994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80.099999999999994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80.099999999999994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80.099999999999994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80.099999999999994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80.099999999999994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80.099999999999994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80.099999999999994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80.099999999999994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80.099999999999994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80.099999999999994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80.099999999999994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80.099999999999994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80.099999999999994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80.099999999999994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80.099999999999994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E2" sqref="E2"/>
    </sheetView>
  </sheetViews>
  <sheetFormatPr defaultRowHeight="80.099999999999994" customHeight="1" x14ac:dyDescent="0.25"/>
  <sheetData>
    <row r="1" spans="1:20" ht="1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80.099999999999994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80.099999999999994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80.099999999999994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80.099999999999994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80.099999999999994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80.099999999999994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80.099999999999994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80.099999999999994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80.099999999999994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80.099999999999994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80.099999999999994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80.099999999999994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80.099999999999994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80.099999999999994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80.099999999999994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80.099999999999994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80.099999999999994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80.099999999999994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80.099999999999994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80.099999999999994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80.099999999999994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80.099999999999994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80.099999999999994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80.099999999999994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80.099999999999994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80.099999999999994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80.099999999999994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80.099999999999994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80.099999999999994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80.099999999999994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80.099999999999994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80.099999999999994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80.099999999999994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80.099999999999994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80.099999999999994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80.099999999999994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80.099999999999994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80.099999999999994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80.099999999999994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.099999999999994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.099999999999994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80.099999999999994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80.099999999999994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80.099999999999994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80.099999999999994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80.099999999999994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80.099999999999994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80.099999999999994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80.099999999999994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80.099999999999994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0.099999999999994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80.099999999999994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80.099999999999994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80.099999999999994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80.099999999999994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80.099999999999994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80.099999999999994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80.099999999999994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80.099999999999994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80.099999999999994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80.099999999999994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80.099999999999994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80.099999999999994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80.099999999999994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80.099999999999994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80.099999999999994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80.099999999999994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80.099999999999994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80.099999999999994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80.099999999999994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80.099999999999994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80.099999999999994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80.099999999999994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80.099999999999994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.099999999999994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80.099999999999994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80.099999999999994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80.099999999999994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80.099999999999994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80.099999999999994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80.099999999999994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80.099999999999994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80.099999999999994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80.099999999999994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80.099999999999994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80.099999999999994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80.099999999999994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80.099999999999994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80.099999999999994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80.099999999999994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80.099999999999994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80.099999999999994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80.099999999999994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80.099999999999994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80.099999999999994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80.099999999999994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80.099999999999994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80.099999999999994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80.099999999999994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80.099999999999994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80.099999999999994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80.099999999999994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80.099999999999994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80.099999999999994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80.099999999999994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80.099999999999994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80.099999999999994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80.099999999999994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80.099999999999994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.099999999999994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80.099999999999994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80.099999999999994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80.099999999999994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80.099999999999994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80.099999999999994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80.099999999999994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80.099999999999994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80.099999999999994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80.099999999999994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80.099999999999994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80.099999999999994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80.099999999999994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80.099999999999994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80.099999999999994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80.099999999999994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80.099999999999994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80.099999999999994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80.099999999999994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80.099999999999994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80.099999999999994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80.099999999999994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80.099999999999994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80.099999999999994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80.099999999999994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80.099999999999994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80.099999999999994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80.099999999999994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80.099999999999994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80.099999999999994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80.099999999999994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80.099999999999994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80.099999999999994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80.099999999999994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80.099999999999994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80.099999999999994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80.099999999999994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80.099999999999994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80.099999999999994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80.099999999999994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80.099999999999994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80.099999999999994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80.099999999999994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80.099999999999994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80.099999999999994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80.099999999999994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80.099999999999994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80.099999999999994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80.099999999999994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80.099999999999994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80.099999999999994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80.099999999999994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80.099999999999994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0.099999999999994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80.099999999999994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.099999999999994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80.099999999999994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80.099999999999994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80.099999999999994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80.099999999999994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80.099999999999994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80.099999999999994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80.099999999999994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80.099999999999994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.099999999999994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80.099999999999994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80.099999999999994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80.099999999999994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80.099999999999994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80.099999999999994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80.099999999999994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80.099999999999994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80.099999999999994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80.099999999999994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80.099999999999994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80.099999999999994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80.099999999999994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80.099999999999994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80.099999999999994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80.099999999999994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80.099999999999994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80.099999999999994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80.099999999999994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80.099999999999994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80.099999999999994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80.099999999999994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80.099999999999994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80.099999999999994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80.099999999999994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80.099999999999994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80.099999999999994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80.099999999999994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80.099999999999994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80.099999999999994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0.099999999999994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80.099999999999994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80.099999999999994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80.099999999999994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80.099999999999994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80.099999999999994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80.099999999999994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80.099999999999994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80.099999999999994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80.099999999999994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80.099999999999994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80.099999999999994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80.099999999999994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80.099999999999994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80.099999999999994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80.099999999999994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80.099999999999994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80.099999999999994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80.099999999999994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80.099999999999994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80.099999999999994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80.099999999999994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80.099999999999994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80.099999999999994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80.099999999999994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80.099999999999994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80.099999999999994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80.099999999999994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80.099999999999994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80.099999999999994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80.099999999999994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80.099999999999994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80.099999999999994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80.099999999999994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80.099999999999994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80.099999999999994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80.099999999999994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80.099999999999994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80.099999999999994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80.099999999999994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80.099999999999994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80.099999999999994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80.099999999999994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80.099999999999994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0.099999999999994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80.099999999999994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80.099999999999994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opLeftCell="A4" workbookViewId="0">
      <selection activeCell="C12" sqref="C12"/>
    </sheetView>
  </sheetViews>
  <sheetFormatPr defaultRowHeight="15" x14ac:dyDescent="0.25"/>
  <cols>
    <col min="1" max="1" width="25.5703125" bestFit="1" customWidth="1"/>
    <col min="2" max="2" width="16.85546875" bestFit="1" customWidth="1"/>
    <col min="3" max="3" width="17" bestFit="1" customWidth="1"/>
  </cols>
  <sheetData>
    <row r="1" spans="1:3" x14ac:dyDescent="0.25">
      <c r="B1" t="s">
        <v>8385</v>
      </c>
      <c r="C1" t="s">
        <v>8386</v>
      </c>
    </row>
    <row r="2" spans="1:3" ht="15.75" x14ac:dyDescent="0.25">
      <c r="A2" t="s">
        <v>8387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ht="15.75" x14ac:dyDescent="0.25">
      <c r="A3" t="s">
        <v>8388</v>
      </c>
      <c r="B3" s="18">
        <f>MEDIAN('Successful U.S. Kickstarters'!D:D)</f>
        <v>3000</v>
      </c>
      <c r="C3" s="18">
        <f>MEDIAN('Failed U.S. Kickstarters'!D:D)</f>
        <v>5000</v>
      </c>
    </row>
    <row r="4" spans="1:3" ht="15.75" x14ac:dyDescent="0.25">
      <c r="A4" t="s">
        <v>8395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ht="15.75" x14ac:dyDescent="0.25">
      <c r="A5" t="s">
        <v>8396</v>
      </c>
      <c r="B5" s="21">
        <f>_xlfn.QUARTILE.EXC('Successful U.S. Kickstarters'!D:D, 3)</f>
        <v>5000</v>
      </c>
      <c r="C5" s="21">
        <f>_xlfn.QUARTILE.EXC('Failed U.S. Kickstarters'!D:D, 3)</f>
        <v>10000</v>
      </c>
    </row>
    <row r="6" spans="1:3" ht="15.75" x14ac:dyDescent="0.25">
      <c r="A6" t="s">
        <v>8397</v>
      </c>
      <c r="B6" s="21">
        <f>_xlfn.QUARTILE.EXC('Successful U.S. Kickstarters'!D:D, 1)</f>
        <v>1500</v>
      </c>
      <c r="C6" s="21">
        <f>_xlfn.QUARTILE.EXC('Failed U.S. Kickstarters'!D:D, 1)</f>
        <v>2000</v>
      </c>
    </row>
    <row r="7" spans="1:3" ht="15.75" x14ac:dyDescent="0.25">
      <c r="A7" t="s">
        <v>8398</v>
      </c>
      <c r="B7" s="18">
        <f>B5-B6</f>
        <v>3500</v>
      </c>
      <c r="C7" s="18">
        <f>C5-C6</f>
        <v>8000</v>
      </c>
    </row>
    <row r="8" spans="1:3" x14ac:dyDescent="0.25">
      <c r="B8" s="19"/>
      <c r="C8" s="19"/>
    </row>
    <row r="9" spans="1:3" ht="15.75" x14ac:dyDescent="0.25">
      <c r="A9" t="s">
        <v>8389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ht="15.75" x14ac:dyDescent="0.25">
      <c r="A10" t="s">
        <v>8390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ht="15.75" x14ac:dyDescent="0.25">
      <c r="A11" t="s">
        <v>8395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ht="15.75" x14ac:dyDescent="0.25">
      <c r="A12" t="s">
        <v>8396</v>
      </c>
      <c r="B12" s="21">
        <f>_xlfn.QUARTILE.EXC('Successful U.S. Kickstarters'!E:E, 3)</f>
        <v>5699</v>
      </c>
      <c r="C12" s="21">
        <f>_xlfn.QUARTILE.EXC('Failed U.S. Kickstarters'!E:E, 3)</f>
        <v>501</v>
      </c>
    </row>
    <row r="13" spans="1:3" ht="15.75" x14ac:dyDescent="0.25">
      <c r="A13" t="s">
        <v>8397</v>
      </c>
      <c r="B13" s="21">
        <f>_xlfn.QUARTILE.EXC('Successful U.S. Kickstarters'!E:E, 1)</f>
        <v>1716.5074999999999</v>
      </c>
      <c r="C13" s="21">
        <f>_xlfn.QUARTILE.EXC('Failed U.S. Kickstarters'!E:E, 1)</f>
        <v>9.25</v>
      </c>
    </row>
    <row r="14" spans="1:3" ht="15.75" x14ac:dyDescent="0.25">
      <c r="A14" t="s">
        <v>8398</v>
      </c>
      <c r="B14" s="18">
        <f>B12-B13</f>
        <v>3982.4925000000003</v>
      </c>
      <c r="C14" s="18">
        <f>C12-C13</f>
        <v>491.75</v>
      </c>
    </row>
    <row r="17" spans="1:3" x14ac:dyDescent="0.25">
      <c r="B17" t="s">
        <v>8385</v>
      </c>
      <c r="C17" t="s">
        <v>8386</v>
      </c>
    </row>
    <row r="18" spans="1:3" ht="15.75" x14ac:dyDescent="0.25">
      <c r="A18" t="s">
        <v>8391</v>
      </c>
      <c r="B18" s="20">
        <f>AVERAGE('Successful U.S. Kickstarters'!L:L)</f>
        <v>63.092233009708735</v>
      </c>
      <c r="C18" s="20">
        <f>AVERAGE('Failed U.S. Kickstarters'!L:L)</f>
        <v>7.7880000000000003</v>
      </c>
    </row>
    <row r="19" spans="1:3" ht="15.75" x14ac:dyDescent="0.25">
      <c r="A19" t="s">
        <v>8392</v>
      </c>
      <c r="B19" s="20">
        <f>MEDIAN('Successful U.S. Kickstarters'!L:L)</f>
        <v>41</v>
      </c>
      <c r="C19" s="20">
        <f>MEDIAN('Failed U.S. Kickstarters'!L:L)</f>
        <v>4</v>
      </c>
    </row>
    <row r="20" spans="1:3" x14ac:dyDescent="0.25">
      <c r="B20" s="19"/>
      <c r="C20" s="19"/>
    </row>
    <row r="21" spans="1:3" ht="15.75" x14ac:dyDescent="0.25">
      <c r="A21" t="s">
        <v>8393</v>
      </c>
      <c r="B21" s="18">
        <f>AVERAGE('Successful U.S. Kickstarters'!P:P)</f>
        <v>92.758932038834843</v>
      </c>
      <c r="C21" s="18">
        <f>AVERAGE('Failed U.S. Kickstarters'!P:P)</f>
        <v>49.612119999999997</v>
      </c>
    </row>
    <row r="22" spans="1:3" ht="15.75" x14ac:dyDescent="0.25">
      <c r="A22" t="s">
        <v>8394</v>
      </c>
      <c r="B22" s="18">
        <f>MEDIAN('Successful U.S. Kickstarters'!P:P)</f>
        <v>69.08</v>
      </c>
      <c r="C22" s="18">
        <f>MEDIAN('Failed U.S. Kickstarters'!P:P)</f>
        <v>26.164999999999999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Stephens, Carson W.</cp:lastModifiedBy>
  <dcterms:created xsi:type="dcterms:W3CDTF">2017-04-20T15:17:24Z</dcterms:created>
  <dcterms:modified xsi:type="dcterms:W3CDTF">2020-12-07T20:20:35Z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S Version">
    <vt:lpwstr>14.13</vt:lpwstr>
  </property>
</Properties>
</file>