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atonazsofia/Desktop/Data Systems Project/DSP_Semmtech_F4/Code/"/>
    </mc:Choice>
  </mc:AlternateContent>
  <xr:revisionPtr revIDLastSave="0" documentId="13_ncr:1_{EB384424-B5BF-ED40-B0AA-DF831ACA4842}" xr6:coauthVersionLast="47" xr6:coauthVersionMax="47" xr10:uidLastSave="{00000000-0000-0000-0000-000000000000}"/>
  <bookViews>
    <workbookView xWindow="0" yWindow="500" windowWidth="28800" windowHeight="15860" activeTab="1" xr2:uid="{00000000-000D-0000-FFFF-FFFF00000000}"/>
  </bookViews>
  <sheets>
    <sheet name="Texts" sheetId="1" r:id="rId1"/>
    <sheet name="Numbe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5" i="2" l="1" a="1"/>
  <c r="Z5" i="2" s="1"/>
  <c r="AA5" i="2" a="1"/>
  <c r="AA5" i="2" s="1"/>
  <c r="AB5" i="2" a="1"/>
  <c r="AB5" i="2" s="1"/>
  <c r="Y5" i="2" a="1"/>
  <c r="Y5" i="2" s="1"/>
  <c r="Z9" i="2"/>
  <c r="Z8" i="2"/>
  <c r="P5" i="2"/>
  <c r="Q5" i="2"/>
  <c r="R5" i="2"/>
  <c r="O5" i="2"/>
  <c r="Z4" i="2"/>
  <c r="AA4" i="2"/>
  <c r="AB4" i="2"/>
  <c r="Y4" i="2"/>
  <c r="W5" i="2"/>
  <c r="W6" i="2"/>
  <c r="W7" i="2"/>
  <c r="W8" i="2"/>
  <c r="W9" i="2"/>
  <c r="W10" i="2"/>
  <c r="W11" i="2"/>
  <c r="W13" i="2"/>
  <c r="W14" i="2"/>
  <c r="W15" i="2"/>
  <c r="W16" i="2"/>
  <c r="W17" i="2"/>
  <c r="W18" i="2"/>
  <c r="W19" i="2"/>
  <c r="W20" i="2"/>
  <c r="W22" i="2"/>
  <c r="W23" i="2"/>
  <c r="W24" i="2"/>
  <c r="W25" i="2"/>
  <c r="W26" i="2"/>
  <c r="W27" i="2"/>
  <c r="W28" i="2"/>
  <c r="W29" i="2"/>
  <c r="W31" i="2"/>
  <c r="W32" i="2"/>
  <c r="W33" i="2"/>
  <c r="W34" i="2"/>
  <c r="W35" i="2"/>
  <c r="W36" i="2"/>
  <c r="W37" i="2"/>
  <c r="W38" i="2"/>
  <c r="W40" i="2"/>
  <c r="W41" i="2"/>
  <c r="W42" i="2"/>
  <c r="W43" i="2"/>
  <c r="W44" i="2"/>
  <c r="W45" i="2"/>
  <c r="W46" i="2"/>
  <c r="W47" i="2"/>
  <c r="W49" i="2"/>
  <c r="W50" i="2"/>
  <c r="W51" i="2"/>
  <c r="W52" i="2"/>
  <c r="W53" i="2"/>
  <c r="W54" i="2"/>
  <c r="W55" i="2"/>
  <c r="W56" i="2"/>
  <c r="W58" i="2"/>
  <c r="W59" i="2"/>
  <c r="W60" i="2"/>
  <c r="W61" i="2"/>
  <c r="W62" i="2"/>
  <c r="W63" i="2"/>
  <c r="W64" i="2"/>
  <c r="W65" i="2"/>
  <c r="W4" i="2"/>
  <c r="V5" i="2"/>
  <c r="V6" i="2"/>
  <c r="V7" i="2"/>
  <c r="V8" i="2"/>
  <c r="V9" i="2"/>
  <c r="V10" i="2"/>
  <c r="V11" i="2"/>
  <c r="V13" i="2"/>
  <c r="V14" i="2"/>
  <c r="V15" i="2"/>
  <c r="V16" i="2"/>
  <c r="V17" i="2"/>
  <c r="V18" i="2"/>
  <c r="V19" i="2"/>
  <c r="V20" i="2"/>
  <c r="V22" i="2"/>
  <c r="V23" i="2"/>
  <c r="V24" i="2"/>
  <c r="V25" i="2"/>
  <c r="V26" i="2"/>
  <c r="V27" i="2"/>
  <c r="V28" i="2"/>
  <c r="V29" i="2"/>
  <c r="V31" i="2"/>
  <c r="V32" i="2"/>
  <c r="V33" i="2"/>
  <c r="V34" i="2"/>
  <c r="V35" i="2"/>
  <c r="V36" i="2"/>
  <c r="V37" i="2"/>
  <c r="V38" i="2"/>
  <c r="V40" i="2"/>
  <c r="V41" i="2"/>
  <c r="V42" i="2"/>
  <c r="V43" i="2"/>
  <c r="V44" i="2"/>
  <c r="V45" i="2"/>
  <c r="V46" i="2"/>
  <c r="V47" i="2"/>
  <c r="V49" i="2"/>
  <c r="V50" i="2"/>
  <c r="V51" i="2"/>
  <c r="V52" i="2"/>
  <c r="V53" i="2"/>
  <c r="V54" i="2"/>
  <c r="V55" i="2"/>
  <c r="V56" i="2"/>
  <c r="V58" i="2"/>
  <c r="V59" i="2"/>
  <c r="V60" i="2"/>
  <c r="V61" i="2"/>
  <c r="V62" i="2"/>
  <c r="V63" i="2"/>
  <c r="V64" i="2"/>
  <c r="V65" i="2"/>
  <c r="V4" i="2"/>
  <c r="U40" i="2"/>
  <c r="U41" i="2"/>
  <c r="U42" i="2"/>
  <c r="U43" i="2"/>
  <c r="U44" i="2"/>
  <c r="U45" i="2"/>
  <c r="U46" i="2"/>
  <c r="U47" i="2"/>
  <c r="U49" i="2"/>
  <c r="U50" i="2"/>
  <c r="U51" i="2"/>
  <c r="U52" i="2"/>
  <c r="U53" i="2"/>
  <c r="U54" i="2"/>
  <c r="U55" i="2"/>
  <c r="U56" i="2"/>
  <c r="U58" i="2"/>
  <c r="U59" i="2"/>
  <c r="U60" i="2"/>
  <c r="U61" i="2"/>
  <c r="U62" i="2"/>
  <c r="U63" i="2"/>
  <c r="U64" i="2"/>
  <c r="U65" i="2"/>
  <c r="U31" i="2"/>
  <c r="U32" i="2"/>
  <c r="U33" i="2"/>
  <c r="U34" i="2"/>
  <c r="U35" i="2"/>
  <c r="U36" i="2"/>
  <c r="U37" i="2"/>
  <c r="U38" i="2"/>
  <c r="U22" i="2"/>
  <c r="U23" i="2"/>
  <c r="U24" i="2"/>
  <c r="U25" i="2"/>
  <c r="U26" i="2"/>
  <c r="U27" i="2"/>
  <c r="U28" i="2"/>
  <c r="U29" i="2"/>
  <c r="U13" i="2"/>
  <c r="U14" i="2"/>
  <c r="U15" i="2"/>
  <c r="U16" i="2"/>
  <c r="U17" i="2"/>
  <c r="U18" i="2"/>
  <c r="U19" i="2"/>
  <c r="U20" i="2"/>
  <c r="U5" i="2"/>
  <c r="U6" i="2"/>
  <c r="U7" i="2"/>
  <c r="U8" i="2"/>
  <c r="U9" i="2"/>
  <c r="U10" i="2"/>
  <c r="U11" i="2"/>
  <c r="U4" i="2"/>
  <c r="T5" i="2"/>
  <c r="T6" i="2"/>
  <c r="T7" i="2"/>
  <c r="T8" i="2"/>
  <c r="T9" i="2"/>
  <c r="T10" i="2"/>
  <c r="T11" i="2"/>
  <c r="T13" i="2"/>
  <c r="T14" i="2"/>
  <c r="T15" i="2"/>
  <c r="T16" i="2"/>
  <c r="T17" i="2"/>
  <c r="T18" i="2"/>
  <c r="T19" i="2"/>
  <c r="T20" i="2"/>
  <c r="T22" i="2"/>
  <c r="T23" i="2"/>
  <c r="T24" i="2"/>
  <c r="T25" i="2"/>
  <c r="T26" i="2"/>
  <c r="T27" i="2"/>
  <c r="T28" i="2"/>
  <c r="T29" i="2"/>
  <c r="T31" i="2"/>
  <c r="T32" i="2"/>
  <c r="T33" i="2"/>
  <c r="T34" i="2"/>
  <c r="T35" i="2"/>
  <c r="T36" i="2"/>
  <c r="T37" i="2"/>
  <c r="T38" i="2"/>
  <c r="T40" i="2"/>
  <c r="T41" i="2"/>
  <c r="T42" i="2"/>
  <c r="T43" i="2"/>
  <c r="T44" i="2"/>
  <c r="T45" i="2"/>
  <c r="T46" i="2"/>
  <c r="T47" i="2"/>
  <c r="T49" i="2"/>
  <c r="T50" i="2"/>
  <c r="T51" i="2"/>
  <c r="T52" i="2"/>
  <c r="T53" i="2"/>
  <c r="T54" i="2"/>
  <c r="T55" i="2"/>
  <c r="T56" i="2"/>
  <c r="T58" i="2"/>
  <c r="T59" i="2"/>
  <c r="T60" i="2"/>
  <c r="T61" i="2"/>
  <c r="T62" i="2"/>
  <c r="T63" i="2"/>
  <c r="T64" i="2"/>
  <c r="T65" i="2"/>
  <c r="T4" i="2"/>
  <c r="P4" i="2"/>
  <c r="Q4" i="2"/>
  <c r="R4" i="2"/>
  <c r="O4" i="2"/>
  <c r="M5" i="2"/>
  <c r="M6" i="2"/>
  <c r="M7" i="2"/>
  <c r="M8" i="2"/>
  <c r="M9" i="2"/>
  <c r="M10" i="2"/>
  <c r="M11" i="2"/>
  <c r="M13" i="2"/>
  <c r="M14" i="2"/>
  <c r="M15" i="2"/>
  <c r="M16" i="2"/>
  <c r="M17" i="2"/>
  <c r="M18" i="2"/>
  <c r="M19" i="2"/>
  <c r="M20" i="2"/>
  <c r="M22" i="2"/>
  <c r="M23" i="2"/>
  <c r="M24" i="2"/>
  <c r="M25" i="2"/>
  <c r="M26" i="2"/>
  <c r="M27" i="2"/>
  <c r="M28" i="2"/>
  <c r="M29" i="2"/>
  <c r="M31" i="2"/>
  <c r="M32" i="2"/>
  <c r="M33" i="2"/>
  <c r="M34" i="2"/>
  <c r="M35" i="2"/>
  <c r="M36" i="2"/>
  <c r="M37" i="2"/>
  <c r="M38" i="2"/>
  <c r="M40" i="2"/>
  <c r="M41" i="2"/>
  <c r="M42" i="2"/>
  <c r="M43" i="2"/>
  <c r="M44" i="2"/>
  <c r="M45" i="2"/>
  <c r="M46" i="2"/>
  <c r="M47" i="2"/>
  <c r="M49" i="2"/>
  <c r="M50" i="2"/>
  <c r="M51" i="2"/>
  <c r="M52" i="2"/>
  <c r="M53" i="2"/>
  <c r="M54" i="2"/>
  <c r="M55" i="2"/>
  <c r="M56" i="2"/>
  <c r="M58" i="2"/>
  <c r="M59" i="2"/>
  <c r="M60" i="2"/>
  <c r="M61" i="2"/>
  <c r="M62" i="2"/>
  <c r="M63" i="2"/>
  <c r="M64" i="2"/>
  <c r="M65" i="2"/>
  <c r="M4" i="2"/>
  <c r="K5" i="2"/>
  <c r="K6" i="2"/>
  <c r="K7" i="2"/>
  <c r="K8" i="2"/>
  <c r="K9" i="2"/>
  <c r="K10" i="2"/>
  <c r="K11" i="2"/>
  <c r="K13" i="2"/>
  <c r="K14" i="2"/>
  <c r="K15" i="2"/>
  <c r="K16" i="2"/>
  <c r="K17" i="2"/>
  <c r="K18" i="2"/>
  <c r="K19" i="2"/>
  <c r="K20" i="2"/>
  <c r="K22" i="2"/>
  <c r="K23" i="2"/>
  <c r="K24" i="2"/>
  <c r="K25" i="2"/>
  <c r="K26" i="2"/>
  <c r="K27" i="2"/>
  <c r="K28" i="2"/>
  <c r="K29" i="2"/>
  <c r="K31" i="2"/>
  <c r="K32" i="2"/>
  <c r="K33" i="2"/>
  <c r="K34" i="2"/>
  <c r="K35" i="2"/>
  <c r="K36" i="2"/>
  <c r="K37" i="2"/>
  <c r="K38" i="2"/>
  <c r="K40" i="2"/>
  <c r="K41" i="2"/>
  <c r="K42" i="2"/>
  <c r="K43" i="2"/>
  <c r="K44" i="2"/>
  <c r="K45" i="2"/>
  <c r="K46" i="2"/>
  <c r="K47" i="2"/>
  <c r="K49" i="2"/>
  <c r="K50" i="2"/>
  <c r="K51" i="2"/>
  <c r="K52" i="2"/>
  <c r="K53" i="2"/>
  <c r="K54" i="2"/>
  <c r="K55" i="2"/>
  <c r="K56" i="2"/>
  <c r="K58" i="2"/>
  <c r="K59" i="2"/>
  <c r="K60" i="2"/>
  <c r="K61" i="2"/>
  <c r="K62" i="2"/>
  <c r="K63" i="2"/>
  <c r="K64" i="2"/>
  <c r="K65" i="2"/>
  <c r="K4" i="2"/>
  <c r="L5" i="2"/>
  <c r="L6" i="2"/>
  <c r="L7" i="2"/>
  <c r="L8" i="2"/>
  <c r="L9" i="2"/>
  <c r="L10" i="2"/>
  <c r="L11" i="2"/>
  <c r="L13" i="2"/>
  <c r="L14" i="2"/>
  <c r="L15" i="2"/>
  <c r="L16" i="2"/>
  <c r="L17" i="2"/>
  <c r="L18" i="2"/>
  <c r="L19" i="2"/>
  <c r="L20" i="2"/>
  <c r="L22" i="2"/>
  <c r="L23" i="2"/>
  <c r="L24" i="2"/>
  <c r="L25" i="2"/>
  <c r="L26" i="2"/>
  <c r="L27" i="2"/>
  <c r="L28" i="2"/>
  <c r="L29" i="2"/>
  <c r="L31" i="2"/>
  <c r="L32" i="2"/>
  <c r="L33" i="2"/>
  <c r="L34" i="2"/>
  <c r="L35" i="2"/>
  <c r="L36" i="2"/>
  <c r="L37" i="2"/>
  <c r="L38" i="2"/>
  <c r="L40" i="2"/>
  <c r="L41" i="2"/>
  <c r="L42" i="2"/>
  <c r="L43" i="2"/>
  <c r="L44" i="2"/>
  <c r="L45" i="2"/>
  <c r="L46" i="2"/>
  <c r="L47" i="2"/>
  <c r="L49" i="2"/>
  <c r="L50" i="2"/>
  <c r="L51" i="2"/>
  <c r="L52" i="2"/>
  <c r="L53" i="2"/>
  <c r="L54" i="2"/>
  <c r="L55" i="2"/>
  <c r="L56" i="2"/>
  <c r="L58" i="2"/>
  <c r="L59" i="2"/>
  <c r="L60" i="2"/>
  <c r="L61" i="2"/>
  <c r="L62" i="2"/>
  <c r="L63" i="2"/>
  <c r="L64" i="2"/>
  <c r="L65" i="2"/>
  <c r="L4" i="2"/>
  <c r="J5" i="2"/>
  <c r="J6" i="2"/>
  <c r="J7" i="2"/>
  <c r="J8" i="2"/>
  <c r="J9" i="2"/>
  <c r="J10" i="2"/>
  <c r="J11" i="2"/>
  <c r="J13" i="2"/>
  <c r="J14" i="2"/>
  <c r="J15" i="2"/>
  <c r="J16" i="2"/>
  <c r="J17" i="2"/>
  <c r="J18" i="2"/>
  <c r="J19" i="2"/>
  <c r="J20" i="2"/>
  <c r="J22" i="2"/>
  <c r="J23" i="2"/>
  <c r="J24" i="2"/>
  <c r="J25" i="2"/>
  <c r="J26" i="2"/>
  <c r="J27" i="2"/>
  <c r="J28" i="2"/>
  <c r="J29" i="2"/>
  <c r="J31" i="2"/>
  <c r="J32" i="2"/>
  <c r="J33" i="2"/>
  <c r="J34" i="2"/>
  <c r="J35" i="2"/>
  <c r="J36" i="2"/>
  <c r="J37" i="2"/>
  <c r="J38" i="2"/>
  <c r="J40" i="2"/>
  <c r="J41" i="2"/>
  <c r="J42" i="2"/>
  <c r="J43" i="2"/>
  <c r="J44" i="2"/>
  <c r="J45" i="2"/>
  <c r="J46" i="2"/>
  <c r="J47" i="2"/>
  <c r="J49" i="2"/>
  <c r="J50" i="2"/>
  <c r="J51" i="2"/>
  <c r="J52" i="2"/>
  <c r="J53" i="2"/>
  <c r="J54" i="2"/>
  <c r="J55" i="2"/>
  <c r="J56" i="2"/>
  <c r="J58" i="2"/>
  <c r="J59" i="2"/>
  <c r="J60" i="2"/>
  <c r="J61" i="2"/>
  <c r="J62" i="2"/>
  <c r="J63" i="2"/>
  <c r="J64" i="2"/>
  <c r="J65" i="2"/>
  <c r="J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<sst xmlns="http://schemas.openxmlformats.org/spreadsheetml/2006/main" count="296" uniqueCount="123">
  <si>
    <t>EXTERNAL RESOURCES</t>
  </si>
  <si>
    <t>LIMITATIONS</t>
  </si>
  <si>
    <t>Node</t>
  </si>
  <si>
    <t>False Negatives</t>
  </si>
  <si>
    <t>True Positives</t>
  </si>
  <si>
    <t>False Positives</t>
  </si>
  <si>
    <t>.</t>
  </si>
  <si>
    <t>7.1_mitigation_SubstantialContributionCriteria</t>
  </si>
  <si>
    <t>Directive 2010/31/EU</t>
  </si>
  <si>
    <t>EN13187', 'EN 13829', 'EN 15978', 'https://susproc.jrc.ec.europa.eu/product-bureau/product-groups/412/documents'</t>
  </si>
  <si>
    <t>['The Primary Energy Demand (PED) is at least 10% lower than the threshold set for the nearly zero-energy building (NZEB) requirements.', 'For buildings larger than 5000 m2, testing for air-tightness and thermal integrity is required, or robust and traceable quality control processes during construction as an alternative.', 'For buildings larger than 5000 m2, the life-cycle Global Warming Potential (GWP) must be calculated and disclosed.']</t>
  </si>
  <si>
    <t>7.1_mitigation_DNSHonClimateAdaptation</t>
  </si>
  <si>
    <t>Appendix A to this Annex</t>
  </si>
  <si>
    <t>7.1_mitigation_DNSHonWater</t>
  </si>
  <si>
    <t xml:space="preserve">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
  </si>
  <si>
    <t>7.1_mitigation_DNSHonCircularEconomy</t>
  </si>
  <si>
    <t>category 17 05 04 in the European List of Waste established by Decision 2000/532/EC, EU Construction and Demolition Waste Management Protocol, ISO 20887</t>
  </si>
  <si>
    <t>['At least 70% (by weight) of the non-hazardous construction and demolition waste is prepared for reuse, recycling, and other material recovery.']</t>
  </si>
  <si>
    <t>7.1_mitigation_DNSHonPollutionPrevention</t>
  </si>
  <si>
    <t>Appendix C to this Annex,</t>
  </si>
  <si>
    <t xml:space="preserve"> Annex XVII to Regulation (EC) No 1907/2006, CEN/EN 16516, ISO 16000-3:2011, ISO 18400</t>
  </si>
  <si>
    <t xml:space="preserve">emit less than 0,06 mg of formaldehyde per m_, less than 0,001 mg of other categories 1A and 1B carcinogenic volatile organic compounds per m_, </t>
  </si>
  <si>
    <t>['Building components and materials must comply with specific emission thresholds for formaldehyde and other carcinogenic volatile organic compounds.', 'If the construction is on a potentially contaminated site, an investigation for potential contaminants is required.']</t>
  </si>
  <si>
    <t>7.1_mitigation_DNSHonBiodiversity</t>
  </si>
  <si>
    <t>Appendix D</t>
  </si>
  <si>
    <t>EU LUCAS survey, European Red List, IUCN Red List, FAO definition of forest</t>
  </si>
  <si>
    <t>['Construction must not be on arable land with moderate to high soil fertility, greenfield land of high biodiversity value, or land that serves as habitat for endangered species.']</t>
  </si>
  <si>
    <t>7.2_mitigation_SubstantialContributionCriteria</t>
  </si>
  <si>
    <t>['Directive 2010/31/EU']</t>
  </si>
  <si>
    <t>reduction of primary energy demand (PED) of at least 30 %(308).</t>
  </si>
  <si>
    <t>['The building renovation complies with the applicable requirements for major renovations.'</t>
  </si>
  <si>
    <t>7.2_mitigation_DNSHonClimateAdaptation</t>
  </si>
  <si>
    <t>7.2_mitigation_DNSHonWater</t>
  </si>
  <si>
    <t>['Appendix E to this Annex']</t>
  </si>
  <si>
    <t>Flushing urinals have a maximum full flush volume of 1 litre,</t>
  </si>
  <si>
    <t xml:space="preserve">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t>
  </si>
  <si>
    <t>7.2_mitigation_DNSHonCircularEconomy</t>
  </si>
  <si>
    <t>category 17 05 04 in the European List of Waste established by Decision 2000/532/EC, EU Construction and Demolition Waste Management Protocol,  ISO 20887</t>
  </si>
  <si>
    <t>At least 70 % (by weight) of the non-hazardous construction and demolition waste</t>
  </si>
  <si>
    <t>7.2_mitigation_DNSHonPollutionPrevention</t>
  </si>
  <si>
    <t>Appendix C to this Annex, Annex XVII to Regulation (EC) No 1907/2006, CEN/EN 16516 or ISO 16000-3:2011</t>
  </si>
  <si>
    <t>['Building components and materials emit less than 0.06 mg of formaldehyde per m¬≥.', 'Other categories 1A and 1B carcinogenic volatile organic compounds emit less than 0.001 mg per m¬≥.']</t>
  </si>
  <si>
    <t>7.2_mitigation_DNSHonBiodiversity</t>
  </si>
  <si>
    <t>7.3_mitigation_SubstantialContributionCriteria</t>
  </si>
  <si>
    <t xml:space="preserve"> Appendix E to this Annex</t>
  </si>
  <si>
    <t>Directive 2010/31/EU, Regulation (EU) 2017/1369</t>
  </si>
  <si>
    <t>mixer showers, shower outlets and taps, have a max water flow of 6 L/min or less</t>
  </si>
  <si>
    <t>['Compliance with minimum requirements set for individual components and systems in the applicable national measures implementing Directive 2010/31/EU', 'Where applicable, rated in the highest two populated classes of energy efficiency in accordance with Regulation (EU) 2017/1369', 'Installation of low water and energy using kitchen and sanitary water fittings which comply with technical specifications set out in Appendix E to this Annex']</t>
  </si>
  <si>
    <t>7.3_mitigation_DNSHonClimateAdaptation</t>
  </si>
  <si>
    <t>7.3_mitigation_DNSHonWater</t>
  </si>
  <si>
    <t>7.3_mitigation_DNSHonCircularEconomy</t>
  </si>
  <si>
    <t>7.3_mitigation_DNSHonPollutionPrevention</t>
  </si>
  <si>
    <t>['Appendix C to this Annex']</t>
  </si>
  <si>
    <t>['Building components and materials comply with the criteria set out in Appendix C to this Annex', 'In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</si>
  <si>
    <t>7.3_mitigation_DNSHonBiodiversity</t>
  </si>
  <si>
    <t>7.4_mitigation_SubstantialContributionCriteria</t>
  </si>
  <si>
    <t>7.4_mitigation_DNSHonClimateAdaptation</t>
  </si>
  <si>
    <t>7.4_mitigation_DNSHonWater</t>
  </si>
  <si>
    <t>Appendix E to this Annex, Appendix B to this Annex.</t>
  </si>
  <si>
    <t>7.4_mitigation_DNSHonCircularEconomy</t>
  </si>
  <si>
    <t>7.4_mitigation_DNSHonPollutionPrevention</t>
  </si>
  <si>
    <t>7.4_mitigation_DNSHonBiodiversity</t>
  </si>
  <si>
    <t>7.5_mitigation_SubstantialContributionCriteria</t>
  </si>
  <si>
    <t>7.5_mitigation_DNSHonClimateAdaptation</t>
  </si>
  <si>
    <t>7.5_mitigation_DNSHonWater</t>
  </si>
  <si>
    <t>Appendix E</t>
  </si>
  <si>
    <t>7.5_mitigation_DNSHonCircularEconomy</t>
  </si>
  <si>
    <t>7.5_mitigation_DNSHonPollutionPrevention</t>
  </si>
  <si>
    <t>7.5_mitigation_DNSHonBiodiversity</t>
  </si>
  <si>
    <t>7.6_mitigation_SubstantialContributionCriteria</t>
  </si>
  <si>
    <t>Directive (EU) 2018/2001</t>
  </si>
  <si>
    <t>7.6_mitigation_DNSHonClimateAdaptation</t>
  </si>
  <si>
    <t>7.6_mitigation_DNSHonWater</t>
  </si>
  <si>
    <t>7.6_mitigation_DNSHonCircularEconomy</t>
  </si>
  <si>
    <t>7.6_mitigation_DNSHonPollutionPrevention</t>
  </si>
  <si>
    <t>7.6_mitigation_DNSHonBiodiversity</t>
  </si>
  <si>
    <t>7.7_mitigation_SubstantialContributionCriteria</t>
  </si>
  <si>
    <t>['For buildings built before 31 December 2020, must have at least an EPC class A or be within the top 15% of national/regional building stock as operational PED.', 'For buildings built after 31 December 2020, must meet criteria specified in Section 7.1 of this Annex relevant at the time of acquisition.', 'Large non-residential buildings over 290 kW must be efficiently operated through energy performance monitoring and assessment.']</t>
  </si>
  <si>
    <t>7.7_mitigation_DNSHonClimateAdaptation</t>
  </si>
  <si>
    <t>7.7_mitigation_DNSHonWater</t>
  </si>
  <si>
    <t>7.7_mitigation_DNSHonCircularEconomy</t>
  </si>
  <si>
    <t>7.7_mitigation_DNSHonPollutionPrevention</t>
  </si>
  <si>
    <t>7.7_mitigation_DNSHonBiodiversity</t>
  </si>
  <si>
    <t>7.1_adaptation_SubstantialContributionCriteria</t>
  </si>
  <si>
    <t>7.1_adaptation_DNSHonClimateMitigation</t>
  </si>
  <si>
    <t>7.2_adaptation_SubstantialContributionCriteria</t>
  </si>
  <si>
    <t>7.2_adaptation_DNSHonClimateMitigation</t>
  </si>
  <si>
    <t>['The building is not dedicated to extraction, storage, transport or manufacture of fossil fuels.']</t>
  </si>
  <si>
    <t>7.3_adaptation_SubstantialContributionCriteria</t>
  </si>
  <si>
    <t>7.3_adaptation_DNSHonClimateMitigation</t>
  </si>
  <si>
    <t>7.4_adaptation_SubstantialContributionCriteria</t>
  </si>
  <si>
    <t>7.4_adaptation_DNSHonClimateMitigation</t>
  </si>
  <si>
    <t>7.5_adaptation_SubstantialContributionCriteria</t>
  </si>
  <si>
    <t>7.5_adaptation_DNSHonClimateMitigation</t>
  </si>
  <si>
    <t>7.6_adaptation_SubstantialContributionCriteria</t>
  </si>
  <si>
    <t>7.6_adaptation_DNSHonClimateMitigation</t>
  </si>
  <si>
    <t>7.7_adaptation_SubstantialContributionCriteria</t>
  </si>
  <si>
    <t>7.7_adaptation_DNSHonClimateMitigation</t>
  </si>
  <si>
    <t xml:space="preserve">for activities with an expected lifespan of less than 10 years, including, at least, 10 to 30 year climate projections scenarios for major investments, </t>
  </si>
  <si>
    <t>buildings built before 31 December 2020, Energy Performance Certificate (EPC) class C, building is within the top 30% of the national or regional building stock, built before 31 December 2020, buildings built after 31 December 2020,</t>
  </si>
  <si>
    <t xml:space="preserve">Appendix A to this Annex </t>
  </si>
  <si>
    <t>Intergovernmental Panel on Climate Change reports</t>
  </si>
  <si>
    <t>nearly zero-energy building (NZEB) requirements</t>
  </si>
  <si>
    <t>['Climate risk and vulnerability assessments must be proportionate to the scale and expected lifespan of the activity.',</t>
  </si>
  <si>
    <t xml:space="preserve"> 'For activities with an expected lifespan of less than 10 years, climate projections at the smallest appropriate scale are used.', 'For activities with a longer lifespan, state-of-the-art climate projections are used.']</t>
  </si>
  <si>
    <t>['The building must not be dedicated to fossil fuel-related activities.',</t>
  </si>
  <si>
    <t xml:space="preserve"> 'The Primary Energy Demand must not exceed the threshold for nearly zero-energy buildings as per national regulation.']</t>
  </si>
  <si>
    <t xml:space="preserve"> Intergovernmental Panel on Climate Change reports</t>
  </si>
  <si>
    <t xml:space="preserve"> 'https://ec.europa.eu/info/research-and-innovation/research-area/environment/nature-based-solutions_en/', 'https://ec.europa.eu/growth/content/eu-construction-and-demolition-waste-protocol-0_en', 'https://www.iso.org/standard/69370.html']</t>
  </si>
  <si>
    <t xml:space="preserve">['The climate risk and vulnerability assessment is proportionate to the scale of the activity and its expected lifespan.', </t>
  </si>
  <si>
    <t>https://ec.europa.eu/info/research-and-innovation/research-area/environment/nature-based-solutions_en/', 'COM/2013/0249 final']</t>
  </si>
  <si>
    <t>['Climate risk and vulnerability assessment is proportionate to the scale of the activity and its expected lifespan',</t>
  </si>
  <si>
    <t>https://ec.europa.eu/info/research-and-innovation/research-area/environment/nature-based-solutions_en/', 'https://ec.europa.eu/environment/nature/ecosystems/index_en.htm']</t>
  </si>
  <si>
    <t>EXTERNAL</t>
  </si>
  <si>
    <t>Precision</t>
  </si>
  <si>
    <t>Recall</t>
  </si>
  <si>
    <t>Avg. Precision</t>
  </si>
  <si>
    <t>Avg. Recall</t>
  </si>
  <si>
    <t>Counting not extracting anything from null ground truth as 100% performance</t>
  </si>
  <si>
    <t>Omitting cases with null ground truth</t>
  </si>
  <si>
    <t>Overall average</t>
  </si>
  <si>
    <t>Precision:</t>
  </si>
  <si>
    <t>Recall: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</si>
</sst>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0" fillId="34" borderId="0" xfId="0" applyFill="1"/>
    <xf numFmtId="0" fontId="16" fillId="33" borderId="0" xfId="0" applyFont="1" applyFill="1" applyAlignment="1">
      <alignment vertical="center" wrapText="1"/>
    </xf>
    <xf numFmtId="0" fontId="0" fillId="34" borderId="0" xfId="0" applyFill="1" applyAlignment="1">
      <alignment vertical="center" wrapText="1"/>
    </xf>
    <xf numFmtId="0" fontId="0" fillId="0" borderId="0" xfId="0" applyAlignment="1">
      <alignment vertical="center" wrapText="1"/>
    </xf>
    <xf numFmtId="0" fontId="0" fillId="0" borderId="0" xfId="0" quotePrefix="1" applyAlignment="1">
      <alignment vertical="center" wrapText="1"/>
    </xf>
    <xf numFmtId="0" fontId="16" fillId="34" borderId="0" xfId="0" applyFont="1" applyFill="1"/>
    <xf numFmtId="10" fontId="0" fillId="0" borderId="0" xfId="0" applyNumberFormat="1"/>
    <xf numFmtId="0" fontId="16" fillId="33" borderId="0" xfId="0" applyFont="1" applyFill="1" applyAlignment="1">
      <alignment horizontal="center" vertical="center" wrapText="1"/>
    </xf>
    <xf numFmtId="0" fontId="0" fillId="35"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opLeftCell="A54" workbookViewId="0">
      <pane xSplit="1" topLeftCell="B1" activePane="topRight" state="frozen"/>
      <selection pane="topRight" activeCell="L58" sqref="L58"/>
    </sheetView>
  </sheetViews>
  <sheetFormatPr baseColWidth="10" defaultRowHeight="16" x14ac:dyDescent="0.2"/>
  <cols>
    <col min="1" max="1" width="40.1640625" bestFit="1" customWidth="1"/>
    <col min="2" max="4" width="30.83203125" style="5" customWidth="1"/>
    <col min="5" max="5" width="10.83203125" style="5"/>
    <col min="6" max="8" width="30.83203125" style="5" customWidth="1"/>
  </cols>
  <sheetData>
    <row r="1" spans="1:8" s="1" customFormat="1" x14ac:dyDescent="0.2">
      <c r="B1" s="9" t="s">
        <v>0</v>
      </c>
      <c r="C1" s="9"/>
      <c r="D1" s="9"/>
      <c r="E1" s="3"/>
      <c r="F1" s="9" t="s">
        <v>1</v>
      </c>
      <c r="G1" s="9"/>
      <c r="H1" s="9"/>
    </row>
    <row r="2" spans="1:8" s="1" customFormat="1" ht="17" x14ac:dyDescent="0.2">
      <c r="A2" s="1" t="s">
        <v>2</v>
      </c>
      <c r="B2" s="3" t="s">
        <v>3</v>
      </c>
      <c r="C2" s="3" t="s">
        <v>4</v>
      </c>
      <c r="D2" s="3" t="s">
        <v>5</v>
      </c>
      <c r="E2" s="3"/>
      <c r="F2" s="3" t="s">
        <v>3</v>
      </c>
      <c r="G2" s="3" t="s">
        <v>4</v>
      </c>
      <c r="H2" s="3" t="s">
        <v>5</v>
      </c>
    </row>
    <row r="3" spans="1:8" s="2" customFormat="1" ht="17" x14ac:dyDescent="0.2">
      <c r="A3" s="2">
        <v>7.1</v>
      </c>
      <c r="B3" s="4"/>
      <c r="C3" s="4"/>
      <c r="D3" s="4"/>
      <c r="E3" s="4" t="s">
        <v>6</v>
      </c>
      <c r="F3" s="4"/>
      <c r="G3" s="4"/>
      <c r="H3" s="4"/>
    </row>
    <row r="4" spans="1:8" ht="238" x14ac:dyDescent="0.2">
      <c r="A4" t="s">
        <v>7</v>
      </c>
      <c r="C4" s="5" t="s">
        <v>8</v>
      </c>
      <c r="D4" s="5" t="s">
        <v>9</v>
      </c>
      <c r="E4" s="5" t="s">
        <v>6</v>
      </c>
      <c r="G4" s="5" t="s">
        <v>10</v>
      </c>
    </row>
    <row r="5" spans="1:8" ht="17" x14ac:dyDescent="0.2">
      <c r="A5" t="s">
        <v>11</v>
      </c>
      <c r="B5" s="5" t="s">
        <v>12</v>
      </c>
      <c r="E5" s="5" t="s">
        <v>6</v>
      </c>
    </row>
    <row r="6" spans="1:8" ht="221" x14ac:dyDescent="0.2">
      <c r="A6" t="s">
        <v>13</v>
      </c>
      <c r="E6" s="5" t="s">
        <v>6</v>
      </c>
      <c r="F6" s="5" t="s">
        <v>14</v>
      </c>
    </row>
    <row r="7" spans="1:8" ht="85" x14ac:dyDescent="0.2">
      <c r="A7" t="s">
        <v>15</v>
      </c>
      <c r="C7" s="5" t="s">
        <v>16</v>
      </c>
      <c r="E7" s="5" t="s">
        <v>6</v>
      </c>
      <c r="G7" s="5" t="s">
        <v>17</v>
      </c>
    </row>
    <row r="8" spans="1:8" ht="153" x14ac:dyDescent="0.2">
      <c r="A8" t="s">
        <v>18</v>
      </c>
      <c r="B8" s="5" t="s">
        <v>19</v>
      </c>
      <c r="C8" s="5" t="s">
        <v>20</v>
      </c>
      <c r="E8" s="5" t="s">
        <v>6</v>
      </c>
      <c r="G8" s="5" t="s">
        <v>21</v>
      </c>
      <c r="H8" s="5" t="s">
        <v>22</v>
      </c>
    </row>
    <row r="9" spans="1:8" ht="102" x14ac:dyDescent="0.2">
      <c r="A9" t="s">
        <v>23</v>
      </c>
      <c r="B9" s="5" t="s">
        <v>24</v>
      </c>
      <c r="C9" s="5" t="s">
        <v>25</v>
      </c>
      <c r="E9" s="5" t="s">
        <v>6</v>
      </c>
      <c r="H9" s="5" t="s">
        <v>26</v>
      </c>
    </row>
    <row r="10" spans="1:8" ht="119" x14ac:dyDescent="0.2">
      <c r="A10" t="s">
        <v>83</v>
      </c>
      <c r="B10" s="5" t="s">
        <v>100</v>
      </c>
      <c r="C10" s="5" t="s">
        <v>101</v>
      </c>
      <c r="G10" s="5" t="s">
        <v>104</v>
      </c>
      <c r="H10" s="5" t="s">
        <v>103</v>
      </c>
    </row>
    <row r="11" spans="1:8" ht="85" x14ac:dyDescent="0.2">
      <c r="A11" t="s">
        <v>84</v>
      </c>
      <c r="B11" s="5" t="s">
        <v>102</v>
      </c>
      <c r="C11" s="5" t="s">
        <v>28</v>
      </c>
      <c r="F11" s="5" t="s">
        <v>98</v>
      </c>
      <c r="G11" s="5" t="s">
        <v>106</v>
      </c>
      <c r="H11" s="5" t="s">
        <v>105</v>
      </c>
    </row>
    <row r="12" spans="1:8" s="2" customFormat="1" ht="17" x14ac:dyDescent="0.2">
      <c r="A12" s="2">
        <v>7.2</v>
      </c>
      <c r="B12" s="4"/>
      <c r="C12" s="4"/>
      <c r="D12" s="4"/>
      <c r="E12" s="4" t="s">
        <v>6</v>
      </c>
      <c r="F12" s="4"/>
      <c r="G12" s="4"/>
      <c r="H12" s="4"/>
    </row>
    <row r="13" spans="1:8" ht="51" x14ac:dyDescent="0.2">
      <c r="A13" t="s">
        <v>27</v>
      </c>
      <c r="D13" s="5" t="s">
        <v>28</v>
      </c>
      <c r="E13" s="5" t="s">
        <v>6</v>
      </c>
      <c r="G13" s="5" t="s">
        <v>29</v>
      </c>
      <c r="H13" s="5" t="s">
        <v>30</v>
      </c>
    </row>
    <row r="14" spans="1:8" ht="17" x14ac:dyDescent="0.2">
      <c r="A14" t="s">
        <v>31</v>
      </c>
      <c r="C14" s="5" t="s">
        <v>12</v>
      </c>
      <c r="E14" s="5" t="s">
        <v>6</v>
      </c>
    </row>
    <row r="15" spans="1:8" ht="187" x14ac:dyDescent="0.2">
      <c r="A15" t="s">
        <v>32</v>
      </c>
      <c r="D15" s="5" t="s">
        <v>33</v>
      </c>
      <c r="E15" s="5" t="s">
        <v>6</v>
      </c>
      <c r="F15" s="5" t="s">
        <v>34</v>
      </c>
      <c r="G15" s="5" t="s">
        <v>35</v>
      </c>
    </row>
    <row r="16" spans="1:8" ht="85" x14ac:dyDescent="0.2">
      <c r="A16" t="s">
        <v>36</v>
      </c>
      <c r="C16" s="5" t="s">
        <v>37</v>
      </c>
      <c r="E16" s="5" t="s">
        <v>6</v>
      </c>
      <c r="G16" s="5" t="s">
        <v>38</v>
      </c>
    </row>
    <row r="17" spans="1:8" ht="102" x14ac:dyDescent="0.2">
      <c r="A17" t="s">
        <v>39</v>
      </c>
      <c r="C17" s="5" t="s">
        <v>40</v>
      </c>
      <c r="E17" s="5" t="s">
        <v>6</v>
      </c>
      <c r="G17" s="5" t="s">
        <v>41</v>
      </c>
    </row>
    <row r="18" spans="1:8" ht="17" x14ac:dyDescent="0.2">
      <c r="A18" t="s">
        <v>42</v>
      </c>
      <c r="E18" s="5" t="s">
        <v>6</v>
      </c>
    </row>
    <row r="19" spans="1:8" ht="170" x14ac:dyDescent="0.2">
      <c r="A19" t="s">
        <v>85</v>
      </c>
      <c r="B19" s="5" t="s">
        <v>12</v>
      </c>
      <c r="C19" s="5" t="s">
        <v>107</v>
      </c>
      <c r="D19" s="5" t="s">
        <v>108</v>
      </c>
      <c r="G19" s="5" t="s">
        <v>98</v>
      </c>
      <c r="H19" s="5" t="s">
        <v>109</v>
      </c>
    </row>
    <row r="20" spans="1:8" ht="51" x14ac:dyDescent="0.2">
      <c r="A20" t="s">
        <v>86</v>
      </c>
      <c r="H20" s="5" t="s">
        <v>87</v>
      </c>
    </row>
    <row r="21" spans="1:8" s="2" customFormat="1" ht="17" x14ac:dyDescent="0.2">
      <c r="A21" s="2">
        <v>7.3</v>
      </c>
      <c r="B21" s="4"/>
      <c r="C21" s="4"/>
      <c r="D21" s="4"/>
      <c r="E21" s="4" t="s">
        <v>6</v>
      </c>
      <c r="F21" s="4"/>
      <c r="G21" s="4"/>
      <c r="H21" s="4"/>
    </row>
    <row r="22" spans="1:8" ht="255" x14ac:dyDescent="0.2">
      <c r="A22" t="s">
        <v>43</v>
      </c>
      <c r="B22" s="5" t="s">
        <v>44</v>
      </c>
      <c r="C22" s="5" t="s">
        <v>45</v>
      </c>
      <c r="E22" s="5" t="s">
        <v>6</v>
      </c>
      <c r="G22" s="5" t="s">
        <v>46</v>
      </c>
      <c r="H22" s="5" t="s">
        <v>47</v>
      </c>
    </row>
    <row r="23" spans="1:8" ht="17" x14ac:dyDescent="0.2">
      <c r="A23" t="s">
        <v>48</v>
      </c>
      <c r="C23" s="5" t="s">
        <v>12</v>
      </c>
      <c r="E23" s="5" t="s">
        <v>6</v>
      </c>
    </row>
    <row r="24" spans="1:8" ht="17" x14ac:dyDescent="0.2">
      <c r="A24" t="s">
        <v>49</v>
      </c>
      <c r="E24" s="5" t="s">
        <v>6</v>
      </c>
    </row>
    <row r="25" spans="1:8" ht="17" x14ac:dyDescent="0.2">
      <c r="A25" t="s">
        <v>50</v>
      </c>
      <c r="E25" s="5" t="s">
        <v>6</v>
      </c>
    </row>
    <row r="26" spans="1:8" ht="323" x14ac:dyDescent="0.2">
      <c r="A26" t="s">
        <v>51</v>
      </c>
      <c r="D26" s="5" t="s">
        <v>52</v>
      </c>
      <c r="E26" s="5" t="s">
        <v>6</v>
      </c>
      <c r="H26" s="5" t="s">
        <v>53</v>
      </c>
    </row>
    <row r="27" spans="1:8" ht="17" x14ac:dyDescent="0.2">
      <c r="A27" t="s">
        <v>54</v>
      </c>
      <c r="E27" s="5" t="s">
        <v>6</v>
      </c>
    </row>
    <row r="28" spans="1:8" ht="85" x14ac:dyDescent="0.2">
      <c r="A28" t="s">
        <v>88</v>
      </c>
      <c r="B28" s="5" t="s">
        <v>12</v>
      </c>
      <c r="C28" s="5" t="s">
        <v>107</v>
      </c>
      <c r="D28" s="6" t="s">
        <v>110</v>
      </c>
      <c r="G28" s="5" t="s">
        <v>98</v>
      </c>
      <c r="H28" s="5" t="s">
        <v>111</v>
      </c>
    </row>
    <row r="29" spans="1:8" ht="51" x14ac:dyDescent="0.2">
      <c r="A29" t="s">
        <v>89</v>
      </c>
      <c r="H29" s="5" t="s">
        <v>87</v>
      </c>
    </row>
    <row r="30" spans="1:8" s="2" customFormat="1" ht="17" x14ac:dyDescent="0.2">
      <c r="A30" s="2">
        <v>7.4</v>
      </c>
      <c r="B30" s="4"/>
      <c r="C30" s="4"/>
      <c r="D30" s="4"/>
      <c r="E30" s="4" t="s">
        <v>6</v>
      </c>
      <c r="F30" s="4"/>
      <c r="G30" s="4"/>
      <c r="H30" s="4"/>
    </row>
    <row r="31" spans="1:8" ht="17" x14ac:dyDescent="0.2">
      <c r="A31" t="s">
        <v>55</v>
      </c>
      <c r="E31" s="5" t="s">
        <v>6</v>
      </c>
    </row>
    <row r="32" spans="1:8" ht="17" x14ac:dyDescent="0.2">
      <c r="A32" t="s">
        <v>56</v>
      </c>
      <c r="C32" s="5" t="s">
        <v>12</v>
      </c>
      <c r="E32" s="5" t="s">
        <v>6</v>
      </c>
    </row>
    <row r="33" spans="1:8" ht="34" x14ac:dyDescent="0.2">
      <c r="A33" t="s">
        <v>57</v>
      </c>
      <c r="B33" s="5" t="s">
        <v>58</v>
      </c>
      <c r="E33" s="5" t="s">
        <v>6</v>
      </c>
    </row>
    <row r="34" spans="1:8" ht="17" x14ac:dyDescent="0.2">
      <c r="A34" t="s">
        <v>59</v>
      </c>
      <c r="E34" s="5" t="s">
        <v>6</v>
      </c>
    </row>
    <row r="35" spans="1:8" ht="17" x14ac:dyDescent="0.2">
      <c r="A35" t="s">
        <v>60</v>
      </c>
      <c r="E35" s="5" t="s">
        <v>6</v>
      </c>
    </row>
    <row r="36" spans="1:8" ht="17" x14ac:dyDescent="0.2">
      <c r="A36" t="s">
        <v>61</v>
      </c>
      <c r="E36" s="5" t="s">
        <v>6</v>
      </c>
    </row>
    <row r="37" spans="1:8" ht="119" x14ac:dyDescent="0.2">
      <c r="A37" t="s">
        <v>90</v>
      </c>
      <c r="B37" s="5" t="s">
        <v>100</v>
      </c>
      <c r="C37" s="5" t="s">
        <v>101</v>
      </c>
      <c r="D37" s="6" t="s">
        <v>112</v>
      </c>
      <c r="G37" s="5" t="s">
        <v>98</v>
      </c>
      <c r="H37" s="5" t="s">
        <v>111</v>
      </c>
    </row>
    <row r="38" spans="1:8" ht="51" x14ac:dyDescent="0.2">
      <c r="A38" t="s">
        <v>91</v>
      </c>
      <c r="H38" s="5" t="s">
        <v>87</v>
      </c>
    </row>
    <row r="39" spans="1:8" s="2" customFormat="1" ht="17" x14ac:dyDescent="0.2">
      <c r="A39" s="2">
        <v>7.5</v>
      </c>
      <c r="B39" s="4"/>
      <c r="C39" s="4"/>
      <c r="D39" s="4"/>
      <c r="E39" s="4" t="s">
        <v>6</v>
      </c>
      <c r="F39" s="4"/>
      <c r="G39" s="4"/>
      <c r="H39" s="4"/>
    </row>
    <row r="40" spans="1:8" ht="17" x14ac:dyDescent="0.2">
      <c r="A40" t="s">
        <v>62</v>
      </c>
      <c r="E40" s="5" t="s">
        <v>6</v>
      </c>
    </row>
    <row r="41" spans="1:8" ht="17" x14ac:dyDescent="0.2">
      <c r="A41" t="s">
        <v>63</v>
      </c>
      <c r="C41" s="5" t="s">
        <v>12</v>
      </c>
      <c r="E41" s="5" t="s">
        <v>6</v>
      </c>
    </row>
    <row r="42" spans="1:8" ht="17" x14ac:dyDescent="0.2">
      <c r="A42" t="s">
        <v>64</v>
      </c>
      <c r="B42" s="5" t="s">
        <v>65</v>
      </c>
      <c r="E42" s="5" t="s">
        <v>6</v>
      </c>
    </row>
    <row r="43" spans="1:8" ht="17" x14ac:dyDescent="0.2">
      <c r="A43" t="s">
        <v>66</v>
      </c>
      <c r="E43" s="5" t="s">
        <v>6</v>
      </c>
    </row>
    <row r="44" spans="1:8" ht="17" x14ac:dyDescent="0.2">
      <c r="A44" t="s">
        <v>67</v>
      </c>
      <c r="E44" s="5" t="s">
        <v>6</v>
      </c>
    </row>
    <row r="45" spans="1:8" ht="17" x14ac:dyDescent="0.2">
      <c r="A45" t="s">
        <v>68</v>
      </c>
      <c r="E45" s="5" t="s">
        <v>6</v>
      </c>
    </row>
    <row r="46" spans="1:8" ht="119" x14ac:dyDescent="0.2">
      <c r="A46" t="s">
        <v>92</v>
      </c>
      <c r="B46" s="5" t="s">
        <v>100</v>
      </c>
      <c r="C46" s="5" t="s">
        <v>101</v>
      </c>
      <c r="D46" s="6" t="s">
        <v>112</v>
      </c>
      <c r="G46" s="5" t="s">
        <v>98</v>
      </c>
      <c r="H46" s="5" t="s">
        <v>111</v>
      </c>
    </row>
    <row r="47" spans="1:8" ht="51" x14ac:dyDescent="0.2">
      <c r="A47" t="s">
        <v>93</v>
      </c>
      <c r="H47" s="5" t="s">
        <v>87</v>
      </c>
    </row>
    <row r="48" spans="1:8" s="2" customFormat="1" ht="17" x14ac:dyDescent="0.2">
      <c r="A48" s="2">
        <v>7.6</v>
      </c>
      <c r="B48" s="4"/>
      <c r="C48" s="4"/>
      <c r="D48" s="4"/>
      <c r="E48" s="4" t="s">
        <v>6</v>
      </c>
      <c r="F48" s="4"/>
      <c r="G48" s="4"/>
      <c r="H48" s="4"/>
    </row>
    <row r="49" spans="1:8" ht="17" x14ac:dyDescent="0.2">
      <c r="A49" t="s">
        <v>69</v>
      </c>
      <c r="C49" s="5" t="s">
        <v>70</v>
      </c>
      <c r="E49" s="5" t="s">
        <v>6</v>
      </c>
    </row>
    <row r="50" spans="1:8" ht="17" x14ac:dyDescent="0.2">
      <c r="A50" t="s">
        <v>71</v>
      </c>
      <c r="C50" s="5" t="s">
        <v>12</v>
      </c>
      <c r="E50" s="5" t="s">
        <v>6</v>
      </c>
    </row>
    <row r="51" spans="1:8" ht="17" x14ac:dyDescent="0.2">
      <c r="A51" t="s">
        <v>72</v>
      </c>
      <c r="E51" s="5" t="s">
        <v>6</v>
      </c>
    </row>
    <row r="52" spans="1:8" ht="17" x14ac:dyDescent="0.2">
      <c r="A52" t="s">
        <v>73</v>
      </c>
      <c r="E52" s="5" t="s">
        <v>6</v>
      </c>
    </row>
    <row r="53" spans="1:8" ht="17" x14ac:dyDescent="0.2">
      <c r="A53" t="s">
        <v>74</v>
      </c>
      <c r="E53" s="5" t="s">
        <v>6</v>
      </c>
    </row>
    <row r="54" spans="1:8" ht="17" x14ac:dyDescent="0.2">
      <c r="A54" t="s">
        <v>75</v>
      </c>
      <c r="E54" s="5" t="s">
        <v>6</v>
      </c>
    </row>
    <row r="55" spans="1:8" ht="119" x14ac:dyDescent="0.2">
      <c r="A55" t="s">
        <v>94</v>
      </c>
      <c r="B55" s="5" t="s">
        <v>100</v>
      </c>
      <c r="C55" s="5" t="s">
        <v>101</v>
      </c>
      <c r="D55" s="6" t="s">
        <v>112</v>
      </c>
      <c r="G55" s="5" t="s">
        <v>98</v>
      </c>
      <c r="H55" s="5" t="s">
        <v>111</v>
      </c>
    </row>
    <row r="56" spans="1:8" ht="51" x14ac:dyDescent="0.2">
      <c r="A56" t="s">
        <v>95</v>
      </c>
      <c r="H56" s="5" t="s">
        <v>87</v>
      </c>
    </row>
    <row r="57" spans="1:8" s="2" customFormat="1" ht="17" x14ac:dyDescent="0.2">
      <c r="A57" s="2">
        <v>7.7</v>
      </c>
      <c r="B57" s="4"/>
      <c r="C57" s="4"/>
      <c r="D57" s="4"/>
      <c r="E57" s="4" t="s">
        <v>6</v>
      </c>
      <c r="F57" s="4"/>
      <c r="G57" s="4"/>
      <c r="H57" s="4"/>
    </row>
    <row r="58" spans="1:8" ht="238" x14ac:dyDescent="0.2">
      <c r="A58" t="s">
        <v>76</v>
      </c>
      <c r="E58" s="5" t="s">
        <v>6</v>
      </c>
      <c r="G58" s="5" t="s">
        <v>77</v>
      </c>
    </row>
    <row r="59" spans="1:8" ht="17" x14ac:dyDescent="0.2">
      <c r="A59" t="s">
        <v>78</v>
      </c>
      <c r="C59" s="5" t="s">
        <v>12</v>
      </c>
      <c r="E59" s="5" t="s">
        <v>6</v>
      </c>
    </row>
    <row r="60" spans="1:8" ht="17" x14ac:dyDescent="0.2">
      <c r="A60" t="s">
        <v>79</v>
      </c>
      <c r="E60" s="5" t="s">
        <v>6</v>
      </c>
    </row>
    <row r="61" spans="1:8" ht="17" x14ac:dyDescent="0.2">
      <c r="A61" t="s">
        <v>80</v>
      </c>
      <c r="E61" s="5" t="s">
        <v>6</v>
      </c>
    </row>
    <row r="62" spans="1:8" ht="17" x14ac:dyDescent="0.2">
      <c r="A62" t="s">
        <v>81</v>
      </c>
      <c r="E62" s="5" t="s">
        <v>6</v>
      </c>
    </row>
    <row r="63" spans="1:8" ht="17" x14ac:dyDescent="0.2">
      <c r="A63" t="s">
        <v>82</v>
      </c>
      <c r="E63" s="5" t="s">
        <v>6</v>
      </c>
    </row>
    <row r="64" spans="1:8" ht="119" x14ac:dyDescent="0.2">
      <c r="A64" t="s">
        <v>96</v>
      </c>
      <c r="B64" s="5" t="s">
        <v>100</v>
      </c>
      <c r="C64" s="5" t="s">
        <v>101</v>
      </c>
      <c r="D64" s="6" t="s">
        <v>112</v>
      </c>
      <c r="G64" s="5" t="s">
        <v>98</v>
      </c>
      <c r="H64" s="5" t="s">
        <v>111</v>
      </c>
    </row>
    <row r="65" spans="1:7" ht="136" x14ac:dyDescent="0.2">
      <c r="A65" t="s">
        <v>97</v>
      </c>
      <c r="B65" s="5" t="s">
        <v>102</v>
      </c>
      <c r="C65" s="5" t="s">
        <v>28</v>
      </c>
      <c r="G65" s="5" t="s">
        <v>99</v>
      </c>
    </row>
  </sheetData>
  <mergeCells count="2">
    <mergeCell ref="F1:H1"/>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923FC-1F72-3843-8ED0-8E8898DEACAB}">
  <dimension ref="A1:AB65"/>
  <sheetViews>
    <sheetView tabSelected="1" topLeftCell="H1" workbookViewId="0">
      <selection activeCell="O10" sqref="O10"/>
    </sheetView>
  </sheetViews>
  <sheetFormatPr baseColWidth="10" defaultRowHeight="16" x14ac:dyDescent="0.2"/>
  <cols>
    <col min="1" max="1" width="40.5" bestFit="1" customWidth="1"/>
    <col min="15" max="15" width="12.6640625" bestFit="1" customWidth="1"/>
    <col min="16" max="16" width="12.1640625" customWidth="1"/>
    <col min="17" max="17" width="12.6640625" bestFit="1" customWidth="1"/>
    <col min="26" max="26" width="10.33203125" bestFit="1" customWidth="1"/>
    <col min="27" max="27" width="12.6640625" bestFit="1" customWidth="1"/>
  </cols>
  <sheetData>
    <row r="1" spans="1:28" x14ac:dyDescent="0.2">
      <c r="A1" s="1"/>
      <c r="B1" s="9" t="s">
        <v>0</v>
      </c>
      <c r="C1" s="9"/>
      <c r="D1" s="9"/>
      <c r="E1" s="3"/>
      <c r="F1" s="9" t="s">
        <v>1</v>
      </c>
      <c r="G1" s="9"/>
      <c r="H1" s="9"/>
      <c r="J1" s="10" t="s">
        <v>118</v>
      </c>
      <c r="K1" s="10"/>
      <c r="L1" s="10"/>
      <c r="M1" s="10"/>
      <c r="N1" s="10"/>
      <c r="O1" s="10"/>
      <c r="P1" s="10"/>
      <c r="Q1" s="10"/>
      <c r="R1" s="10"/>
      <c r="T1" s="10" t="s">
        <v>119</v>
      </c>
      <c r="U1" s="10"/>
      <c r="V1" s="10"/>
      <c r="W1" s="10"/>
      <c r="X1" s="10"/>
      <c r="Y1" s="10"/>
      <c r="Z1" s="10"/>
      <c r="AA1" s="10"/>
      <c r="AB1" s="10"/>
    </row>
    <row r="2" spans="1:28" ht="34" x14ac:dyDescent="0.2">
      <c r="A2" s="1" t="s">
        <v>2</v>
      </c>
      <c r="B2" s="3" t="s">
        <v>3</v>
      </c>
      <c r="C2" s="3" t="s">
        <v>4</v>
      </c>
      <c r="D2" s="3" t="s">
        <v>5</v>
      </c>
      <c r="E2" s="3"/>
      <c r="F2" s="3" t="s">
        <v>3</v>
      </c>
      <c r="G2" s="3" t="s">
        <v>4</v>
      </c>
      <c r="H2" s="3" t="s">
        <v>5</v>
      </c>
      <c r="J2" s="9" t="s">
        <v>113</v>
      </c>
      <c r="K2" s="9"/>
      <c r="L2" s="9" t="s">
        <v>1</v>
      </c>
      <c r="M2" s="9"/>
      <c r="O2" s="9" t="s">
        <v>113</v>
      </c>
      <c r="P2" s="9"/>
      <c r="Q2" s="9" t="s">
        <v>1</v>
      </c>
      <c r="R2" s="9"/>
      <c r="T2" s="9" t="s">
        <v>113</v>
      </c>
      <c r="U2" s="9"/>
      <c r="V2" s="9" t="s">
        <v>1</v>
      </c>
      <c r="W2" s="9"/>
      <c r="Y2" s="9" t="s">
        <v>113</v>
      </c>
      <c r="Z2" s="9"/>
      <c r="AA2" s="9" t="s">
        <v>1</v>
      </c>
      <c r="AB2" s="9"/>
    </row>
    <row r="3" spans="1:28" ht="17" x14ac:dyDescent="0.2">
      <c r="A3" s="2">
        <v>7.1</v>
      </c>
      <c r="B3" s="4"/>
      <c r="C3" s="4"/>
      <c r="D3" s="4"/>
      <c r="E3" s="4" t="s">
        <v>6</v>
      </c>
      <c r="F3" s="4"/>
      <c r="G3" s="4"/>
      <c r="H3" s="4"/>
      <c r="J3" s="7" t="s">
        <v>114</v>
      </c>
      <c r="K3" s="7" t="s">
        <v>115</v>
      </c>
      <c r="L3" s="7" t="s">
        <v>114</v>
      </c>
      <c r="M3" s="7" t="s">
        <v>115</v>
      </c>
      <c r="O3" s="7" t="s">
        <v>116</v>
      </c>
      <c r="P3" s="7" t="s">
        <v>117</v>
      </c>
      <c r="Q3" s="7" t="s">
        <v>116</v>
      </c>
      <c r="R3" s="7" t="s">
        <v>117</v>
      </c>
      <c r="T3" s="7" t="s">
        <v>114</v>
      </c>
      <c r="U3" s="7" t="s">
        <v>115</v>
      </c>
      <c r="V3" s="7" t="s">
        <v>114</v>
      </c>
      <c r="W3" s="7" t="s">
        <v>115</v>
      </c>
      <c r="Y3" s="7" t="s">
        <v>116</v>
      </c>
      <c r="Z3" s="7" t="s">
        <v>117</v>
      </c>
      <c r="AA3" s="7" t="s">
        <v>116</v>
      </c>
      <c r="AB3" s="7" t="s">
        <v>117</v>
      </c>
    </row>
    <row r="4" spans="1:28" x14ac:dyDescent="0.2">
      <c r="A4" t="s">
        <v>7</v>
      </c>
      <c r="B4" s="5"/>
      <c r="C4" s="5">
        <v>1</v>
      </c>
      <c r="D4" s="5">
        <v>4</v>
      </c>
      <c r="E4" s="5"/>
      <c r="F4" s="5"/>
      <c r="G4" s="5">
        <v>3</v>
      </c>
      <c r="H4" s="5"/>
      <c r="J4">
        <f>IFERROR(C4/(C4+D4), 1)</f>
        <v>0.2</v>
      </c>
      <c r="K4">
        <f>IFERROR(C4/(C4+B4), 1)</f>
        <v>1</v>
      </c>
      <c r="L4">
        <f>IFERROR(G4/(G4+H4), 1)</f>
        <v>1</v>
      </c>
      <c r="M4">
        <f>IFERROR(G4/(G4+F4), 1)</f>
        <v>1</v>
      </c>
      <c r="O4" s="8">
        <f>AVERAGE(J4:J65)</f>
        <v>0.85178571428571437</v>
      </c>
      <c r="P4" s="8">
        <f t="shared" ref="P4:R4" si="0">AVERAGE(K4:K65)</f>
        <v>0.85297619047619044</v>
      </c>
      <c r="Q4" s="8">
        <f t="shared" si="0"/>
        <v>0.79315476190476197</v>
      </c>
      <c r="R4" s="8">
        <f t="shared" si="0"/>
        <v>0.96726190476190477</v>
      </c>
      <c r="T4">
        <f>IFERROR(C4/(C4+D4), -1)</f>
        <v>0.2</v>
      </c>
      <c r="U4">
        <f>IFERROR(C4/(C4+B4), -1)</f>
        <v>1</v>
      </c>
      <c r="V4">
        <f>IFERROR(G4/(G4+H4), -1)</f>
        <v>1</v>
      </c>
      <c r="W4">
        <f>IFERROR(G4/(G4+F4), -1)</f>
        <v>1</v>
      </c>
      <c r="Y4" s="8">
        <f>AVERAGEIF(T4:T65, "&gt;0")</f>
        <v>0.76956521739130435</v>
      </c>
      <c r="Z4" s="8">
        <f t="shared" ref="Z4:AB4" si="1">AVERAGEIF(U4:U65, "&gt;0")</f>
        <v>0.77246376811594197</v>
      </c>
      <c r="AA4" s="8">
        <f t="shared" si="1"/>
        <v>0.74537037037037013</v>
      </c>
      <c r="AB4" s="8">
        <f t="shared" si="1"/>
        <v>0.95370370370370361</v>
      </c>
    </row>
    <row r="5" spans="1:28" x14ac:dyDescent="0.2">
      <c r="A5" t="s">
        <v>11</v>
      </c>
      <c r="B5" s="5">
        <v>1</v>
      </c>
      <c r="C5" s="5"/>
      <c r="D5" s="5"/>
      <c r="E5" s="5"/>
      <c r="F5" s="5"/>
      <c r="G5" s="5"/>
      <c r="H5" s="5"/>
      <c r="J5">
        <f t="shared" ref="J5:J65" si="2">IFERROR(C5/(C5+D5), 1)</f>
        <v>1</v>
      </c>
      <c r="K5">
        <f t="shared" ref="K5:K65" si="3">IFERROR(C5/(C5+B5), 1)</f>
        <v>0</v>
      </c>
      <c r="L5">
        <f t="shared" ref="L5:L65" si="4">IFERROR(G5/(G5+H5), 1)</f>
        <v>1</v>
      </c>
      <c r="M5">
        <f t="shared" ref="M5:M65" si="5">IFERROR(G5/(G5+F5), 1)</f>
        <v>1</v>
      </c>
      <c r="O5" s="8">
        <f>STDEV(J4:J65)</f>
        <v>0.3243124595641852</v>
      </c>
      <c r="P5" s="8">
        <f t="shared" ref="P5:R5" si="6">STDEV(K4:K65)</f>
        <v>0.27734504533211729</v>
      </c>
      <c r="Q5" s="8">
        <f t="shared" si="6"/>
        <v>0.34887665016079361</v>
      </c>
      <c r="R5" s="8">
        <f t="shared" si="6"/>
        <v>0.1602385937482198</v>
      </c>
      <c r="T5">
        <f t="shared" ref="T5:T65" si="7">IFERROR(C5/(C5+D5), -1)</f>
        <v>-1</v>
      </c>
      <c r="U5">
        <f t="shared" ref="U5:U11" si="8">IFERROR(C5/(C5+B5), -1)</f>
        <v>0</v>
      </c>
      <c r="V5">
        <f t="shared" ref="V5:V65" si="9">IFERROR(G5/(G5+H5), -1)</f>
        <v>-1</v>
      </c>
      <c r="W5">
        <f t="shared" ref="W5:W65" si="10">IFERROR(G5/(G5+F5), -1)</f>
        <v>-1</v>
      </c>
      <c r="Y5" s="8" cm="1">
        <f t="array" ref="Y5">STDEVP(IF(ISNUMBER(T4:T65), IF(T4:T65 &gt; 0, T4:T65)))</f>
        <v>0.34851833288277323</v>
      </c>
      <c r="Z5" s="8" cm="1">
        <f t="array" ref="Z5">STDEVP(IF(ISNUMBER(U4:U65), IF(U4:U65 &gt; 0, U4:U65)))</f>
        <v>0.23315773390665667</v>
      </c>
      <c r="AA5" s="8" cm="1">
        <f t="array" ref="AA5">STDEVP(IF(ISNUMBER(V4:V65), IF(V4:V65 &gt; 0, V4:V65)))</f>
        <v>0.22647360756731585</v>
      </c>
      <c r="AB5" s="8" cm="1">
        <f t="array" ref="AB5">STDEVP(IF(ISNUMBER(W4:W65), IF(W4:W65 &gt; 0, W4:W65)))</f>
        <v>0.15521346865037333</v>
      </c>
    </row>
    <row r="6" spans="1:28" x14ac:dyDescent="0.2">
      <c r="A6" t="s">
        <v>13</v>
      </c>
      <c r="B6" s="5"/>
      <c r="C6" s="5"/>
      <c r="D6" s="5"/>
      <c r="E6" s="5"/>
      <c r="F6" s="5">
        <v>6</v>
      </c>
      <c r="G6" s="5"/>
      <c r="H6" s="5"/>
      <c r="J6">
        <f t="shared" si="2"/>
        <v>1</v>
      </c>
      <c r="K6">
        <f t="shared" si="3"/>
        <v>1</v>
      </c>
      <c r="L6">
        <f t="shared" si="4"/>
        <v>1</v>
      </c>
      <c r="M6">
        <f t="shared" si="5"/>
        <v>0</v>
      </c>
      <c r="T6">
        <f t="shared" si="7"/>
        <v>-1</v>
      </c>
      <c r="U6">
        <f t="shared" si="8"/>
        <v>-1</v>
      </c>
      <c r="V6">
        <f t="shared" si="9"/>
        <v>-1</v>
      </c>
      <c r="W6">
        <f t="shared" si="10"/>
        <v>0</v>
      </c>
    </row>
    <row r="7" spans="1:28" x14ac:dyDescent="0.2">
      <c r="A7" t="s">
        <v>15</v>
      </c>
      <c r="B7" s="5"/>
      <c r="C7" s="5">
        <v>3</v>
      </c>
      <c r="D7" s="5"/>
      <c r="E7" s="5"/>
      <c r="F7" s="5"/>
      <c r="G7" s="5">
        <v>1</v>
      </c>
      <c r="H7" s="5"/>
      <c r="J7">
        <f t="shared" si="2"/>
        <v>1</v>
      </c>
      <c r="K7">
        <f t="shared" si="3"/>
        <v>1</v>
      </c>
      <c r="L7">
        <f t="shared" si="4"/>
        <v>1</v>
      </c>
      <c r="M7">
        <f t="shared" si="5"/>
        <v>1</v>
      </c>
      <c r="T7">
        <f t="shared" si="7"/>
        <v>1</v>
      </c>
      <c r="U7">
        <f t="shared" si="8"/>
        <v>1</v>
      </c>
      <c r="V7">
        <f t="shared" si="9"/>
        <v>1</v>
      </c>
      <c r="W7">
        <f t="shared" si="10"/>
        <v>1</v>
      </c>
      <c r="Y7" t="s">
        <v>120</v>
      </c>
    </row>
    <row r="8" spans="1:28" x14ac:dyDescent="0.2">
      <c r="A8" t="s">
        <v>18</v>
      </c>
      <c r="B8" s="5">
        <v>1</v>
      </c>
      <c r="C8" s="5">
        <v>4</v>
      </c>
      <c r="D8" s="5"/>
      <c r="E8" s="5"/>
      <c r="F8" s="5"/>
      <c r="G8" s="5">
        <v>2</v>
      </c>
      <c r="H8" s="5">
        <v>2</v>
      </c>
      <c r="J8">
        <f t="shared" si="2"/>
        <v>1</v>
      </c>
      <c r="K8">
        <f t="shared" si="3"/>
        <v>0.8</v>
      </c>
      <c r="L8">
        <f t="shared" si="4"/>
        <v>0.5</v>
      </c>
      <c r="M8">
        <f t="shared" si="5"/>
        <v>1</v>
      </c>
      <c r="T8">
        <f t="shared" si="7"/>
        <v>1</v>
      </c>
      <c r="U8">
        <f t="shared" si="8"/>
        <v>0.8</v>
      </c>
      <c r="V8">
        <f t="shared" si="9"/>
        <v>0.5</v>
      </c>
      <c r="W8">
        <f t="shared" si="10"/>
        <v>1</v>
      </c>
      <c r="Y8" t="s">
        <v>121</v>
      </c>
      <c r="Z8" s="8">
        <f>AVERAGE(Y4,AA4)</f>
        <v>0.75746779388083718</v>
      </c>
    </row>
    <row r="9" spans="1:28" x14ac:dyDescent="0.2">
      <c r="A9" t="s">
        <v>23</v>
      </c>
      <c r="B9" s="5">
        <v>1</v>
      </c>
      <c r="C9" s="5">
        <v>4</v>
      </c>
      <c r="D9" s="5"/>
      <c r="E9" s="5"/>
      <c r="F9" s="5"/>
      <c r="G9" s="5"/>
      <c r="H9" s="5">
        <v>1</v>
      </c>
      <c r="J9">
        <f t="shared" si="2"/>
        <v>1</v>
      </c>
      <c r="K9">
        <f t="shared" si="3"/>
        <v>0.8</v>
      </c>
      <c r="L9">
        <f t="shared" si="4"/>
        <v>0</v>
      </c>
      <c r="M9">
        <f t="shared" si="5"/>
        <v>1</v>
      </c>
      <c r="T9">
        <f t="shared" si="7"/>
        <v>1</v>
      </c>
      <c r="U9">
        <f t="shared" si="8"/>
        <v>0.8</v>
      </c>
      <c r="V9">
        <f t="shared" si="9"/>
        <v>0</v>
      </c>
      <c r="W9">
        <f t="shared" si="10"/>
        <v>-1</v>
      </c>
      <c r="Y9" t="s">
        <v>122</v>
      </c>
      <c r="Z9" s="8">
        <f>AVERAGE(Z4,AB4)</f>
        <v>0.86308373590982279</v>
      </c>
    </row>
    <row r="10" spans="1:28" x14ac:dyDescent="0.2">
      <c r="A10" t="s">
        <v>83</v>
      </c>
      <c r="B10" s="5">
        <v>1</v>
      </c>
      <c r="C10" s="5">
        <v>1</v>
      </c>
      <c r="D10" s="5"/>
      <c r="E10" s="5"/>
      <c r="F10" s="5"/>
      <c r="G10" s="5">
        <v>2</v>
      </c>
      <c r="H10" s="5">
        <v>1</v>
      </c>
      <c r="J10">
        <f t="shared" si="2"/>
        <v>1</v>
      </c>
      <c r="K10">
        <f t="shared" si="3"/>
        <v>0.5</v>
      </c>
      <c r="L10">
        <f t="shared" si="4"/>
        <v>0.66666666666666663</v>
      </c>
      <c r="M10">
        <f t="shared" si="5"/>
        <v>1</v>
      </c>
      <c r="T10">
        <f t="shared" si="7"/>
        <v>1</v>
      </c>
      <c r="U10">
        <f t="shared" si="8"/>
        <v>0.5</v>
      </c>
      <c r="V10">
        <f t="shared" si="9"/>
        <v>0.66666666666666663</v>
      </c>
      <c r="W10">
        <f t="shared" si="10"/>
        <v>1</v>
      </c>
    </row>
    <row r="11" spans="1:28" ht="16" customHeight="1" x14ac:dyDescent="0.2">
      <c r="A11" t="s">
        <v>84</v>
      </c>
      <c r="B11" s="5">
        <v>1</v>
      </c>
      <c r="C11" s="5">
        <v>1</v>
      </c>
      <c r="D11" s="5"/>
      <c r="E11" s="5"/>
      <c r="F11" s="5">
        <v>2</v>
      </c>
      <c r="G11" s="5">
        <v>1</v>
      </c>
      <c r="H11" s="5">
        <v>1</v>
      </c>
      <c r="J11">
        <f t="shared" si="2"/>
        <v>1</v>
      </c>
      <c r="K11">
        <f t="shared" si="3"/>
        <v>0.5</v>
      </c>
      <c r="L11">
        <f t="shared" si="4"/>
        <v>0.5</v>
      </c>
      <c r="M11">
        <f t="shared" si="5"/>
        <v>0.33333333333333331</v>
      </c>
      <c r="T11">
        <f t="shared" si="7"/>
        <v>1</v>
      </c>
      <c r="U11">
        <f t="shared" si="8"/>
        <v>0.5</v>
      </c>
      <c r="V11">
        <f t="shared" si="9"/>
        <v>0.5</v>
      </c>
      <c r="W11">
        <f t="shared" si="10"/>
        <v>0.33333333333333331</v>
      </c>
    </row>
    <row r="12" spans="1:28" x14ac:dyDescent="0.2">
      <c r="A12" s="2">
        <v>7.2</v>
      </c>
      <c r="B12" s="4"/>
      <c r="C12" s="4"/>
      <c r="D12" s="4"/>
      <c r="E12" s="4"/>
      <c r="F12" s="4"/>
      <c r="G12" s="4"/>
      <c r="H12" s="4"/>
    </row>
    <row r="13" spans="1:28" x14ac:dyDescent="0.2">
      <c r="A13" t="s">
        <v>27</v>
      </c>
      <c r="B13" s="5"/>
      <c r="C13" s="5"/>
      <c r="D13" s="5">
        <v>1</v>
      </c>
      <c r="E13" s="5"/>
      <c r="F13" s="5"/>
      <c r="G13" s="5">
        <v>1</v>
      </c>
      <c r="H13" s="5">
        <v>1</v>
      </c>
      <c r="J13">
        <f t="shared" si="2"/>
        <v>0</v>
      </c>
      <c r="K13">
        <f t="shared" si="3"/>
        <v>1</v>
      </c>
      <c r="L13">
        <f t="shared" si="4"/>
        <v>0.5</v>
      </c>
      <c r="M13">
        <f t="shared" si="5"/>
        <v>1</v>
      </c>
      <c r="T13">
        <f t="shared" si="7"/>
        <v>0</v>
      </c>
      <c r="U13">
        <f>IFERROR(C13/(C13+B13), -1)</f>
        <v>-1</v>
      </c>
      <c r="V13">
        <f t="shared" si="9"/>
        <v>0.5</v>
      </c>
      <c r="W13">
        <f t="shared" si="10"/>
        <v>1</v>
      </c>
    </row>
    <row r="14" spans="1:28" x14ac:dyDescent="0.2">
      <c r="A14" t="s">
        <v>31</v>
      </c>
      <c r="B14" s="5"/>
      <c r="C14" s="5">
        <v>1</v>
      </c>
      <c r="D14" s="5"/>
      <c r="E14" s="5"/>
      <c r="F14" s="5"/>
      <c r="G14" s="5"/>
      <c r="H14" s="5"/>
      <c r="J14">
        <f t="shared" si="2"/>
        <v>1</v>
      </c>
      <c r="K14">
        <f t="shared" si="3"/>
        <v>1</v>
      </c>
      <c r="L14">
        <f t="shared" si="4"/>
        <v>1</v>
      </c>
      <c r="M14">
        <f t="shared" si="5"/>
        <v>1</v>
      </c>
      <c r="T14">
        <f t="shared" si="7"/>
        <v>1</v>
      </c>
      <c r="U14">
        <f t="shared" ref="U14:U20" si="11">IFERROR(C14/(C14+B14), -1)</f>
        <v>1</v>
      </c>
      <c r="V14">
        <f t="shared" si="9"/>
        <v>-1</v>
      </c>
      <c r="W14">
        <f t="shared" si="10"/>
        <v>-1</v>
      </c>
    </row>
    <row r="15" spans="1:28" x14ac:dyDescent="0.2">
      <c r="A15" t="s">
        <v>32</v>
      </c>
      <c r="B15" s="5"/>
      <c r="C15" s="5"/>
      <c r="D15" s="5">
        <v>1</v>
      </c>
      <c r="E15" s="5"/>
      <c r="F15" s="5">
        <v>1</v>
      </c>
      <c r="G15" s="5">
        <v>5</v>
      </c>
      <c r="H15" s="5"/>
      <c r="J15">
        <f t="shared" si="2"/>
        <v>0</v>
      </c>
      <c r="K15">
        <f t="shared" si="3"/>
        <v>1</v>
      </c>
      <c r="L15">
        <f t="shared" si="4"/>
        <v>1</v>
      </c>
      <c r="M15">
        <f t="shared" si="5"/>
        <v>0.83333333333333337</v>
      </c>
      <c r="T15">
        <f t="shared" si="7"/>
        <v>0</v>
      </c>
      <c r="U15">
        <f t="shared" si="11"/>
        <v>-1</v>
      </c>
      <c r="V15">
        <f t="shared" si="9"/>
        <v>1</v>
      </c>
      <c r="W15">
        <f t="shared" si="10"/>
        <v>0.83333333333333337</v>
      </c>
    </row>
    <row r="16" spans="1:28" x14ac:dyDescent="0.2">
      <c r="A16" t="s">
        <v>36</v>
      </c>
      <c r="B16" s="5"/>
      <c r="C16">
        <v>3</v>
      </c>
      <c r="G16" s="5">
        <v>1</v>
      </c>
      <c r="H16" s="5"/>
      <c r="J16">
        <f t="shared" si="2"/>
        <v>1</v>
      </c>
      <c r="K16">
        <f t="shared" si="3"/>
        <v>1</v>
      </c>
      <c r="L16">
        <f t="shared" si="4"/>
        <v>1</v>
      </c>
      <c r="M16">
        <f t="shared" si="5"/>
        <v>1</v>
      </c>
      <c r="T16">
        <f t="shared" si="7"/>
        <v>1</v>
      </c>
      <c r="U16">
        <f t="shared" si="11"/>
        <v>1</v>
      </c>
      <c r="V16">
        <f t="shared" si="9"/>
        <v>1</v>
      </c>
      <c r="W16">
        <f t="shared" si="10"/>
        <v>1</v>
      </c>
    </row>
    <row r="17" spans="1:23" x14ac:dyDescent="0.2">
      <c r="A17" t="s">
        <v>39</v>
      </c>
      <c r="B17" s="5"/>
      <c r="C17" s="5">
        <v>3</v>
      </c>
      <c r="D17" s="5"/>
      <c r="E17" s="5"/>
      <c r="F17" s="5"/>
      <c r="G17" s="5">
        <v>2</v>
      </c>
      <c r="H17" s="5"/>
      <c r="J17">
        <f t="shared" si="2"/>
        <v>1</v>
      </c>
      <c r="K17">
        <f t="shared" si="3"/>
        <v>1</v>
      </c>
      <c r="L17">
        <f t="shared" si="4"/>
        <v>1</v>
      </c>
      <c r="M17">
        <f t="shared" si="5"/>
        <v>1</v>
      </c>
      <c r="T17">
        <f t="shared" si="7"/>
        <v>1</v>
      </c>
      <c r="U17">
        <f t="shared" si="11"/>
        <v>1</v>
      </c>
      <c r="V17">
        <f t="shared" si="9"/>
        <v>1</v>
      </c>
      <c r="W17">
        <f t="shared" si="10"/>
        <v>1</v>
      </c>
    </row>
    <row r="18" spans="1:23" x14ac:dyDescent="0.2">
      <c r="A18" t="s">
        <v>42</v>
      </c>
      <c r="B18" s="5"/>
      <c r="C18" s="5"/>
      <c r="D18" s="5"/>
      <c r="E18" s="5"/>
      <c r="F18" s="5"/>
      <c r="G18" s="5"/>
      <c r="H18" s="5"/>
      <c r="J18">
        <f t="shared" si="2"/>
        <v>1</v>
      </c>
      <c r="K18">
        <f t="shared" si="3"/>
        <v>1</v>
      </c>
      <c r="L18">
        <f t="shared" si="4"/>
        <v>1</v>
      </c>
      <c r="M18">
        <f t="shared" si="5"/>
        <v>1</v>
      </c>
      <c r="T18">
        <f t="shared" si="7"/>
        <v>-1</v>
      </c>
      <c r="U18">
        <f t="shared" si="11"/>
        <v>-1</v>
      </c>
      <c r="V18">
        <f t="shared" si="9"/>
        <v>-1</v>
      </c>
      <c r="W18">
        <f t="shared" si="10"/>
        <v>-1</v>
      </c>
    </row>
    <row r="19" spans="1:23" x14ac:dyDescent="0.2">
      <c r="A19" t="s">
        <v>85</v>
      </c>
      <c r="B19" s="5">
        <v>1</v>
      </c>
      <c r="C19" s="5">
        <v>1</v>
      </c>
      <c r="D19" s="5">
        <v>3</v>
      </c>
      <c r="E19" s="5"/>
      <c r="F19" s="5"/>
      <c r="G19" s="5">
        <v>2</v>
      </c>
      <c r="H19" s="5">
        <v>1</v>
      </c>
      <c r="J19">
        <f t="shared" si="2"/>
        <v>0.25</v>
      </c>
      <c r="K19">
        <f t="shared" si="3"/>
        <v>0.5</v>
      </c>
      <c r="L19">
        <f t="shared" si="4"/>
        <v>0.66666666666666663</v>
      </c>
      <c r="M19">
        <f t="shared" si="5"/>
        <v>1</v>
      </c>
      <c r="T19">
        <f t="shared" si="7"/>
        <v>0.25</v>
      </c>
      <c r="U19">
        <f t="shared" si="11"/>
        <v>0.5</v>
      </c>
      <c r="V19">
        <f t="shared" si="9"/>
        <v>0.66666666666666663</v>
      </c>
      <c r="W19">
        <f t="shared" si="10"/>
        <v>1</v>
      </c>
    </row>
    <row r="20" spans="1:23" x14ac:dyDescent="0.2">
      <c r="A20" t="s">
        <v>86</v>
      </c>
      <c r="B20" s="5"/>
      <c r="C20" s="5"/>
      <c r="D20" s="5"/>
      <c r="E20" s="5"/>
      <c r="F20" s="5"/>
      <c r="G20" s="5"/>
      <c r="H20" s="5">
        <v>1</v>
      </c>
      <c r="J20">
        <f t="shared" si="2"/>
        <v>1</v>
      </c>
      <c r="K20">
        <f t="shared" si="3"/>
        <v>1</v>
      </c>
      <c r="L20">
        <f t="shared" si="4"/>
        <v>0</v>
      </c>
      <c r="M20">
        <f t="shared" si="5"/>
        <v>1</v>
      </c>
      <c r="T20">
        <f t="shared" si="7"/>
        <v>-1</v>
      </c>
      <c r="U20">
        <f t="shared" si="11"/>
        <v>-1</v>
      </c>
      <c r="V20">
        <f t="shared" si="9"/>
        <v>0</v>
      </c>
      <c r="W20">
        <f t="shared" si="10"/>
        <v>-1</v>
      </c>
    </row>
    <row r="21" spans="1:23" x14ac:dyDescent="0.2">
      <c r="A21" s="2">
        <v>7.3</v>
      </c>
      <c r="B21" s="4"/>
      <c r="C21" s="4"/>
      <c r="D21" s="4"/>
      <c r="E21" s="4"/>
      <c r="F21" s="4"/>
      <c r="G21" s="4"/>
      <c r="H21" s="4"/>
    </row>
    <row r="22" spans="1:23" x14ac:dyDescent="0.2">
      <c r="A22" t="s">
        <v>43</v>
      </c>
      <c r="B22" s="5">
        <v>1</v>
      </c>
      <c r="C22" s="5">
        <v>2</v>
      </c>
      <c r="D22" s="5"/>
      <c r="E22" s="5"/>
      <c r="F22" s="5"/>
      <c r="G22" s="5">
        <v>1</v>
      </c>
      <c r="H22" s="5">
        <v>3</v>
      </c>
      <c r="J22">
        <f t="shared" si="2"/>
        <v>1</v>
      </c>
      <c r="K22">
        <f t="shared" si="3"/>
        <v>0.66666666666666663</v>
      </c>
      <c r="L22">
        <f t="shared" si="4"/>
        <v>0.25</v>
      </c>
      <c r="M22">
        <f t="shared" si="5"/>
        <v>1</v>
      </c>
      <c r="T22">
        <f t="shared" si="7"/>
        <v>1</v>
      </c>
      <c r="U22">
        <f>IFERROR(C22/(C22+B22), -1)</f>
        <v>0.66666666666666663</v>
      </c>
      <c r="V22">
        <f t="shared" si="9"/>
        <v>0.25</v>
      </c>
      <c r="W22">
        <f t="shared" si="10"/>
        <v>1</v>
      </c>
    </row>
    <row r="23" spans="1:23" x14ac:dyDescent="0.2">
      <c r="A23" t="s">
        <v>48</v>
      </c>
      <c r="B23" s="5"/>
      <c r="C23" s="5">
        <v>1</v>
      </c>
      <c r="D23" s="5"/>
      <c r="E23" s="5"/>
      <c r="F23" s="5"/>
      <c r="G23" s="5"/>
      <c r="H23" s="5"/>
      <c r="J23">
        <f t="shared" si="2"/>
        <v>1</v>
      </c>
      <c r="K23">
        <f t="shared" si="3"/>
        <v>1</v>
      </c>
      <c r="L23">
        <f t="shared" si="4"/>
        <v>1</v>
      </c>
      <c r="M23">
        <f t="shared" si="5"/>
        <v>1</v>
      </c>
      <c r="T23">
        <f t="shared" si="7"/>
        <v>1</v>
      </c>
      <c r="U23">
        <f t="shared" ref="U23:U29" si="12">IFERROR(C23/(C23+B23), -1)</f>
        <v>1</v>
      </c>
      <c r="V23">
        <f t="shared" si="9"/>
        <v>-1</v>
      </c>
      <c r="W23">
        <f t="shared" si="10"/>
        <v>-1</v>
      </c>
    </row>
    <row r="24" spans="1:23" x14ac:dyDescent="0.2">
      <c r="A24" t="s">
        <v>49</v>
      </c>
      <c r="B24" s="5"/>
      <c r="C24" s="5"/>
      <c r="D24" s="5"/>
      <c r="E24" s="5"/>
      <c r="F24" s="5"/>
      <c r="G24" s="5"/>
      <c r="H24" s="5"/>
      <c r="J24">
        <f t="shared" si="2"/>
        <v>1</v>
      </c>
      <c r="K24">
        <f t="shared" si="3"/>
        <v>1</v>
      </c>
      <c r="L24">
        <f t="shared" si="4"/>
        <v>1</v>
      </c>
      <c r="M24">
        <f t="shared" si="5"/>
        <v>1</v>
      </c>
      <c r="T24">
        <f t="shared" si="7"/>
        <v>-1</v>
      </c>
      <c r="U24">
        <f t="shared" si="12"/>
        <v>-1</v>
      </c>
      <c r="V24">
        <f t="shared" si="9"/>
        <v>-1</v>
      </c>
      <c r="W24">
        <f t="shared" si="10"/>
        <v>-1</v>
      </c>
    </row>
    <row r="25" spans="1:23" x14ac:dyDescent="0.2">
      <c r="A25" t="s">
        <v>50</v>
      </c>
      <c r="B25" s="5"/>
      <c r="C25" s="5"/>
      <c r="D25" s="5"/>
      <c r="E25" s="5"/>
      <c r="F25" s="5"/>
      <c r="G25" s="5"/>
      <c r="H25" s="5"/>
      <c r="J25">
        <f t="shared" si="2"/>
        <v>1</v>
      </c>
      <c r="K25">
        <f t="shared" si="3"/>
        <v>1</v>
      </c>
      <c r="L25">
        <f t="shared" si="4"/>
        <v>1</v>
      </c>
      <c r="M25">
        <f t="shared" si="5"/>
        <v>1</v>
      </c>
      <c r="T25">
        <f t="shared" si="7"/>
        <v>-1</v>
      </c>
      <c r="U25">
        <f t="shared" si="12"/>
        <v>-1</v>
      </c>
      <c r="V25">
        <f t="shared" si="9"/>
        <v>-1</v>
      </c>
      <c r="W25">
        <f t="shared" si="10"/>
        <v>-1</v>
      </c>
    </row>
    <row r="26" spans="1:23" x14ac:dyDescent="0.2">
      <c r="A26" t="s">
        <v>51</v>
      </c>
      <c r="B26" s="5"/>
      <c r="C26" s="5"/>
      <c r="D26" s="5">
        <v>1</v>
      </c>
      <c r="E26" s="5"/>
      <c r="F26" s="5"/>
      <c r="G26" s="5"/>
      <c r="H26" s="5">
        <v>3</v>
      </c>
      <c r="J26">
        <f t="shared" si="2"/>
        <v>0</v>
      </c>
      <c r="K26">
        <f t="shared" si="3"/>
        <v>1</v>
      </c>
      <c r="L26">
        <f t="shared" si="4"/>
        <v>0</v>
      </c>
      <c r="M26">
        <f t="shared" si="5"/>
        <v>1</v>
      </c>
      <c r="T26">
        <f t="shared" si="7"/>
        <v>0</v>
      </c>
      <c r="U26">
        <f t="shared" si="12"/>
        <v>-1</v>
      </c>
      <c r="V26">
        <f t="shared" si="9"/>
        <v>0</v>
      </c>
      <c r="W26">
        <f t="shared" si="10"/>
        <v>-1</v>
      </c>
    </row>
    <row r="27" spans="1:23" x14ac:dyDescent="0.2">
      <c r="A27" t="s">
        <v>54</v>
      </c>
      <c r="B27" s="5"/>
      <c r="C27" s="5"/>
      <c r="D27" s="5"/>
      <c r="E27" s="5"/>
      <c r="F27" s="5"/>
      <c r="G27" s="5"/>
      <c r="H27" s="5"/>
      <c r="J27">
        <f t="shared" si="2"/>
        <v>1</v>
      </c>
      <c r="K27">
        <f t="shared" si="3"/>
        <v>1</v>
      </c>
      <c r="L27">
        <f t="shared" si="4"/>
        <v>1</v>
      </c>
      <c r="M27">
        <f t="shared" si="5"/>
        <v>1</v>
      </c>
      <c r="T27">
        <f t="shared" si="7"/>
        <v>-1</v>
      </c>
      <c r="U27">
        <f t="shared" si="12"/>
        <v>-1</v>
      </c>
      <c r="V27">
        <f t="shared" si="9"/>
        <v>-1</v>
      </c>
      <c r="W27">
        <f t="shared" si="10"/>
        <v>-1</v>
      </c>
    </row>
    <row r="28" spans="1:23" x14ac:dyDescent="0.2">
      <c r="A28" t="s">
        <v>88</v>
      </c>
      <c r="B28" s="5">
        <v>1</v>
      </c>
      <c r="C28" s="5">
        <v>1</v>
      </c>
      <c r="D28" s="5">
        <v>3</v>
      </c>
      <c r="E28" s="5"/>
      <c r="F28" s="5"/>
      <c r="G28" s="5">
        <v>2</v>
      </c>
      <c r="H28" s="5">
        <v>1</v>
      </c>
      <c r="J28">
        <f t="shared" si="2"/>
        <v>0.25</v>
      </c>
      <c r="K28">
        <f t="shared" si="3"/>
        <v>0.5</v>
      </c>
      <c r="L28">
        <f t="shared" si="4"/>
        <v>0.66666666666666663</v>
      </c>
      <c r="M28">
        <f t="shared" si="5"/>
        <v>1</v>
      </c>
      <c r="T28">
        <f t="shared" si="7"/>
        <v>0.25</v>
      </c>
      <c r="U28">
        <f t="shared" si="12"/>
        <v>0.5</v>
      </c>
      <c r="V28">
        <f t="shared" si="9"/>
        <v>0.66666666666666663</v>
      </c>
      <c r="W28">
        <f t="shared" si="10"/>
        <v>1</v>
      </c>
    </row>
    <row r="29" spans="1:23" x14ac:dyDescent="0.2">
      <c r="A29" t="s">
        <v>89</v>
      </c>
      <c r="B29" s="5"/>
      <c r="C29" s="5"/>
      <c r="D29" s="5"/>
      <c r="E29" s="5"/>
      <c r="F29" s="5"/>
      <c r="G29" s="5"/>
      <c r="H29" s="5">
        <v>1</v>
      </c>
      <c r="J29">
        <f t="shared" si="2"/>
        <v>1</v>
      </c>
      <c r="K29">
        <f t="shared" si="3"/>
        <v>1</v>
      </c>
      <c r="L29">
        <f t="shared" si="4"/>
        <v>0</v>
      </c>
      <c r="M29">
        <f t="shared" si="5"/>
        <v>1</v>
      </c>
      <c r="T29">
        <f t="shared" si="7"/>
        <v>-1</v>
      </c>
      <c r="U29">
        <f t="shared" si="12"/>
        <v>-1</v>
      </c>
      <c r="V29">
        <f t="shared" si="9"/>
        <v>0</v>
      </c>
      <c r="W29">
        <f t="shared" si="10"/>
        <v>-1</v>
      </c>
    </row>
    <row r="30" spans="1:23" x14ac:dyDescent="0.2">
      <c r="A30" s="2">
        <v>7.4</v>
      </c>
      <c r="B30" s="4"/>
      <c r="C30" s="4"/>
      <c r="D30" s="4"/>
      <c r="E30" s="4"/>
      <c r="F30" s="4"/>
      <c r="G30" s="4"/>
      <c r="H30" s="4"/>
    </row>
    <row r="31" spans="1:23" x14ac:dyDescent="0.2">
      <c r="A31" t="s">
        <v>55</v>
      </c>
      <c r="B31" s="5"/>
      <c r="C31" s="5"/>
      <c r="D31" s="5"/>
      <c r="E31" s="5"/>
      <c r="F31" s="5"/>
      <c r="G31" s="5"/>
      <c r="H31" s="5"/>
      <c r="J31">
        <f t="shared" si="2"/>
        <v>1</v>
      </c>
      <c r="K31">
        <f t="shared" si="3"/>
        <v>1</v>
      </c>
      <c r="L31">
        <f t="shared" si="4"/>
        <v>1</v>
      </c>
      <c r="M31">
        <f t="shared" si="5"/>
        <v>1</v>
      </c>
      <c r="T31">
        <f t="shared" si="7"/>
        <v>-1</v>
      </c>
      <c r="U31">
        <f>IFERROR(C31/(C31+B31), -1)</f>
        <v>-1</v>
      </c>
      <c r="V31">
        <f t="shared" si="9"/>
        <v>-1</v>
      </c>
      <c r="W31">
        <f t="shared" si="10"/>
        <v>-1</v>
      </c>
    </row>
    <row r="32" spans="1:23" x14ac:dyDescent="0.2">
      <c r="A32" t="s">
        <v>56</v>
      </c>
      <c r="B32" s="5"/>
      <c r="C32" s="5">
        <v>1</v>
      </c>
      <c r="D32" s="5"/>
      <c r="E32" s="5"/>
      <c r="F32" s="5"/>
      <c r="G32" s="5"/>
      <c r="H32" s="5"/>
      <c r="J32">
        <f t="shared" si="2"/>
        <v>1</v>
      </c>
      <c r="K32">
        <f t="shared" si="3"/>
        <v>1</v>
      </c>
      <c r="L32">
        <f t="shared" si="4"/>
        <v>1</v>
      </c>
      <c r="M32">
        <f t="shared" si="5"/>
        <v>1</v>
      </c>
      <c r="T32">
        <f t="shared" si="7"/>
        <v>1</v>
      </c>
      <c r="U32">
        <f t="shared" ref="U32:U38" si="13">IFERROR(C32/(C32+B32), -1)</f>
        <v>1</v>
      </c>
      <c r="V32">
        <f t="shared" si="9"/>
        <v>-1</v>
      </c>
      <c r="W32">
        <f t="shared" si="10"/>
        <v>-1</v>
      </c>
    </row>
    <row r="33" spans="1:23" x14ac:dyDescent="0.2">
      <c r="A33" t="s">
        <v>57</v>
      </c>
      <c r="B33" s="5">
        <v>2</v>
      </c>
      <c r="C33" s="5"/>
      <c r="D33" s="5"/>
      <c r="E33" s="5"/>
      <c r="F33" s="5"/>
      <c r="G33" s="5"/>
      <c r="H33" s="5"/>
      <c r="J33">
        <f t="shared" si="2"/>
        <v>1</v>
      </c>
      <c r="K33">
        <f t="shared" si="3"/>
        <v>0</v>
      </c>
      <c r="L33">
        <f t="shared" si="4"/>
        <v>1</v>
      </c>
      <c r="M33">
        <f t="shared" si="5"/>
        <v>1</v>
      </c>
      <c r="T33">
        <f t="shared" si="7"/>
        <v>-1</v>
      </c>
      <c r="U33">
        <f t="shared" si="13"/>
        <v>0</v>
      </c>
      <c r="V33">
        <f t="shared" si="9"/>
        <v>-1</v>
      </c>
      <c r="W33">
        <f t="shared" si="10"/>
        <v>-1</v>
      </c>
    </row>
    <row r="34" spans="1:23" x14ac:dyDescent="0.2">
      <c r="A34" t="s">
        <v>59</v>
      </c>
      <c r="B34" s="5"/>
      <c r="C34" s="5"/>
      <c r="D34" s="5"/>
      <c r="E34" s="5"/>
      <c r="F34" s="5"/>
      <c r="G34" s="5"/>
      <c r="H34" s="5"/>
      <c r="J34">
        <f t="shared" si="2"/>
        <v>1</v>
      </c>
      <c r="K34">
        <f t="shared" si="3"/>
        <v>1</v>
      </c>
      <c r="L34">
        <f t="shared" si="4"/>
        <v>1</v>
      </c>
      <c r="M34">
        <f t="shared" si="5"/>
        <v>1</v>
      </c>
      <c r="T34">
        <f t="shared" si="7"/>
        <v>-1</v>
      </c>
      <c r="U34">
        <f t="shared" si="13"/>
        <v>-1</v>
      </c>
      <c r="V34">
        <f t="shared" si="9"/>
        <v>-1</v>
      </c>
      <c r="W34">
        <f t="shared" si="10"/>
        <v>-1</v>
      </c>
    </row>
    <row r="35" spans="1:23" x14ac:dyDescent="0.2">
      <c r="A35" t="s">
        <v>60</v>
      </c>
      <c r="B35" s="5"/>
      <c r="C35" s="5"/>
      <c r="D35" s="5"/>
      <c r="E35" s="5"/>
      <c r="F35" s="5"/>
      <c r="G35" s="5"/>
      <c r="H35" s="5"/>
      <c r="J35">
        <f t="shared" si="2"/>
        <v>1</v>
      </c>
      <c r="K35">
        <f t="shared" si="3"/>
        <v>1</v>
      </c>
      <c r="L35">
        <f t="shared" si="4"/>
        <v>1</v>
      </c>
      <c r="M35">
        <f t="shared" si="5"/>
        <v>1</v>
      </c>
      <c r="T35">
        <f t="shared" si="7"/>
        <v>-1</v>
      </c>
      <c r="U35">
        <f t="shared" si="13"/>
        <v>-1</v>
      </c>
      <c r="V35">
        <f t="shared" si="9"/>
        <v>-1</v>
      </c>
      <c r="W35">
        <f t="shared" si="10"/>
        <v>-1</v>
      </c>
    </row>
    <row r="36" spans="1:23" x14ac:dyDescent="0.2">
      <c r="A36" t="s">
        <v>61</v>
      </c>
      <c r="B36" s="5"/>
      <c r="C36" s="5"/>
      <c r="D36" s="5"/>
      <c r="E36" s="5"/>
      <c r="F36" s="5"/>
      <c r="G36" s="5"/>
      <c r="H36" s="5"/>
      <c r="J36">
        <f t="shared" si="2"/>
        <v>1</v>
      </c>
      <c r="K36">
        <f t="shared" si="3"/>
        <v>1</v>
      </c>
      <c r="L36">
        <f t="shared" si="4"/>
        <v>1</v>
      </c>
      <c r="M36">
        <f t="shared" si="5"/>
        <v>1</v>
      </c>
      <c r="T36">
        <f t="shared" si="7"/>
        <v>-1</v>
      </c>
      <c r="U36">
        <f t="shared" si="13"/>
        <v>-1</v>
      </c>
      <c r="V36">
        <f t="shared" si="9"/>
        <v>-1</v>
      </c>
      <c r="W36">
        <f t="shared" si="10"/>
        <v>-1</v>
      </c>
    </row>
    <row r="37" spans="1:23" x14ac:dyDescent="0.2">
      <c r="A37" t="s">
        <v>90</v>
      </c>
      <c r="B37" s="5">
        <v>1</v>
      </c>
      <c r="C37" s="5">
        <v>1</v>
      </c>
      <c r="D37" s="5">
        <v>3</v>
      </c>
      <c r="E37" s="5"/>
      <c r="F37" s="5"/>
      <c r="G37" s="5">
        <v>2</v>
      </c>
      <c r="H37" s="5">
        <v>1</v>
      </c>
      <c r="J37">
        <f t="shared" si="2"/>
        <v>0.25</v>
      </c>
      <c r="K37">
        <f t="shared" si="3"/>
        <v>0.5</v>
      </c>
      <c r="L37">
        <f t="shared" si="4"/>
        <v>0.66666666666666663</v>
      </c>
      <c r="M37">
        <f t="shared" si="5"/>
        <v>1</v>
      </c>
      <c r="T37">
        <f t="shared" si="7"/>
        <v>0.25</v>
      </c>
      <c r="U37">
        <f t="shared" si="13"/>
        <v>0.5</v>
      </c>
      <c r="V37">
        <f t="shared" si="9"/>
        <v>0.66666666666666663</v>
      </c>
      <c r="W37">
        <f t="shared" si="10"/>
        <v>1</v>
      </c>
    </row>
    <row r="38" spans="1:23" x14ac:dyDescent="0.2">
      <c r="A38" t="s">
        <v>91</v>
      </c>
      <c r="B38" s="5"/>
      <c r="C38" s="5"/>
      <c r="D38" s="5"/>
      <c r="E38" s="5"/>
      <c r="F38" s="5"/>
      <c r="G38" s="5"/>
      <c r="H38" s="5">
        <v>1</v>
      </c>
      <c r="J38">
        <f t="shared" si="2"/>
        <v>1</v>
      </c>
      <c r="K38">
        <f t="shared" si="3"/>
        <v>1</v>
      </c>
      <c r="L38">
        <f t="shared" si="4"/>
        <v>0</v>
      </c>
      <c r="M38">
        <f t="shared" si="5"/>
        <v>1</v>
      </c>
      <c r="T38">
        <f t="shared" si="7"/>
        <v>-1</v>
      </c>
      <c r="U38">
        <f t="shared" si="13"/>
        <v>-1</v>
      </c>
      <c r="V38">
        <f t="shared" si="9"/>
        <v>0</v>
      </c>
      <c r="W38">
        <f t="shared" si="10"/>
        <v>-1</v>
      </c>
    </row>
    <row r="39" spans="1:23" x14ac:dyDescent="0.2">
      <c r="A39" s="2">
        <v>7.5</v>
      </c>
      <c r="B39" s="4"/>
      <c r="C39" s="4"/>
      <c r="D39" s="4"/>
      <c r="E39" s="4"/>
      <c r="F39" s="4"/>
      <c r="G39" s="4"/>
      <c r="H39" s="4"/>
    </row>
    <row r="40" spans="1:23" x14ac:dyDescent="0.2">
      <c r="A40" t="s">
        <v>62</v>
      </c>
      <c r="B40" s="5"/>
      <c r="C40" s="5"/>
      <c r="D40" s="5"/>
      <c r="E40" s="5"/>
      <c r="F40" s="5"/>
      <c r="G40" s="5"/>
      <c r="H40" s="5"/>
      <c r="J40">
        <f t="shared" si="2"/>
        <v>1</v>
      </c>
      <c r="K40">
        <f t="shared" si="3"/>
        <v>1</v>
      </c>
      <c r="L40">
        <f t="shared" si="4"/>
        <v>1</v>
      </c>
      <c r="M40">
        <f t="shared" si="5"/>
        <v>1</v>
      </c>
      <c r="T40">
        <f t="shared" si="7"/>
        <v>-1</v>
      </c>
      <c r="U40">
        <f t="shared" ref="U40:U46" si="14">IFERROR(C40/(C40+B40), -1)</f>
        <v>-1</v>
      </c>
      <c r="V40">
        <f t="shared" si="9"/>
        <v>-1</v>
      </c>
      <c r="W40">
        <f t="shared" si="10"/>
        <v>-1</v>
      </c>
    </row>
    <row r="41" spans="1:23" x14ac:dyDescent="0.2">
      <c r="A41" t="s">
        <v>63</v>
      </c>
      <c r="B41" s="5"/>
      <c r="C41" s="5">
        <v>1</v>
      </c>
      <c r="D41" s="5"/>
      <c r="E41" s="5"/>
      <c r="F41" s="5"/>
      <c r="G41" s="5"/>
      <c r="H41" s="5"/>
      <c r="J41">
        <f t="shared" si="2"/>
        <v>1</v>
      </c>
      <c r="K41">
        <f t="shared" si="3"/>
        <v>1</v>
      </c>
      <c r="L41">
        <f t="shared" si="4"/>
        <v>1</v>
      </c>
      <c r="M41">
        <f t="shared" si="5"/>
        <v>1</v>
      </c>
      <c r="T41">
        <f t="shared" si="7"/>
        <v>1</v>
      </c>
      <c r="U41">
        <f t="shared" si="14"/>
        <v>1</v>
      </c>
      <c r="V41">
        <f t="shared" si="9"/>
        <v>-1</v>
      </c>
      <c r="W41">
        <f t="shared" si="10"/>
        <v>-1</v>
      </c>
    </row>
    <row r="42" spans="1:23" x14ac:dyDescent="0.2">
      <c r="A42" t="s">
        <v>64</v>
      </c>
      <c r="B42" s="5">
        <v>1</v>
      </c>
      <c r="C42" s="5"/>
      <c r="D42" s="5"/>
      <c r="E42" s="5"/>
      <c r="F42" s="5"/>
      <c r="G42" s="5"/>
      <c r="H42" s="5"/>
      <c r="J42">
        <f t="shared" si="2"/>
        <v>1</v>
      </c>
      <c r="K42">
        <f t="shared" si="3"/>
        <v>0</v>
      </c>
      <c r="L42">
        <f t="shared" si="4"/>
        <v>1</v>
      </c>
      <c r="M42">
        <f t="shared" si="5"/>
        <v>1</v>
      </c>
      <c r="T42">
        <f t="shared" si="7"/>
        <v>-1</v>
      </c>
      <c r="U42">
        <f t="shared" si="14"/>
        <v>0</v>
      </c>
      <c r="V42">
        <f t="shared" si="9"/>
        <v>-1</v>
      </c>
      <c r="W42">
        <f t="shared" si="10"/>
        <v>-1</v>
      </c>
    </row>
    <row r="43" spans="1:23" x14ac:dyDescent="0.2">
      <c r="A43" t="s">
        <v>66</v>
      </c>
      <c r="B43" s="5"/>
      <c r="C43" s="5"/>
      <c r="D43" s="5"/>
      <c r="E43" s="5"/>
      <c r="F43" s="5"/>
      <c r="G43" s="5"/>
      <c r="H43" s="5"/>
      <c r="J43">
        <f t="shared" si="2"/>
        <v>1</v>
      </c>
      <c r="K43">
        <f t="shared" si="3"/>
        <v>1</v>
      </c>
      <c r="L43">
        <f t="shared" si="4"/>
        <v>1</v>
      </c>
      <c r="M43">
        <f t="shared" si="5"/>
        <v>1</v>
      </c>
      <c r="T43">
        <f t="shared" si="7"/>
        <v>-1</v>
      </c>
      <c r="U43">
        <f t="shared" si="14"/>
        <v>-1</v>
      </c>
      <c r="V43">
        <f t="shared" si="9"/>
        <v>-1</v>
      </c>
      <c r="W43">
        <f t="shared" si="10"/>
        <v>-1</v>
      </c>
    </row>
    <row r="44" spans="1:23" x14ac:dyDescent="0.2">
      <c r="A44" t="s">
        <v>67</v>
      </c>
      <c r="B44" s="5"/>
      <c r="C44" s="5"/>
      <c r="D44" s="5"/>
      <c r="E44" s="5"/>
      <c r="F44" s="5"/>
      <c r="G44" s="5"/>
      <c r="H44" s="5"/>
      <c r="J44">
        <f t="shared" si="2"/>
        <v>1</v>
      </c>
      <c r="K44">
        <f t="shared" si="3"/>
        <v>1</v>
      </c>
      <c r="L44">
        <f t="shared" si="4"/>
        <v>1</v>
      </c>
      <c r="M44">
        <f t="shared" si="5"/>
        <v>1</v>
      </c>
      <c r="T44">
        <f t="shared" si="7"/>
        <v>-1</v>
      </c>
      <c r="U44">
        <f t="shared" si="14"/>
        <v>-1</v>
      </c>
      <c r="V44">
        <f t="shared" si="9"/>
        <v>-1</v>
      </c>
      <c r="W44">
        <f t="shared" si="10"/>
        <v>-1</v>
      </c>
    </row>
    <row r="45" spans="1:23" x14ac:dyDescent="0.2">
      <c r="A45" t="s">
        <v>68</v>
      </c>
      <c r="B45" s="5"/>
      <c r="C45" s="5"/>
      <c r="D45" s="5"/>
      <c r="E45" s="5"/>
      <c r="F45" s="5"/>
      <c r="G45" s="5"/>
      <c r="H45" s="5"/>
      <c r="J45">
        <f t="shared" si="2"/>
        <v>1</v>
      </c>
      <c r="K45">
        <f t="shared" si="3"/>
        <v>1</v>
      </c>
      <c r="L45">
        <f t="shared" si="4"/>
        <v>1</v>
      </c>
      <c r="M45">
        <f t="shared" si="5"/>
        <v>1</v>
      </c>
      <c r="T45">
        <f t="shared" si="7"/>
        <v>-1</v>
      </c>
      <c r="U45">
        <f t="shared" si="14"/>
        <v>-1</v>
      </c>
      <c r="V45">
        <f t="shared" si="9"/>
        <v>-1</v>
      </c>
      <c r="W45">
        <f t="shared" si="10"/>
        <v>-1</v>
      </c>
    </row>
    <row r="46" spans="1:23" x14ac:dyDescent="0.2">
      <c r="A46" t="s">
        <v>92</v>
      </c>
      <c r="B46" s="5">
        <v>1</v>
      </c>
      <c r="C46" s="5">
        <v>1</v>
      </c>
      <c r="D46" s="5">
        <v>3</v>
      </c>
      <c r="E46" s="5"/>
      <c r="F46" s="5"/>
      <c r="G46" s="5">
        <v>2</v>
      </c>
      <c r="H46" s="5">
        <v>1</v>
      </c>
      <c r="J46">
        <f t="shared" si="2"/>
        <v>0.25</v>
      </c>
      <c r="K46">
        <f t="shared" si="3"/>
        <v>0.5</v>
      </c>
      <c r="L46">
        <f t="shared" si="4"/>
        <v>0.66666666666666663</v>
      </c>
      <c r="M46">
        <f t="shared" si="5"/>
        <v>1</v>
      </c>
      <c r="T46">
        <f t="shared" si="7"/>
        <v>0.25</v>
      </c>
      <c r="U46">
        <f t="shared" si="14"/>
        <v>0.5</v>
      </c>
      <c r="V46">
        <f t="shared" si="9"/>
        <v>0.66666666666666663</v>
      </c>
      <c r="W46">
        <f t="shared" si="10"/>
        <v>1</v>
      </c>
    </row>
    <row r="47" spans="1:23" x14ac:dyDescent="0.2">
      <c r="A47" t="s">
        <v>93</v>
      </c>
      <c r="B47" s="5"/>
      <c r="C47" s="5"/>
      <c r="D47" s="5"/>
      <c r="E47" s="5"/>
      <c r="F47" s="5"/>
      <c r="G47" s="5"/>
      <c r="H47" s="5">
        <v>1</v>
      </c>
      <c r="J47">
        <f t="shared" si="2"/>
        <v>1</v>
      </c>
      <c r="K47">
        <f t="shared" si="3"/>
        <v>1</v>
      </c>
      <c r="L47">
        <f t="shared" si="4"/>
        <v>0</v>
      </c>
      <c r="M47">
        <f t="shared" si="5"/>
        <v>1</v>
      </c>
      <c r="T47">
        <f t="shared" si="7"/>
        <v>-1</v>
      </c>
      <c r="U47">
        <f>IFERROR(C47/(C47+B47), -1)</f>
        <v>-1</v>
      </c>
      <c r="V47">
        <f t="shared" si="9"/>
        <v>0</v>
      </c>
      <c r="W47">
        <f t="shared" si="10"/>
        <v>-1</v>
      </c>
    </row>
    <row r="48" spans="1:23" x14ac:dyDescent="0.2">
      <c r="A48" s="2">
        <v>7.6</v>
      </c>
      <c r="B48" s="4"/>
      <c r="C48" s="4"/>
      <c r="D48" s="4"/>
      <c r="E48" s="4"/>
      <c r="F48" s="4"/>
      <c r="G48" s="4"/>
      <c r="H48" s="4"/>
    </row>
    <row r="49" spans="1:23" x14ac:dyDescent="0.2">
      <c r="A49" t="s">
        <v>69</v>
      </c>
      <c r="B49" s="5"/>
      <c r="C49" s="5">
        <v>1</v>
      </c>
      <c r="D49" s="5"/>
      <c r="E49" s="5"/>
      <c r="F49" s="5"/>
      <c r="G49" s="5"/>
      <c r="H49" s="5"/>
      <c r="J49">
        <f t="shared" si="2"/>
        <v>1</v>
      </c>
      <c r="K49">
        <f t="shared" si="3"/>
        <v>1</v>
      </c>
      <c r="L49">
        <f t="shared" si="4"/>
        <v>1</v>
      </c>
      <c r="M49">
        <f t="shared" si="5"/>
        <v>1</v>
      </c>
      <c r="T49">
        <f t="shared" si="7"/>
        <v>1</v>
      </c>
      <c r="U49">
        <f t="shared" ref="U49:U55" si="15">IFERROR(C49/(C49+B49), -1)</f>
        <v>1</v>
      </c>
      <c r="V49">
        <f t="shared" si="9"/>
        <v>-1</v>
      </c>
      <c r="W49">
        <f t="shared" si="10"/>
        <v>-1</v>
      </c>
    </row>
    <row r="50" spans="1:23" x14ac:dyDescent="0.2">
      <c r="A50" t="s">
        <v>71</v>
      </c>
      <c r="B50" s="5"/>
      <c r="C50" s="5">
        <v>1</v>
      </c>
      <c r="D50" s="5"/>
      <c r="E50" s="5"/>
      <c r="F50" s="5"/>
      <c r="G50" s="5"/>
      <c r="H50" s="5"/>
      <c r="J50">
        <f t="shared" si="2"/>
        <v>1</v>
      </c>
      <c r="K50">
        <f t="shared" si="3"/>
        <v>1</v>
      </c>
      <c r="L50">
        <f t="shared" si="4"/>
        <v>1</v>
      </c>
      <c r="M50">
        <f t="shared" si="5"/>
        <v>1</v>
      </c>
      <c r="T50">
        <f t="shared" si="7"/>
        <v>1</v>
      </c>
      <c r="U50">
        <f t="shared" si="15"/>
        <v>1</v>
      </c>
      <c r="V50">
        <f t="shared" si="9"/>
        <v>-1</v>
      </c>
      <c r="W50">
        <f t="shared" si="10"/>
        <v>-1</v>
      </c>
    </row>
    <row r="51" spans="1:23" x14ac:dyDescent="0.2">
      <c r="A51" t="s">
        <v>72</v>
      </c>
      <c r="B51" s="5"/>
      <c r="C51" s="5"/>
      <c r="D51" s="5"/>
      <c r="E51" s="5"/>
      <c r="F51" s="5"/>
      <c r="G51" s="5"/>
      <c r="H51" s="5"/>
      <c r="J51">
        <f t="shared" si="2"/>
        <v>1</v>
      </c>
      <c r="K51">
        <f t="shared" si="3"/>
        <v>1</v>
      </c>
      <c r="L51">
        <f t="shared" si="4"/>
        <v>1</v>
      </c>
      <c r="M51">
        <f t="shared" si="5"/>
        <v>1</v>
      </c>
      <c r="T51">
        <f t="shared" si="7"/>
        <v>-1</v>
      </c>
      <c r="U51">
        <f t="shared" si="15"/>
        <v>-1</v>
      </c>
      <c r="V51">
        <f t="shared" si="9"/>
        <v>-1</v>
      </c>
      <c r="W51">
        <f t="shared" si="10"/>
        <v>-1</v>
      </c>
    </row>
    <row r="52" spans="1:23" x14ac:dyDescent="0.2">
      <c r="A52" t="s">
        <v>73</v>
      </c>
      <c r="B52" s="5"/>
      <c r="C52" s="5"/>
      <c r="D52" s="5"/>
      <c r="E52" s="5"/>
      <c r="F52" s="5"/>
      <c r="G52" s="5"/>
      <c r="H52" s="5"/>
      <c r="J52">
        <f t="shared" si="2"/>
        <v>1</v>
      </c>
      <c r="K52">
        <f t="shared" si="3"/>
        <v>1</v>
      </c>
      <c r="L52">
        <f t="shared" si="4"/>
        <v>1</v>
      </c>
      <c r="M52">
        <f t="shared" si="5"/>
        <v>1</v>
      </c>
      <c r="T52">
        <f t="shared" si="7"/>
        <v>-1</v>
      </c>
      <c r="U52">
        <f t="shared" si="15"/>
        <v>-1</v>
      </c>
      <c r="V52">
        <f t="shared" si="9"/>
        <v>-1</v>
      </c>
      <c r="W52">
        <f t="shared" si="10"/>
        <v>-1</v>
      </c>
    </row>
    <row r="53" spans="1:23" x14ac:dyDescent="0.2">
      <c r="A53" t="s">
        <v>74</v>
      </c>
      <c r="B53" s="5"/>
      <c r="C53" s="5"/>
      <c r="D53" s="5"/>
      <c r="E53" s="5"/>
      <c r="F53" s="5"/>
      <c r="G53" s="5"/>
      <c r="H53" s="5"/>
      <c r="J53">
        <f t="shared" si="2"/>
        <v>1</v>
      </c>
      <c r="K53">
        <f t="shared" si="3"/>
        <v>1</v>
      </c>
      <c r="L53">
        <f t="shared" si="4"/>
        <v>1</v>
      </c>
      <c r="M53">
        <f t="shared" si="5"/>
        <v>1</v>
      </c>
      <c r="T53">
        <f t="shared" si="7"/>
        <v>-1</v>
      </c>
      <c r="U53">
        <f t="shared" si="15"/>
        <v>-1</v>
      </c>
      <c r="V53">
        <f t="shared" si="9"/>
        <v>-1</v>
      </c>
      <c r="W53">
        <f t="shared" si="10"/>
        <v>-1</v>
      </c>
    </row>
    <row r="54" spans="1:23" x14ac:dyDescent="0.2">
      <c r="A54" t="s">
        <v>75</v>
      </c>
      <c r="B54" s="5"/>
      <c r="C54" s="5"/>
      <c r="D54" s="5"/>
      <c r="E54" s="5"/>
      <c r="F54" s="5"/>
      <c r="G54" s="5"/>
      <c r="H54" s="5"/>
      <c r="J54">
        <f t="shared" si="2"/>
        <v>1</v>
      </c>
      <c r="K54">
        <f t="shared" si="3"/>
        <v>1</v>
      </c>
      <c r="L54">
        <f t="shared" si="4"/>
        <v>1</v>
      </c>
      <c r="M54">
        <f t="shared" si="5"/>
        <v>1</v>
      </c>
      <c r="T54">
        <f t="shared" si="7"/>
        <v>-1</v>
      </c>
      <c r="U54">
        <f t="shared" si="15"/>
        <v>-1</v>
      </c>
      <c r="V54">
        <f t="shared" si="9"/>
        <v>-1</v>
      </c>
      <c r="W54">
        <f t="shared" si="10"/>
        <v>-1</v>
      </c>
    </row>
    <row r="55" spans="1:23" x14ac:dyDescent="0.2">
      <c r="A55" t="s">
        <v>94</v>
      </c>
      <c r="B55" s="5">
        <v>1</v>
      </c>
      <c r="C55" s="5">
        <v>1</v>
      </c>
      <c r="D55" s="5">
        <v>3</v>
      </c>
      <c r="E55" s="5"/>
      <c r="F55" s="5"/>
      <c r="G55" s="5">
        <v>2</v>
      </c>
      <c r="H55" s="5">
        <v>1</v>
      </c>
      <c r="J55">
        <f t="shared" si="2"/>
        <v>0.25</v>
      </c>
      <c r="K55">
        <f t="shared" si="3"/>
        <v>0.5</v>
      </c>
      <c r="L55">
        <f t="shared" si="4"/>
        <v>0.66666666666666663</v>
      </c>
      <c r="M55">
        <f t="shared" si="5"/>
        <v>1</v>
      </c>
      <c r="T55">
        <f t="shared" si="7"/>
        <v>0.25</v>
      </c>
      <c r="U55">
        <f t="shared" si="15"/>
        <v>0.5</v>
      </c>
      <c r="V55">
        <f t="shared" si="9"/>
        <v>0.66666666666666663</v>
      </c>
      <c r="W55">
        <f t="shared" si="10"/>
        <v>1</v>
      </c>
    </row>
    <row r="56" spans="1:23" x14ac:dyDescent="0.2">
      <c r="A56" t="s">
        <v>95</v>
      </c>
      <c r="B56" s="5"/>
      <c r="C56" s="5"/>
      <c r="D56" s="5"/>
      <c r="E56" s="5"/>
      <c r="F56" s="5"/>
      <c r="G56" s="5"/>
      <c r="H56" s="5">
        <v>1</v>
      </c>
      <c r="J56">
        <f t="shared" si="2"/>
        <v>1</v>
      </c>
      <c r="K56">
        <f t="shared" si="3"/>
        <v>1</v>
      </c>
      <c r="L56">
        <f t="shared" si="4"/>
        <v>0</v>
      </c>
      <c r="M56">
        <f t="shared" si="5"/>
        <v>1</v>
      </c>
      <c r="T56">
        <f t="shared" si="7"/>
        <v>-1</v>
      </c>
      <c r="U56">
        <f>IFERROR(C56/(C56+B56), -1)</f>
        <v>-1</v>
      </c>
      <c r="V56">
        <f t="shared" si="9"/>
        <v>0</v>
      </c>
      <c r="W56">
        <f t="shared" si="10"/>
        <v>-1</v>
      </c>
    </row>
    <row r="57" spans="1:23" x14ac:dyDescent="0.2">
      <c r="A57" s="2">
        <v>7.7</v>
      </c>
      <c r="B57" s="4"/>
      <c r="C57" s="4"/>
      <c r="D57" s="4"/>
      <c r="E57" s="4"/>
      <c r="F57" s="4"/>
      <c r="G57" s="4"/>
      <c r="H57" s="4"/>
    </row>
    <row r="58" spans="1:23" x14ac:dyDescent="0.2">
      <c r="A58" t="s">
        <v>76</v>
      </c>
      <c r="B58" s="5"/>
      <c r="C58" s="5"/>
      <c r="D58" s="5"/>
      <c r="E58" s="5"/>
      <c r="F58" s="5"/>
      <c r="G58" s="5">
        <v>3</v>
      </c>
      <c r="H58" s="5"/>
      <c r="J58">
        <f t="shared" si="2"/>
        <v>1</v>
      </c>
      <c r="K58">
        <f t="shared" si="3"/>
        <v>1</v>
      </c>
      <c r="L58">
        <f t="shared" si="4"/>
        <v>1</v>
      </c>
      <c r="M58">
        <f t="shared" si="5"/>
        <v>1</v>
      </c>
      <c r="T58">
        <f t="shared" si="7"/>
        <v>-1</v>
      </c>
      <c r="U58">
        <f t="shared" ref="U58:U64" si="16">IFERROR(C58/(C58+B58), -1)</f>
        <v>-1</v>
      </c>
      <c r="V58">
        <f t="shared" si="9"/>
        <v>1</v>
      </c>
      <c r="W58">
        <f t="shared" si="10"/>
        <v>1</v>
      </c>
    </row>
    <row r="59" spans="1:23" x14ac:dyDescent="0.2">
      <c r="A59" t="s">
        <v>78</v>
      </c>
      <c r="B59" s="5"/>
      <c r="C59" s="5">
        <v>1</v>
      </c>
      <c r="D59" s="5"/>
      <c r="E59" s="5"/>
      <c r="F59" s="5"/>
      <c r="G59" s="5"/>
      <c r="H59" s="5"/>
      <c r="J59">
        <f t="shared" si="2"/>
        <v>1</v>
      </c>
      <c r="K59">
        <f t="shared" si="3"/>
        <v>1</v>
      </c>
      <c r="L59">
        <f t="shared" si="4"/>
        <v>1</v>
      </c>
      <c r="M59">
        <f t="shared" si="5"/>
        <v>1</v>
      </c>
      <c r="T59">
        <f t="shared" si="7"/>
        <v>1</v>
      </c>
      <c r="U59">
        <f t="shared" si="16"/>
        <v>1</v>
      </c>
      <c r="V59">
        <f t="shared" si="9"/>
        <v>-1</v>
      </c>
      <c r="W59">
        <f t="shared" si="10"/>
        <v>-1</v>
      </c>
    </row>
    <row r="60" spans="1:23" x14ac:dyDescent="0.2">
      <c r="A60" t="s">
        <v>79</v>
      </c>
      <c r="B60" s="5"/>
      <c r="C60" s="5"/>
      <c r="D60" s="5"/>
      <c r="E60" s="5"/>
      <c r="F60" s="5"/>
      <c r="G60" s="5"/>
      <c r="H60" s="5"/>
      <c r="J60">
        <f t="shared" si="2"/>
        <v>1</v>
      </c>
      <c r="K60">
        <f t="shared" si="3"/>
        <v>1</v>
      </c>
      <c r="L60">
        <f t="shared" si="4"/>
        <v>1</v>
      </c>
      <c r="M60">
        <f t="shared" si="5"/>
        <v>1</v>
      </c>
      <c r="T60">
        <f t="shared" si="7"/>
        <v>-1</v>
      </c>
      <c r="U60">
        <f t="shared" si="16"/>
        <v>-1</v>
      </c>
      <c r="V60">
        <f t="shared" si="9"/>
        <v>-1</v>
      </c>
      <c r="W60">
        <f t="shared" si="10"/>
        <v>-1</v>
      </c>
    </row>
    <row r="61" spans="1:23" x14ac:dyDescent="0.2">
      <c r="A61" t="s">
        <v>80</v>
      </c>
      <c r="B61" s="5"/>
      <c r="C61" s="5"/>
      <c r="D61" s="5"/>
      <c r="E61" s="5"/>
      <c r="F61" s="5"/>
      <c r="G61" s="5"/>
      <c r="H61" s="5"/>
      <c r="J61">
        <f t="shared" si="2"/>
        <v>1</v>
      </c>
      <c r="K61">
        <f t="shared" si="3"/>
        <v>1</v>
      </c>
      <c r="L61">
        <f t="shared" si="4"/>
        <v>1</v>
      </c>
      <c r="M61">
        <f t="shared" si="5"/>
        <v>1</v>
      </c>
      <c r="T61">
        <f t="shared" si="7"/>
        <v>-1</v>
      </c>
      <c r="U61">
        <f t="shared" si="16"/>
        <v>-1</v>
      </c>
      <c r="V61">
        <f t="shared" si="9"/>
        <v>-1</v>
      </c>
      <c r="W61">
        <f t="shared" si="10"/>
        <v>-1</v>
      </c>
    </row>
    <row r="62" spans="1:23" x14ac:dyDescent="0.2">
      <c r="A62" t="s">
        <v>81</v>
      </c>
      <c r="B62" s="5"/>
      <c r="C62" s="5"/>
      <c r="D62" s="5"/>
      <c r="E62" s="5"/>
      <c r="F62" s="5"/>
      <c r="G62" s="5"/>
      <c r="H62" s="5"/>
      <c r="J62">
        <f t="shared" si="2"/>
        <v>1</v>
      </c>
      <c r="K62">
        <f t="shared" si="3"/>
        <v>1</v>
      </c>
      <c r="L62">
        <f t="shared" si="4"/>
        <v>1</v>
      </c>
      <c r="M62">
        <f t="shared" si="5"/>
        <v>1</v>
      </c>
      <c r="T62">
        <f t="shared" si="7"/>
        <v>-1</v>
      </c>
      <c r="U62">
        <f t="shared" si="16"/>
        <v>-1</v>
      </c>
      <c r="V62">
        <f t="shared" si="9"/>
        <v>-1</v>
      </c>
      <c r="W62">
        <f t="shared" si="10"/>
        <v>-1</v>
      </c>
    </row>
    <row r="63" spans="1:23" x14ac:dyDescent="0.2">
      <c r="A63" t="s">
        <v>82</v>
      </c>
      <c r="B63" s="5"/>
      <c r="C63" s="5"/>
      <c r="D63" s="5"/>
      <c r="E63" s="5"/>
      <c r="F63" s="5"/>
      <c r="G63" s="5"/>
      <c r="H63" s="5"/>
      <c r="J63">
        <f t="shared" si="2"/>
        <v>1</v>
      </c>
      <c r="K63">
        <f t="shared" si="3"/>
        <v>1</v>
      </c>
      <c r="L63">
        <f t="shared" si="4"/>
        <v>1</v>
      </c>
      <c r="M63">
        <f t="shared" si="5"/>
        <v>1</v>
      </c>
      <c r="T63">
        <f t="shared" si="7"/>
        <v>-1</v>
      </c>
      <c r="U63">
        <f t="shared" si="16"/>
        <v>-1</v>
      </c>
      <c r="V63">
        <f t="shared" si="9"/>
        <v>-1</v>
      </c>
      <c r="W63">
        <f t="shared" si="10"/>
        <v>-1</v>
      </c>
    </row>
    <row r="64" spans="1:23" x14ac:dyDescent="0.2">
      <c r="A64" t="s">
        <v>96</v>
      </c>
      <c r="B64" s="5">
        <v>1</v>
      </c>
      <c r="C64" s="5">
        <v>1</v>
      </c>
      <c r="D64" s="5">
        <v>3</v>
      </c>
      <c r="E64" s="5"/>
      <c r="F64" s="5"/>
      <c r="G64" s="5">
        <v>2</v>
      </c>
      <c r="H64" s="5">
        <v>1</v>
      </c>
      <c r="J64">
        <f t="shared" si="2"/>
        <v>0.25</v>
      </c>
      <c r="K64">
        <f t="shared" si="3"/>
        <v>0.5</v>
      </c>
      <c r="L64">
        <f t="shared" si="4"/>
        <v>0.66666666666666663</v>
      </c>
      <c r="M64">
        <f t="shared" si="5"/>
        <v>1</v>
      </c>
      <c r="T64">
        <f t="shared" si="7"/>
        <v>0.25</v>
      </c>
      <c r="U64">
        <f t="shared" si="16"/>
        <v>0.5</v>
      </c>
      <c r="V64">
        <f t="shared" si="9"/>
        <v>0.66666666666666663</v>
      </c>
      <c r="W64">
        <f t="shared" si="10"/>
        <v>1</v>
      </c>
    </row>
    <row r="65" spans="1:23" x14ac:dyDescent="0.2">
      <c r="A65" t="s">
        <v>97</v>
      </c>
      <c r="B65" s="5">
        <v>1</v>
      </c>
      <c r="C65" s="5">
        <v>1</v>
      </c>
      <c r="D65" s="5"/>
      <c r="E65" s="5"/>
      <c r="F65" s="5"/>
      <c r="G65" s="5">
        <v>4</v>
      </c>
      <c r="H65" s="5"/>
      <c r="J65">
        <f t="shared" si="2"/>
        <v>1</v>
      </c>
      <c r="K65">
        <f t="shared" si="3"/>
        <v>0.5</v>
      </c>
      <c r="L65">
        <f t="shared" si="4"/>
        <v>1</v>
      </c>
      <c r="M65">
        <f t="shared" si="5"/>
        <v>1</v>
      </c>
      <c r="T65">
        <f t="shared" si="7"/>
        <v>1</v>
      </c>
      <c r="U65">
        <f>IFERROR(C65/(C65+B65), -1)</f>
        <v>0.5</v>
      </c>
      <c r="V65">
        <f t="shared" si="9"/>
        <v>1</v>
      </c>
      <c r="W65">
        <f t="shared" si="10"/>
        <v>1</v>
      </c>
    </row>
  </sheetData>
  <mergeCells count="12">
    <mergeCell ref="B1:D1"/>
    <mergeCell ref="F1:H1"/>
    <mergeCell ref="J2:K2"/>
    <mergeCell ref="L2:M2"/>
    <mergeCell ref="O2:P2"/>
    <mergeCell ref="T2:U2"/>
    <mergeCell ref="V2:W2"/>
    <mergeCell ref="Y2:Z2"/>
    <mergeCell ref="AA2:AB2"/>
    <mergeCell ref="J1:R1"/>
    <mergeCell ref="T1:AB1"/>
    <mergeCell ref="Q2:R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Texts</vt:lpstr>
      <vt:lpstr>Numbers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Katona, Z. (Zsofia)</dc:creator>
  <cp:lastModifiedBy>Katona, Z. (Zsófia)</cp:lastModifiedBy>
  <dcterms:created xsi:type="dcterms:W3CDTF">2024-02-05T21:16:02Z</dcterms:created>
  <dcterms:modified xsi:type="dcterms:W3CDTF">2024-02-06T21:23:39Z</dcterms:modified>
</cp:coreProperties>
</file>