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Roberto Ramon Joya Estrada v. Mike Kelley Construction/LaborLens-/LaborLens/"/>
    </mc:Choice>
  </mc:AlternateContent>
  <xr:revisionPtr revIDLastSave="153" documentId="8_{196A4EA8-D00C-4829-8AA7-22D2205E22D8}" xr6:coauthVersionLast="47" xr6:coauthVersionMax="47" xr10:uidLastSave="{9F9CD536-B6E2-46C3-894C-87E15A822239}"/>
  <bookViews>
    <workbookView xWindow="20850" yWindow="750" windowWidth="33720" windowHeight="14205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13" l="1"/>
  <c r="D29" i="13"/>
  <c r="B30" i="13"/>
  <c r="B36" i="13"/>
  <c r="B35" i="13"/>
  <c r="B34" i="13"/>
  <c r="D26" i="13"/>
  <c r="D25" i="13"/>
  <c r="C26" i="13"/>
  <c r="C25" i="13"/>
  <c r="C24" i="13"/>
  <c r="C23" i="13"/>
  <c r="B26" i="13"/>
  <c r="B25" i="13"/>
  <c r="B24" i="13"/>
  <c r="B23" i="13"/>
  <c r="B19" i="13"/>
  <c r="D18" i="13"/>
  <c r="B18" i="13"/>
  <c r="C18" i="13" s="1"/>
  <c r="B17" i="13"/>
  <c r="B16" i="13"/>
  <c r="B15" i="13"/>
  <c r="C15" i="13" s="1"/>
  <c r="D15" i="13"/>
  <c r="D17" i="13" s="1"/>
  <c r="D19" i="13" s="1"/>
  <c r="B11" i="13"/>
  <c r="C11" i="13" s="1"/>
  <c r="A10" i="13"/>
  <c r="B9" i="13"/>
  <c r="C9" i="13" s="1"/>
  <c r="B8" i="13"/>
  <c r="B7" i="13"/>
  <c r="B6" i="13"/>
  <c r="B4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9" i="13" l="1"/>
  <c r="C17" i="13"/>
  <c r="D16" i="13"/>
  <c r="C16" i="13" s="1"/>
  <c r="E7" i="9"/>
  <c r="G2" i="12" l="1"/>
  <c r="F2" i="12"/>
  <c r="L8" i="2"/>
  <c r="B10" i="13" s="1"/>
  <c r="C10" i="13" s="1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5" i="13"/>
  <c r="C5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<sst xmlns="http://schemas.openxmlformats.org/spreadsheetml/2006/main" count="270" uniqueCount="230">
  <si>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</si>
  <si>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</si>
  <si>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</si>
  <si>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</si>
  <si>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</si>
  <si>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</si>
  <si>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</si>
  <si>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</si>
  <si>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</si>
  <si>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</si>
  <si>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</si>
  <si>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</si>
  <si>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</si>
  <si>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</si>
  <si>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</si>
  <si>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</si>
  <si>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</si>
  <si>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</si>
  <si>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</si>
  <si>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</si>
  <si>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</si>
  <si>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</si>
  <si>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</si>
  <si>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</si>
  <si>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</si>
  <si>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</si>
  <si>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</si>
  <si>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</si>
  <si>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</si>
  <si>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</si>
  <si>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</si>
  <si>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</si>
  <si>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</si>
  <si>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</si>
  <si>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</si>
  <si>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</si>
  <si>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</si>
  <si>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</si>
  <si>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</si>
  <si>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</si>
  <si>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</si>
  <si>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</si>
  <si>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</si>
  <si>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</si>
  <si>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</si>
  <si>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</si>
  <si>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</si>
  <si>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</si>
  <si>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</si>
  <si>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</si>
  <si>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</si>
  <si>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</si>
  <si>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</si>
  <si>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</si>
  <si>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</si>
  <si>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</si>
  <si>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</si>
  <si>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</si>
  <si>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</si>
  <si>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</si>
  <si>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</si>
  <si>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</si>
  <si>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</si>
  <si>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</si>
  <si>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</si>
  <si>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</si>
  <si>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</si>
  <si>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</si>
  <si>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</si>
  <si>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</si>
  <si>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</si>
  <si>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</si>
  <si>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</si>
  <si>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</si>
  <si>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</si>
  <si>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</si>
  <si>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</si>
  <si>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</si>
  <si>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</si>
  <si>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</si>
  <si>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</si>
  <si>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</si>
  <si>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</si>
  <si>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</si>
  <si>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</si>
  <si>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</si>
  <si>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</si>
  <si>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</si>
  <si>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</si>
  <si>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</si>
  <si>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</si>
  <si>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</si>
  <si>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</si>
  <si>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</si>
  <si>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</si>
  <si>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</si>
  <si>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</si>
  <si>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</si>
  <si>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</si>
  <si>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</si>
  <si>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</si>
  <si>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</si>
  <si>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</si>
  <si>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</si>
  <si>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</si>
  <si>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</si>
  <si>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</si>
  <si>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</si>
  <si>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</si>
  <si>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</si>
  <si>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</si>
  <si>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</si>
  <si>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</si>
  <si>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</si>
  <si>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</si>
  <si>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</si>
  <si>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</si>
  <si>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</si>
  <si>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</si>
  <si>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</si>
  <si>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</si>
  <si>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</si>
  <si>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</si>
  <si>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</si>
  <si>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</si>
  <si>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</si>
  <si>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</si>
  <si>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</si>
  <si>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</si>
  <si>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</si>
  <si>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</si>
  <si>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</si>
  <si>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</si>
  <si>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</si>
  <si>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</si>
  <si>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</si>
  <si>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</si>
  <si>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</si>
  <si>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</si>
  <si>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</si>
  <si>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</si>
  <si>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</si>
  <si>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</si>
  <si>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</si>
  <si>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</si>
  <si>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</si>
  <si>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</si>
  <si>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</si>
  <si>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</si>
  <si>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</si>
  <si>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</si>
  <si>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</si>
  <si>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</si>
  <si>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</si>
  <si>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</si>
  <si>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</si>
  <si>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</si>
  <si>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</si>
  <si>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</si>
  <si>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</si>
  <si>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</si>
  <si>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</si>
  <si>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</si>
  <si>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</si>
  <si>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</si>
  <si>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</si>
  <si>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</si>
  <si>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</si>
  <si>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</si>
  <si>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</si>
  <si>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</si>
  <si>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</si>
  <si>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</si>
  <si>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</si>
  <si>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</si>
  <si>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</si>
  <si>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</si>
  <si>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</si>
  <si>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</si>
  <si>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</si>
  <si>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</si>
  <si>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</si>
  <si>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</si>
  <si>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</si>
  <si>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</si>
  <si>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</si>
  <si>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</si>
  <si>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</si>
  <si>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</si>
  <si>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</si>
  <si>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</si>
  <si>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Section 1: Case Summary &amp; Dataset Overview</t>
  </si>
  <si>
    <t>Field</t>
  </si>
  <si>
    <t>Value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</si>
  <si>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</si>
  <si>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</si>
  <si>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</si>
  <si>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</si>
  <si>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</si>
  <si>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</si>
  <si>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</si>
  <si>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</si>
  <si>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</si>
  <si>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</si>
  <si>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</si>
  <si>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</si>
  <si>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</si>
  <si>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</si>
  <si>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</si>
  <si>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</si>
  <si>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</si>
  <si>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</si>
  <si>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</si>
  <si>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</si>
  <si>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</si>
  <si>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</si>
  <si>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</si>
  <si>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</si>
  <si>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</si>
  <si>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</si>
  <si>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</si>
  <si>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</si>
  <si>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</si>
  <si>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</si>
  <si>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</si>
  <si>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</si>
  <si>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Compliance Rate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</si>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</sst>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  <xf numFmtId="14" fontId="2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7" activePane="bottomRight" state="frozen"/>
      <selection pane="topRight" activeCell="F1" sqref="F1"/>
      <selection pane="bottomLeft" activeCell="A12" sqref="A12"/>
      <selection pane="bottomRight" activeCell="L29" sqref="L29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178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48" t="s">
        <v>76</v>
      </c>
      <c r="B1" s="150" t="s">
        <v>77</v>
      </c>
      <c r="C1" s="154" t="s">
        <v>89</v>
      </c>
      <c r="D1" s="152" t="s">
        <v>94</v>
      </c>
    </row>
    <row r="2" spans="1:4" ht="26.25" customHeight="1" x14ac:dyDescent="0.25">
      <c r="A2" s="149"/>
      <c r="B2" s="151"/>
      <c r="C2" s="155"/>
      <c r="D2" s="153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172</v>
      </c>
      <c r="B15" s="27"/>
      <c r="C15" s="120"/>
      <c r="D15" s="22"/>
    </row>
    <row r="16" spans="1:4" x14ac:dyDescent="0.25">
      <c r="A16" s="26" t="s">
        <v>173</v>
      </c>
      <c r="B16" s="27"/>
      <c r="C16" s="120"/>
      <c r="D16" s="22"/>
    </row>
    <row r="17" spans="1:4" x14ac:dyDescent="0.25">
      <c r="A17" s="26" t="s">
        <v>174</v>
      </c>
      <c r="B17" s="27"/>
      <c r="C17" s="120"/>
      <c r="D17" s="22"/>
    </row>
    <row r="18" spans="1:4" ht="15.75" thickBot="1" x14ac:dyDescent="0.3">
      <c r="A18" s="28" t="s">
        <v>175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 t="s">
        <v>171</v>
      </c>
      <c r="B1" s="79"/>
      <c r="C1" s="79"/>
      <c r="D1" s="156" t="str">
        <f>TEXT(B12,"0.0%") &amp; " Meal Violation Rate"</f>
        <v>46.0% Meal Violation Rate</v>
      </c>
      <c r="E1" s="156"/>
      <c r="F1" s="81"/>
    </row>
    <row r="2" spans="1:6" x14ac:dyDescent="0.25">
      <c r="A2" s="81" t="s">
        <v>179</v>
      </c>
      <c r="B2" s="81"/>
      <c r="C2" s="81"/>
      <c r="D2" s="80"/>
      <c r="E2" s="81"/>
      <c r="F2" s="81"/>
    </row>
    <row r="3" spans="1:6" x14ac:dyDescent="0.25">
      <c r="A3" s="157" t="s">
        <v>147</v>
      </c>
      <c r="B3" s="157"/>
      <c r="C3" s="157"/>
      <c r="D3" s="157"/>
      <c r="E3" s="157"/>
      <c r="F3" s="157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180</v>
      </c>
      <c r="B9" s="84"/>
      <c r="C9" s="85"/>
      <c r="D9" s="85"/>
      <c r="E9" s="85"/>
      <c r="F9" s="85"/>
    </row>
    <row r="10" spans="1:6" x14ac:dyDescent="0.25">
      <c r="A10" s="157" t="s">
        <v>154</v>
      </c>
      <c r="B10" s="157"/>
      <c r="C10" s="157"/>
      <c r="D10" s="157"/>
      <c r="E10" s="157"/>
      <c r="F10" s="157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57" t="s">
        <v>156</v>
      </c>
      <c r="B13" s="157"/>
      <c r="C13" s="157"/>
      <c r="D13" s="157"/>
      <c r="E13" s="157"/>
      <c r="F13" s="157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SUM(F5,F12,F15,D18,C8)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176</v>
      </c>
      <c r="G1" s="132" t="s">
        <v>177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G14" sqref="G14:H14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5" ht="15.75" x14ac:dyDescent="0.25">
      <c r="A1" s="133" t="s">
        <v>181</v>
      </c>
      <c r="B1" s="134" t="s">
        <v>182</v>
      </c>
      <c r="C1" s="134" t="s">
        <v>183</v>
      </c>
      <c r="D1" s="134" t="s">
        <v>184</v>
      </c>
      <c r="E1" s="134" t="s">
        <v>185</v>
      </c>
    </row>
    <row r="2" spans="1:5" ht="15.75" x14ac:dyDescent="0.25">
      <c r="A2" s="134" t="s">
        <v>186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187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188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189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190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tabSelected="1" workbookViewId="0">
      <selection activeCell="L16" sqref="L16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58" t="s">
        <v>191</v>
      </c>
      <c r="B1" s="158"/>
      <c r="C1" s="158"/>
      <c r="D1" s="158"/>
    </row>
    <row r="2" spans="1:4" x14ac:dyDescent="0.25">
      <c r="A2" s="138" t="s">
        <v>192</v>
      </c>
      <c r="B2" s="138" t="s">
        <v>193</v>
      </c>
      <c r="C2" s="139" t="s">
        <v>94</v>
      </c>
      <c r="D2" s="139"/>
    </row>
    <row r="3" spans="1:4" x14ac:dyDescent="0.25">
      <c r="A3" s="140" t="s">
        <v>112</v>
      </c>
      <c r="B3" s="142">
        <f>'Data Analysis'!L2</f>
        <v>128</v>
      </c>
      <c r="C3" s="140">
        <f>B3*5</f>
        <v>640</v>
      </c>
      <c r="D3" s="141"/>
    </row>
    <row r="4" spans="1:4" x14ac:dyDescent="0.25">
      <c r="A4" s="140" t="s">
        <v>194</v>
      </c>
      <c r="B4" s="140" t="str">
        <f>'Data Analysis'!L3</f>
        <v>07/05/15 - 11/17/19</v>
      </c>
      <c r="C4" s="140"/>
      <c r="D4" s="141"/>
    </row>
    <row r="5" spans="1:4" x14ac:dyDescent="0.25">
      <c r="A5" s="140" t="s">
        <v>195</v>
      </c>
      <c r="B5" s="142">
        <f>'Data Analysis'!L4</f>
        <v>5785</v>
      </c>
      <c r="C5" s="140">
        <f>B5*5</f>
        <v>28925</v>
      </c>
      <c r="D5" s="141"/>
    </row>
    <row r="6" spans="1:4" x14ac:dyDescent="0.25">
      <c r="A6" s="140" t="s">
        <v>196</v>
      </c>
      <c r="B6" s="143">
        <f>'Data Analysis'!L6</f>
        <v>1157</v>
      </c>
      <c r="C6" s="140"/>
      <c r="D6" s="141"/>
    </row>
    <row r="7" spans="1:4" x14ac:dyDescent="0.25">
      <c r="A7" s="140" t="s">
        <v>197</v>
      </c>
      <c r="B7" s="143">
        <f>'Data Analysis'!L7</f>
        <v>0</v>
      </c>
      <c r="C7" s="140"/>
      <c r="D7" s="141"/>
    </row>
    <row r="8" spans="1:4" x14ac:dyDescent="0.25">
      <c r="A8" s="140" t="s">
        <v>198</v>
      </c>
      <c r="B8" s="144">
        <f>'Pay Analysis'!C17</f>
        <v>0</v>
      </c>
      <c r="C8" s="140"/>
      <c r="D8" s="141"/>
    </row>
    <row r="9" spans="1:4" x14ac:dyDescent="0.25">
      <c r="A9" s="140" t="s">
        <v>199</v>
      </c>
      <c r="B9" s="142">
        <f>'Data Analysis'!L5</f>
        <v>5</v>
      </c>
      <c r="C9" s="140">
        <f t="shared" ref="C9:C11" si="0">B9*5</f>
        <v>25</v>
      </c>
      <c r="D9" s="141"/>
    </row>
    <row r="10" spans="1:4" x14ac:dyDescent="0.25">
      <c r="A10" s="140" t="str">
        <f>'Data Analysis'!K8</f>
        <v>PAGA Pay Periods from time data</v>
      </c>
      <c r="B10" s="142" t="e">
        <f>'Data Analysis'!L8</f>
        <v>#N/A</v>
      </c>
      <c r="C10" s="140" t="e">
        <f t="shared" si="0"/>
        <v>#N/A</v>
      </c>
      <c r="D10" s="141"/>
    </row>
    <row r="11" spans="1:4" x14ac:dyDescent="0.25">
      <c r="A11" s="140" t="s">
        <v>200</v>
      </c>
      <c r="B11" s="142">
        <f>'Data Analysis'!L21</f>
        <v>1842</v>
      </c>
      <c r="C11" s="140">
        <f t="shared" si="0"/>
        <v>9210</v>
      </c>
      <c r="D11" s="141"/>
    </row>
    <row r="12" spans="1:4" x14ac:dyDescent="0.25">
      <c r="A12" s="141"/>
      <c r="B12" s="141"/>
      <c r="C12" s="141"/>
      <c r="D12" s="141"/>
    </row>
    <row r="13" spans="1:4" x14ac:dyDescent="0.25">
      <c r="A13" s="158" t="s">
        <v>201</v>
      </c>
      <c r="B13" s="158"/>
      <c r="C13" s="158"/>
      <c r="D13" s="158"/>
    </row>
    <row r="14" spans="1:4" x14ac:dyDescent="0.25">
      <c r="A14" s="138" t="s">
        <v>202</v>
      </c>
      <c r="B14" s="138" t="s">
        <v>203</v>
      </c>
      <c r="C14" s="138" t="s">
        <v>204</v>
      </c>
      <c r="D14" s="139" t="s">
        <v>99</v>
      </c>
    </row>
    <row r="15" spans="1:4" x14ac:dyDescent="0.25">
      <c r="A15" s="140" t="s">
        <v>205</v>
      </c>
      <c r="B15" s="140">
        <f>'Data Analysis'!B7</f>
        <v>4250</v>
      </c>
      <c r="C15" s="147">
        <f>B15/D15</f>
        <v>0.31878187818781878</v>
      </c>
      <c r="D15" s="140">
        <f>'Data Analysis'!H7</f>
        <v>13332</v>
      </c>
    </row>
    <row r="16" spans="1:4" x14ac:dyDescent="0.25">
      <c r="A16" s="140" t="s">
        <v>206</v>
      </c>
      <c r="B16" s="140">
        <f>'Data Analysis'!C7</f>
        <v>1106</v>
      </c>
      <c r="C16" s="147">
        <f t="shared" ref="C16:C18" si="1">B16/D16</f>
        <v>8.2958295829582959E-2</v>
      </c>
      <c r="D16" s="140">
        <f>D15</f>
        <v>13332</v>
      </c>
    </row>
    <row r="17" spans="1:4" x14ac:dyDescent="0.25">
      <c r="A17" s="140" t="s">
        <v>207</v>
      </c>
      <c r="B17" s="140">
        <f>'Data Analysis'!D7</f>
        <v>771</v>
      </c>
      <c r="C17" s="147">
        <f t="shared" si="1"/>
        <v>5.7830783078307829E-2</v>
      </c>
      <c r="D17" s="140">
        <f>D15</f>
        <v>13332</v>
      </c>
    </row>
    <row r="18" spans="1:4" x14ac:dyDescent="0.25">
      <c r="A18" s="140" t="s">
        <v>208</v>
      </c>
      <c r="B18" s="140">
        <f>'Data Analysis'!F10</f>
        <v>16</v>
      </c>
      <c r="C18" s="147">
        <f t="shared" si="1"/>
        <v>0.84210526315789469</v>
      </c>
      <c r="D18" s="140">
        <f>'Data Analysis'!H10</f>
        <v>19</v>
      </c>
    </row>
    <row r="19" spans="1:4" x14ac:dyDescent="0.25">
      <c r="A19" s="140" t="s">
        <v>209</v>
      </c>
      <c r="B19" s="140">
        <f>'Data Analysis'!L26</f>
        <v>0</v>
      </c>
      <c r="C19" s="146">
        <f>B19/D19</f>
        <v>0</v>
      </c>
      <c r="D19" s="140">
        <f>D17</f>
        <v>13332</v>
      </c>
    </row>
    <row r="20" spans="1:4" x14ac:dyDescent="0.25">
      <c r="A20" s="141"/>
      <c r="B20" s="141"/>
      <c r="C20" s="141"/>
      <c r="D20" s="141"/>
    </row>
    <row r="21" spans="1:4" x14ac:dyDescent="0.25">
      <c r="A21" s="158" t="s">
        <v>210</v>
      </c>
      <c r="B21" s="158"/>
      <c r="C21" s="158"/>
      <c r="D21" s="158"/>
    </row>
    <row r="22" spans="1:4" x14ac:dyDescent="0.25">
      <c r="A22" s="138" t="s">
        <v>211</v>
      </c>
      <c r="B22" s="138" t="s">
        <v>99</v>
      </c>
      <c r="C22" s="138" t="s">
        <v>212</v>
      </c>
      <c r="D22" s="138" t="s">
        <v>213</v>
      </c>
    </row>
    <row r="23" spans="1:4" x14ac:dyDescent="0.25">
      <c r="A23" s="140" t="s">
        <v>214</v>
      </c>
      <c r="B23" s="140">
        <f>'Data Analysis'!H2</f>
        <v>5830</v>
      </c>
      <c r="C23" s="147">
        <f>'Data Analysis'!E2/'Data Analysis'!H2</f>
        <v>0.63310463121783878</v>
      </c>
      <c r="D23" s="140" t="s">
        <v>215</v>
      </c>
    </row>
    <row r="24" spans="1:4" x14ac:dyDescent="0.25">
      <c r="A24" s="140" t="s">
        <v>216</v>
      </c>
      <c r="B24" s="140">
        <f>'Data Analysis'!H3</f>
        <v>7741</v>
      </c>
      <c r="C24" s="147">
        <f>'Data Analysis'!E3/'Data Analysis'!H3</f>
        <v>0.33458209533651984</v>
      </c>
      <c r="D24" s="140" t="s">
        <v>215</v>
      </c>
    </row>
    <row r="25" spans="1:4" x14ac:dyDescent="0.25">
      <c r="A25" s="140" t="s">
        <v>217</v>
      </c>
      <c r="B25" s="140">
        <f>'Data Analysis'!H4</f>
        <v>14</v>
      </c>
      <c r="C25" s="147">
        <f>'Data Analysis'!E4/'Data Analysis'!H4</f>
        <v>0.6428571428571429</v>
      </c>
      <c r="D25" s="147">
        <f>'Data Analysis'!F4/'Data Analysis'!H4</f>
        <v>0.8571428571428571</v>
      </c>
    </row>
    <row r="26" spans="1:4" x14ac:dyDescent="0.25">
      <c r="A26" s="140" t="s">
        <v>218</v>
      </c>
      <c r="B26" s="140">
        <f>'Data Analysis'!H11</f>
        <v>5</v>
      </c>
      <c r="C26" s="147">
        <f>'Data Analysis'!E11/'Data Analysis'!H11</f>
        <v>0.2</v>
      </c>
      <c r="D26" s="147">
        <f>'Data Analysis'!F11/'Data Analysis'!H11</f>
        <v>0.8</v>
      </c>
    </row>
    <row r="27" spans="1:4" x14ac:dyDescent="0.25">
      <c r="A27" s="141"/>
      <c r="B27" s="141"/>
      <c r="C27" s="141"/>
      <c r="D27" s="141"/>
    </row>
    <row r="28" spans="1:4" x14ac:dyDescent="0.25">
      <c r="A28" s="158" t="s">
        <v>219</v>
      </c>
      <c r="B28" s="158"/>
      <c r="C28" s="158"/>
      <c r="D28" s="158"/>
    </row>
    <row r="29" spans="1:4" x14ac:dyDescent="0.25">
      <c r="A29" s="140" t="s">
        <v>220</v>
      </c>
      <c r="B29" s="145">
        <f>'Data Analysis'!L29</f>
        <v>0</v>
      </c>
      <c r="C29" s="140" t="s">
        <v>221</v>
      </c>
      <c r="D29" s="145">
        <f>'Data Analysis'!L28</f>
        <v>0</v>
      </c>
    </row>
    <row r="30" spans="1:4" x14ac:dyDescent="0.25">
      <c r="A30" s="140" t="s">
        <v>229</v>
      </c>
      <c r="B30" s="159">
        <f>'Data Analysis'!L30</f>
        <v>0</v>
      </c>
      <c r="C30" s="140"/>
      <c r="D30" s="145"/>
    </row>
    <row r="31" spans="1:4" x14ac:dyDescent="0.25">
      <c r="A31" s="141"/>
      <c r="B31" s="141"/>
      <c r="C31" s="141"/>
      <c r="D31" s="141"/>
    </row>
    <row r="32" spans="1:4" x14ac:dyDescent="0.25">
      <c r="A32" s="158" t="s">
        <v>222</v>
      </c>
      <c r="B32" s="158"/>
      <c r="C32" s="158"/>
      <c r="D32" s="158"/>
    </row>
    <row r="33" spans="1:4" x14ac:dyDescent="0.25">
      <c r="A33" s="138" t="s">
        <v>223</v>
      </c>
      <c r="B33" s="138" t="s">
        <v>193</v>
      </c>
      <c r="C33" s="139"/>
      <c r="D33" s="139"/>
    </row>
    <row r="34" spans="1:4" x14ac:dyDescent="0.25">
      <c r="A34" s="140" t="s">
        <v>224</v>
      </c>
      <c r="B34" s="140">
        <f>'Data Analysis'!H6</f>
        <v>18310</v>
      </c>
      <c r="C34" s="141"/>
      <c r="D34" s="141"/>
    </row>
    <row r="35" spans="1:4" x14ac:dyDescent="0.25">
      <c r="A35" s="140" t="s">
        <v>225</v>
      </c>
      <c r="B35" s="140">
        <f>'Rest Periods'!E3</f>
        <v>0</v>
      </c>
      <c r="C35" s="141"/>
      <c r="D35" s="141"/>
    </row>
    <row r="36" spans="1:4" x14ac:dyDescent="0.25">
      <c r="A36" s="140" t="s">
        <v>226</v>
      </c>
      <c r="B36" s="140" t="e">
        <f>'Rest Periods'!E7</f>
        <v>#DIV/0!</v>
      </c>
      <c r="C36" s="141"/>
      <c r="D36" s="141"/>
    </row>
    <row r="37" spans="1:4" x14ac:dyDescent="0.25">
      <c r="A37" s="140" t="s">
        <v>227</v>
      </c>
      <c r="B37" s="145" t="s">
        <v>228</v>
      </c>
      <c r="C37" s="141"/>
      <c r="D37" s="141"/>
    </row>
    <row r="38" spans="1:4" ht="16.5" x14ac:dyDescent="0.25">
      <c r="A38" s="137"/>
    </row>
  </sheetData>
  <mergeCells count="5">
    <mergeCell ref="A1:D1"/>
    <mergeCell ref="A13:D13"/>
    <mergeCell ref="A21:D21"/>
    <mergeCell ref="A28:D28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2025-06-11T16:53:31Z</dcterms:modified>
</cp:coreProperties>
</file>