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7" documentId="8_{959C9A77-AF47-40B6-AD8D-A1542209B188}" xr6:coauthVersionLast="47" xr6:coauthVersionMax="47" xr10:uidLastSave="{0E19167D-8621-4FB5-8332-013917157C2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 i="2" l="1"/>
  <c r="E8" i="3" l="1"/>
  <c r="H27" i="6" l="1"/>
  <c r="J10" i="2" l="1"/>
  <c r="J11" i="2"/>
  <c r="J12" i="2"/>
  <c r="J14" i="2"/>
  <c r="J15" i="2"/>
  <c r="J16" i="2"/>
  <c r="J17" i="2"/>
  <c r="J18" i="2"/>
  <c r="J19" i="2"/>
  <c r="J20" i="2"/>
  <c r="J21" i="2"/>
  <c r="J22" i="2"/>
  <c r="J23" i="2"/>
  <c r="J24" i="2"/>
  <c r="J25" i="2"/>
  <c r="J26" i="2"/>
  <c r="J27" i="2"/>
  <c r="J28" i="2"/>
  <c r="J29" i="2"/>
  <c r="J30" i="2"/>
  <c r="J13" i="2" l="1"/>
  <c r="A10" i="2"/>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<sst xmlns="http://schemas.openxmlformats.org/spreadsheetml/2006/main" count="118" uniqueCount="96">
  <si>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</si>
  <si>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</si>
  <si>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</si>
  <si>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</si>
  <si>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</si>
  <si>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</si>
  <si>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</si>
  <si>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</si>
  <si>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</si>
  <si>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</si>
  <si>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</si>
  <si>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</si>
  <si>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</si>
  <si>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</si>
  <si>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</si>
  <si>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</si>
  <si>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</si>
  <si>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</si>
  <si>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</si>
  <si>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</si>
  <si>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</si>
  <si>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</si>
  <si>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</si>
  <si>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</si>
  <si>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</si>
  <si>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</si>
  <si>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</si>
  <si>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</si>
  <si>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</si>
  <si>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</si>
  <si>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</si>
  <si>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</si>
  <si>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</si>
  <si>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</si>
  <si>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</si>
  <si>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</si>
  <si>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</si>
  <si>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</si>
  <si>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</si>
  <si>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</si>
  <si>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</si>
  <si>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</si>
  <si>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</si>
  <si>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</si>
  <si>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</si>
  <si>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</si>
  <si>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</si>
  <si>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</si>
  <si>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</si>
  <si>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</si>
  <si>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</si>
  <si>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</si>
  <si>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</si>
  <si>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</si>
  <si>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</si>
  <si>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</si>
  <si>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</si>
  <si>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</si>
  <si>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</si>
  <si>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</si>
  <si>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</si>
  <si>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</si>
  <si>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</si>
  <si>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</si>
  <si>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</si>
  <si>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</si>
  <si>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</si>
  <si>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</si>
  <si>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</si>
  <si>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</si>
  <si>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</si>
  <si>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</si>
  <si>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</si>
  <si>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</si>
  <si>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</si>
  <si>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</si>
  <si>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</si>
  <si>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</si>
  <si>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</si>
  <si>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</si>
  <si>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</si>
  <si>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</si>
  <si>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</si>
  <si>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</si>
  <si>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</si>
  <si>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</si>
  <si>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</si>
  <si>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</si>
  <si>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ztráty (exfiltrace) dat a následných škod při útoku ransomware, modelováno jako cost per record (cost 0,57 USD, LB 0.5M rec, UB 5M rec)
</t>
    </r>
    <r>
      <rPr>
        <sz val="12"/>
        <color rgb="FFFF0000"/>
        <rFont val="Calibri"/>
        <family val="2"/>
        <charset val="238"/>
        <scheme val="minor"/>
      </rPr>
      <t>Mitigováno EDR MDE + super SOC v mixu útočníků</t>
    </r>
  </si>
  <si>
    <r>
      <t xml:space="preserve">Model zaplaceného výkupného při útoku ransomware, modelováno jako požadavek na %REVE s následnou vyjednanou slevou (REVE 500M, LB 1%, UB 4,5%, vyjednaná sleva 50%)
</t>
    </r>
    <r>
      <rPr>
        <sz val="12"/>
        <color rgb="FFFF0000"/>
        <rFont val="Calibri"/>
        <family val="2"/>
        <charset val="238"/>
        <scheme val="minor"/>
      </rPr>
      <t>Mitigováno EDR MDE + super SOC v mixu útočníků</t>
    </r>
  </si>
  <si>
    <r>
      <t xml:space="preserve">Model výpadku businessu při útoku ransomware, modelováno jako loss per minute (loss 1000 USD/min, LB 300 min, UB 2400 min)
</t>
    </r>
    <r>
      <rPr>
        <sz val="12"/>
        <color rgb="FFFF0000"/>
        <rFont val="Calibri"/>
        <family val="2"/>
        <charset val="238"/>
        <scheme val="minor"/>
      </rPr>
      <t>Mitigováno EDR MDE + super SOC v mixu útočníků</t>
    </r>
  </si>
  <si>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5k, UB 25k</t>
  </si>
  <si>
    <t>Model ztráty (exfiltrace) zák. dat z IaaS/PaaS cloudu (více příčin) a následných škod, modelováno jako cost per record (cost 1 USD, LB 0,3M rec, UB 3M rec), dat je menší objem než u ransomware</t>
  </si>
  <si>
    <t>Model výpadku (zákaznických) služeb postavených na IaaS/PaaS cloudu (více příčin), modelováno jako loss per minute (loss 1000 USD/min, LB 60 min, UB 480 min), výpadky jsou násobně kratší než u ransomware</t>
  </si>
  <si>
    <t>Model ztráty (exfiltrace) zam. dat ze SaaS cloudu (více příčin) a následných škod, modelováno jako cost per record (cost 3 USD, LB 500k rec, UB 1M rec), dat je menší objem než u ransomware a IaaS/PaaS</t>
  </si>
  <si>
    <t>Model výpadku služeb productivity SaaS cloudu (více příčin), modelováno jako loss per minute (loss 1000 USD/min, LB 150 min, UB 1200 min), výpadky jsou zhruba poloviční než u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</si>
</sst>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3"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
      <b/>
      <sz val="12"/>
      <color rgb="FF7030A0"/>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1">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167" fontId="32" fillId="4" borderId="0" xfId="1" applyNumberFormat="1"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9">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8"/>
      <tableStyleElement type="firstRowStripe" dxfId="17"/>
      <tableStyleElement type="secondRowStripe" dxfId="16"/>
    </tableStyle>
    <tableStyle name="RiskTable" pivot="0" count="3" xr9:uid="{5C9F0D27-DE3D-4C66-A2AB-6F4E4C81A71F}">
      <tableStyleElement type="wholeTable" dxfId="15"/>
      <tableStyleElement type="headerRow" dxfId="14"/>
      <tableStyleElement type="firstRowStripe" dxfId="13"/>
    </tableStyle>
    <tableStyle name="Table Style 1" pivot="0" count="3" xr9:uid="{8E683698-0E78-4A8E-B076-BB6914369B35}">
      <tableStyleElement type="headerRow" dxfId="12"/>
      <tableStyleElement type="firstRowStripe" dxfId="11"/>
      <tableStyleElement type="secondRowStripe" dxfId="10"/>
    </tableStyle>
    <tableStyle name="Table Style 2" pivot="0" count="2" xr9:uid="{1D2228B8-83E3-4C14-BB57-266E5B2F82B1}">
      <tableStyleElement type="firstRowStripe" dxfId="9"/>
      <tableStyleElement type="secondRowStripe" dxfId="8"/>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0.70199999999999996</c:v>
                </c:pt>
                <c:pt idx="1">
                  <c:v>0.30199999999999999</c:v>
                </c:pt>
                <c:pt idx="2">
                  <c:v>0.23599999999999999</c:v>
                </c:pt>
                <c:pt idx="3">
                  <c:v>0.22900000000000001</c:v>
                </c:pt>
                <c:pt idx="4">
                  <c:v>0.222</c:v>
                </c:pt>
                <c:pt idx="5">
                  <c:v>0.21199999999999999</c:v>
                </c:pt>
                <c:pt idx="6">
                  <c:v>0.20499999999999999</c:v>
                </c:pt>
                <c:pt idx="7">
                  <c:v>0.19400000000000001</c:v>
                </c:pt>
                <c:pt idx="8">
                  <c:v>0.19</c:v>
                </c:pt>
                <c:pt idx="9">
                  <c:v>0.182</c:v>
                </c:pt>
                <c:pt idx="10">
                  <c:v>0.17100000000000001</c:v>
                </c:pt>
                <c:pt idx="11">
                  <c:v>0.16</c:v>
                </c:pt>
                <c:pt idx="12">
                  <c:v>0.152</c:v>
                </c:pt>
                <c:pt idx="13">
                  <c:v>0.14399999999999999</c:v>
                </c:pt>
                <c:pt idx="14">
                  <c:v>0.13300000000000001</c:v>
                </c:pt>
                <c:pt idx="15">
                  <c:v>0.124</c:v>
                </c:pt>
                <c:pt idx="16">
                  <c:v>0.115</c:v>
                </c:pt>
                <c:pt idx="17">
                  <c:v>0.104</c:v>
                </c:pt>
                <c:pt idx="18">
                  <c:v>9.4E-2</c:v>
                </c:pt>
                <c:pt idx="19">
                  <c:v>8.3000000000000004E-2</c:v>
                </c:pt>
                <c:pt idx="20">
                  <c:v>7.5999999999999998E-2</c:v>
                </c:pt>
                <c:pt idx="21">
                  <c:v>7.0000000000000007E-2</c:v>
                </c:pt>
                <c:pt idx="22">
                  <c:v>6.3E-2</c:v>
                </c:pt>
                <c:pt idx="23">
                  <c:v>5.7000000000000002E-2</c:v>
                </c:pt>
                <c:pt idx="24">
                  <c:v>5.2999999999999999E-2</c:v>
                </c:pt>
                <c:pt idx="25">
                  <c:v>4.9000000000000002E-2</c:v>
                </c:pt>
                <c:pt idx="26">
                  <c:v>4.3999999999999997E-2</c:v>
                </c:pt>
                <c:pt idx="27">
                  <c:v>3.6999999999999998E-2</c:v>
                </c:pt>
                <c:pt idx="28">
                  <c:v>3.2000000000000001E-2</c:v>
                </c:pt>
                <c:pt idx="29">
                  <c:v>2.4E-2</c:v>
                </c:pt>
                <c:pt idx="30">
                  <c:v>1.7999999999999999E-2</c:v>
                </c:pt>
                <c:pt idx="31">
                  <c:v>1.7000000000000001E-2</c:v>
                </c:pt>
                <c:pt idx="32">
                  <c:v>1.2999999999999999E-2</c:v>
                </c:pt>
                <c:pt idx="33">
                  <c:v>1.0999999999999999E-2</c:v>
                </c:pt>
                <c:pt idx="34">
                  <c:v>7.0000000000000001E-3</c:v>
                </c:pt>
                <c:pt idx="35">
                  <c:v>5.0000000000000001E-3</c:v>
                </c:pt>
                <c:pt idx="36">
                  <c:v>5.0000000000000001E-3</c:v>
                </c:pt>
                <c:pt idx="37">
                  <c:v>4.0000000000000001E-3</c:v>
                </c:pt>
                <c:pt idx="38">
                  <c:v>3.0000000000000001E-3</c:v>
                </c:pt>
                <c:pt idx="39">
                  <c:v>1E-3</c:v>
                </c:pt>
                <c:pt idx="40">
                  <c:v>1E-3</c:v>
                </c:pt>
                <c:pt idx="41">
                  <c:v>1E-3</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3" zoomScale="60" zoomScaleNormal="60" workbookViewId="0">
      <selection activeCell="I18" sqref="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5" t="s">
        <v>71</v>
      </c>
      <c r="B1" s="175"/>
      <c r="C1" s="175"/>
      <c r="D1" s="175"/>
      <c r="E1" s="175"/>
      <c r="F1" s="175"/>
      <c r="G1" s="42"/>
      <c r="H1" s="42"/>
      <c r="I1" s="89" t="s">
        <v>64</v>
      </c>
      <c r="J1" s="90"/>
      <c r="K1" s="42"/>
      <c r="L1" s="42"/>
      <c r="M1" s="165" t="s">
        <v>63</v>
      </c>
      <c r="N1" s="42"/>
      <c r="O1" s="42"/>
      <c r="P1" s="106"/>
      <c r="Q1" s="160" t="s">
        <v>65</v>
      </c>
    </row>
    <row r="2" spans="1:19" ht="40.5" customHeight="1" outlineLevel="1" thickTop="1" x14ac:dyDescent="0.45">
      <c r="B2" s="181"/>
      <c r="C2" s="188" t="s">
        <v>46</v>
      </c>
      <c r="D2" s="188"/>
      <c r="E2" s="189" t="s">
        <v>61</v>
      </c>
      <c r="F2" s="190"/>
      <c r="G2" s="190"/>
      <c r="H2" s="190"/>
      <c r="I2" s="190"/>
      <c r="J2" s="190"/>
      <c r="K2" s="190"/>
      <c r="L2" s="190"/>
      <c r="M2" s="190"/>
      <c r="N2" s="191"/>
      <c r="O2" s="48"/>
      <c r="P2" s="107"/>
      <c r="Q2" s="161"/>
    </row>
    <row r="3" spans="1:19" ht="28.5" customHeight="1" outlineLevel="1" x14ac:dyDescent="0.45">
      <c r="B3" s="182"/>
      <c r="C3" s="187" t="s">
        <v>40</v>
      </c>
      <c r="D3" s="187"/>
      <c r="E3" s="192"/>
      <c r="F3" s="192"/>
      <c r="G3" s="192"/>
      <c r="H3" s="192"/>
      <c r="I3" s="192"/>
      <c r="J3" s="192"/>
      <c r="K3" s="192"/>
      <c r="L3" s="192"/>
      <c r="M3" s="192"/>
      <c r="N3" s="193"/>
      <c r="O3" s="49"/>
      <c r="P3" s="107"/>
      <c r="Q3" s="161"/>
    </row>
    <row r="4" spans="1:19" ht="36" customHeight="1" outlineLevel="1" thickBot="1" x14ac:dyDescent="0.5">
      <c r="B4" s="182"/>
      <c r="C4" s="187" t="s">
        <v>41</v>
      </c>
      <c r="D4" s="187"/>
      <c r="E4" s="194"/>
      <c r="F4" s="194"/>
      <c r="G4" s="194"/>
      <c r="H4" s="194"/>
      <c r="I4" s="194"/>
      <c r="J4" s="194"/>
      <c r="K4" s="194"/>
      <c r="L4" s="194"/>
      <c r="M4" s="194"/>
      <c r="N4" s="195"/>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3" t="s">
        <v>27</v>
      </c>
      <c r="C6" s="183"/>
      <c r="D6" s="183"/>
      <c r="E6" s="183"/>
      <c r="F6" s="183"/>
      <c r="G6" s="183"/>
      <c r="H6" s="183"/>
      <c r="I6" s="183"/>
      <c r="J6" s="184" t="s">
        <v>39</v>
      </c>
      <c r="K6" s="185"/>
      <c r="L6" s="185"/>
      <c r="M6" s="185"/>
      <c r="N6" s="185"/>
      <c r="O6" s="185"/>
      <c r="P6" s="186"/>
      <c r="Q6" s="163"/>
    </row>
    <row r="7" spans="1:19" ht="128.25" hidden="1" outlineLevel="1" x14ac:dyDescent="1.75">
      <c r="A7" s="169"/>
      <c r="B7" s="168" t="s">
        <v>20</v>
      </c>
      <c r="C7" s="166" t="s">
        <v>47</v>
      </c>
      <c r="D7" s="166" t="s">
        <v>42</v>
      </c>
      <c r="E7" s="179" t="s">
        <v>68</v>
      </c>
      <c r="F7" s="180"/>
      <c r="G7" s="166" t="s">
        <v>50</v>
      </c>
      <c r="H7" s="167" t="s">
        <v>69</v>
      </c>
      <c r="I7" s="166" t="s">
        <v>30</v>
      </c>
      <c r="J7" s="166" t="s">
        <v>52</v>
      </c>
      <c r="K7" s="176" t="s">
        <v>45</v>
      </c>
      <c r="L7" s="177"/>
      <c r="M7" s="166" t="s">
        <v>21</v>
      </c>
      <c r="N7" s="94" t="s">
        <v>51</v>
      </c>
      <c r="O7" s="95" t="s">
        <v>22</v>
      </c>
      <c r="P7" s="110" t="s">
        <v>29</v>
      </c>
      <c r="Q7" s="163"/>
    </row>
    <row r="8" spans="1:19" s="104" customFormat="1" ht="43.25" customHeight="1" collapsed="1" x14ac:dyDescent="0.5">
      <c r="A8" s="152" t="s">
        <v>62</v>
      </c>
      <c r="B8" s="96"/>
      <c r="C8" s="97"/>
      <c r="D8" s="98"/>
      <c r="E8" s="178" t="s">
        <v>2</v>
      </c>
      <c r="F8" s="178"/>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110.25" x14ac:dyDescent="0.5">
      <c r="A10" s="122">
        <f>ROW('Risk Estimates'!$B10)-ROW('Risk Estimates'!$B$9)</f>
        <v>1</v>
      </c>
      <c r="B10" s="123" t="s">
        <v>76</v>
      </c>
      <c r="C10" s="124" t="s">
        <v>77</v>
      </c>
      <c r="D10" s="125">
        <v>7.4999999999999997E-2</v>
      </c>
      <c r="E10" s="126">
        <v>285000</v>
      </c>
      <c r="F10" s="126">
        <v>2850000</v>
      </c>
      <c r="G10" s="174">
        <v>860000</v>
      </c>
      <c r="H10" s="170">
        <v>0.96924999999999994</v>
      </c>
      <c r="I10" s="128" t="s">
        <v>88</v>
      </c>
      <c r="J10" s="126">
        <f>IFERROR(EXP(((LN('Risk Estimates'!$F10)+LN('Risk Estimates'!$E10))/2)+((LN('Risk Estimates'!$F10)-LN('Risk Estimates'!$E10))/3.28971)^2/2)*'Risk Estimates'!$D10, 0)</f>
        <v>86355.238860596786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2655.4235949633558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-0.90267463341205412</v>
      </c>
    </row>
    <row r="11" spans="1:19" ht="110.25" x14ac:dyDescent="0.5">
      <c r="A11" s="122">
        <f>ROW('Risk Estimates'!$B11)-ROW('Risk Estimates'!$B$9)</f>
        <v>2</v>
      </c>
      <c r="B11" s="123" t="s">
        <v>78</v>
      </c>
      <c r="C11" s="124" t="s">
        <v>79</v>
      </c>
      <c r="D11" s="125">
        <v>7.4999999999999997E-2</v>
      </c>
      <c r="E11" s="126">
        <v>2250000</v>
      </c>
      <c r="F11" s="126">
        <v>11250000</v>
      </c>
      <c r="G11" s="174">
        <v>860000</v>
      </c>
      <c r="H11" s="170">
        <v>0.96924999999999994</v>
      </c>
      <c r="I11" s="132" t="s">
        <v>89</v>
      </c>
      <c r="J11" s="126">
        <f>IFERROR(EXP(((LN('Risk Estimates'!$F11)+LN('Risk Estimates'!$E11))/2)+((LN('Risk Estimates'!$F11)-LN('Risk Estimates'!$E11))/3.28971)^2/2)*'Risk Estimates'!$D11, 0)</f>
        <v>425307.41164931405</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13078.20290821643</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-0.52066371076616558</v>
      </c>
    </row>
    <row r="12" spans="1:19" ht="94.5" x14ac:dyDescent="0.5">
      <c r="A12" s="122">
        <f>ROW('Risk Estimates'!$B12)-ROW('Risk Estimates'!$B$9)</f>
        <v>3</v>
      </c>
      <c r="B12" s="123" t="s">
        <v>80</v>
      </c>
      <c r="C12" s="124" t="s">
        <v>81</v>
      </c>
      <c r="D12" s="125">
        <v>7.4999999999999997E-2</v>
      </c>
      <c r="E12" s="126">
        <v>300000</v>
      </c>
      <c r="F12" s="126">
        <v>2400000</v>
      </c>
      <c r="G12" s="174">
        <v>860000</v>
      </c>
      <c r="H12" s="170">
        <v>0.96924999999999994</v>
      </c>
      <c r="I12" s="132" t="s">
        <v>90</v>
      </c>
      <c r="J12" s="126">
        <f>IFERROR(EXP(((LN('Risk Estimates'!$F12)+LN('Risk Estimates'!$E12))/2)+((LN('Risk Estimates'!$F12)-LN('Risk Estimates'!$E12))/3.28971)^2/2)*'Risk Estimates'!$D12, 0)</f>
        <v>77712.360979372155</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2389.6551001156981</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-0.91241545827993431</v>
      </c>
    </row>
    <row r="13" spans="1:19" ht="15.75" x14ac:dyDescent="0.5">
      <c r="A13" s="122"/>
      <c r="B13" s="123" t="s">
        <v>87</v>
      </c>
      <c r="C13" s="124"/>
      <c r="D13" s="125"/>
      <c r="E13" s="126"/>
      <c r="F13" s="126"/>
      <c r="G13" s="171">
        <f>SUM(G10:G12)</f>
        <v>2580000</v>
      </c>
      <c r="H13" s="170"/>
      <c r="I13" s="132"/>
      <c r="J13" s="172">
        <f>SUM(J10:J12)</f>
        <v>589375.01148928294</v>
      </c>
      <c r="K13" s="129"/>
      <c r="L13" s="129"/>
      <c r="M13" s="130"/>
      <c r="N13" s="172">
        <f>SUM(N10:N12)</f>
        <v>18123.281603295483</v>
      </c>
      <c r="O13" s="126"/>
      <c r="P13" s="173">
        <f>IFERROR(('Risk Estimates'!$J13-'Risk Estimates'!$N13)/'Risk Estimates'!$G13-1, 0)</f>
        <v>-0.77858460081938474</v>
      </c>
    </row>
    <row r="14" spans="1:19" ht="189" x14ac:dyDescent="0.5">
      <c r="A14" s="122">
        <f>ROW('Risk Estimates'!$B14)-ROW('Risk Estimates'!$B$9)</f>
        <v>5</v>
      </c>
      <c r="B14" s="123" t="s">
        <v>82</v>
      </c>
      <c r="C14" s="124" t="s">
        <v>79</v>
      </c>
      <c r="D14" s="125">
        <v>0.52559999999999996</v>
      </c>
      <c r="E14" s="126">
        <v>5000</v>
      </c>
      <c r="F14" s="126">
        <v>25000</v>
      </c>
      <c r="G14" s="126"/>
      <c r="H14" s="127"/>
      <c r="I14" s="132" t="s">
        <v>91</v>
      </c>
      <c r="J14" s="126">
        <f>IFERROR(EXP(((LN('Risk Estimates'!$F14)+LN('Risk Estimates'!$E14))/2)+((LN('Risk Estimates'!$F14)-LN('Risk Estimates'!$E14))/3.28971)^2/2)*'Risk Estimates'!$D14, 0)</f>
        <v>6623.4540907519895</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9343.6721206639068</v>
      </c>
      <c r="N14" s="126">
        <f>IFERROR((1-'Risk Estimates'!$H14)*'Risk Estimates'!$J14, 'Risk Estimates'!$J14)</f>
        <v>6623.4540907519895</v>
      </c>
      <c r="O14" s="126">
        <f>IFERROR(IF('Risk Estimates'!$K14&lt;(1-'Risk Estimates'!$H14)*'Risk Estimates'!$D14,_xlfn.LOGNORM.INV('Risk Estimates'!$L14,(LN('Risk Estimates'!$F14)+LN('Risk Estimates'!$E14))/2, (LN('Risk Estimates'!$F14)-LN('Risk Estimates'!$E14))/3.29),0), 0)</f>
        <v>9343.6721206639068</v>
      </c>
      <c r="P14" s="131">
        <f>IFERROR(('Risk Estimates'!$J14-'Risk Estimates'!$N14)/'Risk Estimates'!$G14-1, 0)</f>
        <v>0</v>
      </c>
    </row>
    <row r="15" spans="1:19" ht="94.5" x14ac:dyDescent="0.5">
      <c r="A15" s="122">
        <f>ROW('Risk Estimates'!$B15)-ROW('Risk Estimates'!$B$9)</f>
        <v>6</v>
      </c>
      <c r="B15" s="123" t="s">
        <v>83</v>
      </c>
      <c r="C15" s="124" t="s">
        <v>77</v>
      </c>
      <c r="D15" s="125">
        <v>7.4999999999999997E-2</v>
      </c>
      <c r="E15" s="126">
        <v>300000</v>
      </c>
      <c r="F15" s="126">
        <v>3000000</v>
      </c>
      <c r="G15" s="126"/>
      <c r="H15" s="127"/>
      <c r="I15" s="128" t="s">
        <v>92</v>
      </c>
      <c r="J15" s="126">
        <f>IFERROR(EXP(((LN('Risk Estimates'!$F15)+LN('Risk Estimates'!$E15))/2)+((LN('Risk Estimates'!$F15)-LN('Risk Estimates'!$E15))/3.28971)^2/2)*'Risk Estimates'!$D15, 0)</f>
        <v>90900.251432207267</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90900.251432207267</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7.4999999999999997E-2</v>
      </c>
      <c r="E16" s="126">
        <v>60000</v>
      </c>
      <c r="F16" s="126">
        <v>480000</v>
      </c>
      <c r="G16" s="126"/>
      <c r="H16" s="127"/>
      <c r="I16" s="132" t="s">
        <v>93</v>
      </c>
      <c r="J16" s="126">
        <f>IFERROR(EXP(((LN('Risk Estimates'!$F16)+LN('Risk Estimates'!$E16))/2)+((LN('Risk Estimates'!$F16)-LN('Risk Estimates'!$E16))/3.28971)^2/2)*'Risk Estimates'!$D16, 0)</f>
        <v>15542.472195874443</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15542.472195874443</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7.4999999999999997E-2</v>
      </c>
      <c r="E17" s="126">
        <v>1500000</v>
      </c>
      <c r="F17" s="126">
        <v>3000000</v>
      </c>
      <c r="G17" s="126"/>
      <c r="H17" s="127"/>
      <c r="I17" s="128" t="s">
        <v>94</v>
      </c>
      <c r="J17" s="126">
        <f>IFERROR(EXP(((LN('Risk Estimates'!$F17)+LN('Risk Estimates'!$E17))/2)+((LN('Risk Estimates'!$F17)-LN('Risk Estimates'!$E17))/3.28971)^2/2)*'Risk Estimates'!$D17, 0)</f>
        <v>162670.12794811814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162670.12794811814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86</v>
      </c>
      <c r="C18" s="124" t="s">
        <v>81</v>
      </c>
      <c r="D18" s="125">
        <v>7.4999999999999997E-2</v>
      </c>
      <c r="E18" s="126">
        <v>150000</v>
      </c>
      <c r="F18" s="126">
        <v>1200000</v>
      </c>
      <c r="G18" s="126"/>
      <c r="H18" s="127"/>
      <c r="I18" s="132" t="s">
        <v>95</v>
      </c>
      <c r="J18" s="126">
        <f>IFERROR(EXP(((LN('Risk Estimates'!$F18)+LN('Risk Estimates'!$E18))/2)+((LN('Risk Estimates'!$F18)-LN('Risk Estimates'!$E18))/3.28971)^2/2)*'Risk Estimates'!$D18, 0)</f>
        <v>38856.180489686143</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38856.180489686143</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3:I13 B10:C12 G10:I12 B19:I30 B15:C15 B14:C14 G14:H14 B16:C18 G16:H18 G15:H15" name="Range1"/>
    <protectedRange sqref="I5 G5 B5:D5" name="Range4"/>
    <protectedRange sqref="D10:F12" name="Range1_1"/>
    <protectedRange sqref="D14:F18" name="Range1_3"/>
    <protectedRange sqref="I14:I18" name="Range1_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13 A19:P30 A14:C18 G14:H18 J14:P18">
    <cfRule type="expression" dxfId="7" priority="7">
      <formula>MOD(ROW(A10)-ROW(A$9),2)=0</formula>
    </cfRule>
    <cfRule type="expression" dxfId="6" priority="8">
      <formula>_xlfn.ISFORMULA(A10)</formula>
    </cfRule>
  </conditionalFormatting>
  <conditionalFormatting sqref="D14:F18">
    <cfRule type="expression" dxfId="3" priority="3">
      <formula>MOD(ROW(D14)-ROW(D$9),2)=0</formula>
    </cfRule>
    <cfRule type="expression" dxfId="2" priority="4">
      <formula>_xlfn.ISFORMULA(D14)</formula>
    </cfRule>
  </conditionalFormatting>
  <conditionalFormatting sqref="I14:I18">
    <cfRule type="expression" dxfId="1" priority="1">
      <formula>MOD(ROW(I14)-ROW(I$9),2)=0</formula>
    </cfRule>
    <cfRule type="expression" dxfId="0" priority="2">
      <formula>_xlfn.ISFORMULA(I14)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2" t="s">
        <v>46</v>
      </c>
      <c r="F2" s="232"/>
      <c r="G2" s="232"/>
      <c r="H2" s="232"/>
      <c r="I2" s="232"/>
      <c r="K2" s="229" t="s">
        <v>60</v>
      </c>
      <c r="L2" s="229"/>
      <c r="M2" s="229"/>
      <c r="N2" s="229"/>
      <c r="O2" s="229"/>
      <c r="P2" s="229"/>
      <c r="Q2" s="229"/>
      <c r="R2" s="229"/>
      <c r="S2" s="229"/>
      <c r="T2" s="229"/>
      <c r="U2" s="229"/>
      <c r="V2" s="229"/>
      <c r="W2" s="229"/>
      <c r="X2" s="229"/>
      <c r="Y2" s="51"/>
    </row>
    <row r="3" spans="1:25" ht="17.850000000000001" customHeight="1" x14ac:dyDescent="0.45">
      <c r="A3" s="51"/>
      <c r="E3" s="187" t="s">
        <v>40</v>
      </c>
      <c r="F3" s="187"/>
      <c r="G3" s="187"/>
      <c r="H3" s="187"/>
      <c r="I3" s="187"/>
      <c r="K3" s="229"/>
      <c r="L3" s="229"/>
      <c r="M3" s="229"/>
      <c r="N3" s="229"/>
      <c r="O3" s="229"/>
      <c r="P3" s="229"/>
      <c r="Q3" s="229"/>
      <c r="R3" s="229"/>
      <c r="S3" s="229"/>
      <c r="T3" s="229"/>
      <c r="U3" s="229"/>
      <c r="V3" s="229"/>
      <c r="W3" s="229"/>
      <c r="X3" s="229"/>
      <c r="Y3" s="51"/>
    </row>
    <row r="4" spans="1:25" ht="20.45" customHeight="1" thickBot="1" x14ac:dyDescent="0.5">
      <c r="A4" s="51"/>
      <c r="E4" s="187" t="s">
        <v>41</v>
      </c>
      <c r="F4" s="187"/>
      <c r="G4" s="187"/>
      <c r="H4" s="187"/>
      <c r="I4" s="187"/>
      <c r="K4" s="229"/>
      <c r="L4" s="229"/>
      <c r="M4" s="229"/>
      <c r="N4" s="229"/>
      <c r="O4" s="229"/>
      <c r="P4" s="229"/>
      <c r="Q4" s="229"/>
      <c r="R4" s="229"/>
      <c r="S4" s="229"/>
      <c r="T4" s="229"/>
      <c r="U4" s="229"/>
      <c r="V4" s="229"/>
      <c r="W4" s="229"/>
      <c r="X4" s="229"/>
      <c r="Y4" s="51"/>
    </row>
    <row r="5" spans="1:25" ht="35.25" customHeight="1" thickBot="1" x14ac:dyDescent="0.5">
      <c r="A5" s="51"/>
      <c r="B5" s="226" t="s">
        <v>70</v>
      </c>
      <c r="C5" s="227"/>
      <c r="D5" s="228"/>
      <c r="E5" s="119" t="s">
        <v>14</v>
      </c>
      <c r="F5" s="120">
        <v>100</v>
      </c>
      <c r="K5" s="230"/>
      <c r="L5" s="230"/>
      <c r="M5" s="230"/>
      <c r="N5" s="230"/>
      <c r="O5" s="230"/>
      <c r="P5" s="230"/>
      <c r="Q5" s="230"/>
      <c r="R5" s="230"/>
      <c r="S5" s="230"/>
      <c r="T5" s="230"/>
      <c r="U5" s="230"/>
      <c r="V5" s="230"/>
      <c r="W5" s="230"/>
      <c r="X5" s="230"/>
      <c r="Y5" s="51"/>
    </row>
    <row r="6" spans="1:25" ht="141" hidden="1" customHeight="1" outlineLevel="1" thickTop="1" thickBot="1" x14ac:dyDescent="0.5">
      <c r="A6" s="51"/>
      <c r="B6" s="198" t="s">
        <v>58</v>
      </c>
      <c r="C6" s="199"/>
      <c r="D6" s="199"/>
      <c r="E6" s="199"/>
      <c r="F6" s="199"/>
      <c r="G6" s="199"/>
      <c r="H6" s="199"/>
      <c r="I6" s="199"/>
      <c r="J6" s="116"/>
      <c r="K6" s="200" t="s">
        <v>53</v>
      </c>
      <c r="L6" s="200"/>
      <c r="M6" s="200"/>
      <c r="N6" s="200"/>
      <c r="O6" s="116"/>
      <c r="P6" s="200" t="s">
        <v>54</v>
      </c>
      <c r="Q6" s="200"/>
      <c r="R6" s="117"/>
      <c r="S6" s="200" t="s">
        <v>55</v>
      </c>
      <c r="T6" s="200"/>
      <c r="U6" s="116"/>
      <c r="V6" s="200" t="s">
        <v>56</v>
      </c>
      <c r="W6" s="200"/>
      <c r="X6" s="231"/>
      <c r="Y6" s="51"/>
    </row>
    <row r="7" spans="1:25" ht="61.25" customHeight="1" collapsed="1" thickTop="1" thickBot="1" x14ac:dyDescent="0.5">
      <c r="A7" s="51"/>
      <c r="B7" s="210" t="s">
        <v>75</v>
      </c>
      <c r="C7" s="209"/>
      <c r="D7" s="209"/>
      <c r="E7" s="209"/>
      <c r="F7" s="209"/>
      <c r="G7" s="209"/>
      <c r="H7" s="209"/>
      <c r="I7" s="211"/>
      <c r="K7" s="221" t="s">
        <v>35</v>
      </c>
      <c r="L7" s="222"/>
      <c r="M7" s="222"/>
      <c r="N7" s="223"/>
      <c r="P7" s="213" t="s">
        <v>73</v>
      </c>
      <c r="Q7" s="214"/>
      <c r="S7" s="208" t="s">
        <v>33</v>
      </c>
      <c r="T7" s="212"/>
      <c r="V7" s="206" t="s">
        <v>74</v>
      </c>
      <c r="W7" s="207"/>
      <c r="X7" s="207"/>
      <c r="Y7" s="51"/>
    </row>
    <row r="8" spans="1:25" ht="23.85" customHeight="1" thickBot="1" x14ac:dyDescent="0.55000000000000004">
      <c r="A8" s="51"/>
      <c r="B8" s="215" t="s">
        <v>57</v>
      </c>
      <c r="C8" s="216"/>
      <c r="D8" s="216"/>
      <c r="E8" s="216"/>
      <c r="F8" s="216"/>
      <c r="G8" s="216"/>
      <c r="H8" s="216"/>
      <c r="I8" s="217"/>
      <c r="K8" s="23"/>
      <c r="L8" s="145"/>
      <c r="M8" s="224" t="s">
        <v>5</v>
      </c>
      <c r="N8" s="18"/>
      <c r="P8" s="157" t="s">
        <v>38</v>
      </c>
      <c r="Q8" s="158" t="s">
        <v>3</v>
      </c>
      <c r="S8" s="118" t="s">
        <v>38</v>
      </c>
      <c r="T8" s="50" t="s">
        <v>3</v>
      </c>
      <c r="V8" s="208"/>
      <c r="W8" s="209"/>
      <c r="X8" s="209"/>
      <c r="Y8" s="51"/>
    </row>
    <row r="9" spans="1:25" ht="31.9" thickBot="1" x14ac:dyDescent="0.55000000000000004">
      <c r="A9" s="51"/>
      <c r="B9" s="218"/>
      <c r="C9" s="219"/>
      <c r="D9" s="219"/>
      <c r="E9" s="219"/>
      <c r="F9" s="219"/>
      <c r="G9" s="219"/>
      <c r="H9" s="219"/>
      <c r="I9" s="220"/>
      <c r="K9" s="23"/>
      <c r="L9" s="145" t="s">
        <v>3</v>
      </c>
      <c r="M9" s="225"/>
      <c r="N9" s="18"/>
      <c r="P9" s="4"/>
      <c r="Q9" s="16">
        <f>SUBTOTAL(9, 'Risk Estimates'!$M$10:$M$30)</f>
        <v>9343.6721206639068</v>
      </c>
      <c r="S9" s="4"/>
      <c r="T9" s="16">
        <f>SUBTOTAL(9, 'Risk Estimates'!$O$10:$O$30)</f>
        <v>9343.6721206639068</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19138.329076759186</v>
      </c>
      <c r="S10" s="2">
        <v>1</v>
      </c>
      <c r="T10" s="3">
        <f t="dataTable" ref="T10:T1009" dt2D="0" dtr="0" r1="F5"/>
        <v>19138.329076759186</v>
      </c>
      <c r="V10" s="11">
        <v>1E-4</v>
      </c>
      <c r="W10" s="12">
        <f xml:space="preserve"> COUNTIF(Q$10:Q$1009,"&gt;"&amp;V10)/1000</f>
        <v>0.70199999999999996</v>
      </c>
      <c r="X10" s="12">
        <f>COUNTIF(T$10:T$1009,"&gt;"&amp;V10)/1000</f>
        <v>0.627</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392681.04501425131</v>
      </c>
      <c r="S11" s="2">
        <v>2</v>
      </c>
      <c r="T11" s="3">
        <v>392681.04501425131</v>
      </c>
      <c r="V11" s="5">
        <f>V10+500000</f>
        <v>500000.0001</v>
      </c>
      <c r="W11" s="7">
        <f t="shared" ref="W11:W74" si="0" xml:space="preserve"> COUNTIF(Q$10:Q$1009,"&gt;"&amp;V11)/1000</f>
        <v>0.30199999999999999</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0.23599999999999999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7000882.3021646701</v>
      </c>
      <c r="S13" s="2">
        <v>4</v>
      </c>
      <c r="T13" s="3">
        <v>486042.98027738283</v>
      </c>
      <c r="V13" s="5">
        <f>V12*1.07</f>
        <v>1070000.0001070001</v>
      </c>
      <c r="W13" s="7">
        <f t="shared" si="0"/>
        <v>0.22900000000000001</v>
      </c>
      <c r="X13" s="7">
        <f t="shared" si="1"/>
        <v>0.115</v>
      </c>
      <c r="Y13" s="51"/>
    </row>
    <row r="14" spans="1:25" ht="14.65" thickBot="1" x14ac:dyDescent="0.5">
      <c r="A14" s="51"/>
      <c r="B14" s="2"/>
      <c r="C14" s="9"/>
      <c r="D14" s="9"/>
      <c r="E14" s="9"/>
      <c r="F14" s="9"/>
      <c r="G14" s="9"/>
      <c r="H14" s="9"/>
      <c r="I14" s="32"/>
      <c r="K14" s="19"/>
      <c r="L14" s="20"/>
      <c r="M14" s="20"/>
      <c r="N14" s="21"/>
      <c r="P14" s="2">
        <v>5</v>
      </c>
      <c r="Q14" s="3">
        <v>5994592.3749108771</v>
      </c>
      <c r="S14" s="2">
        <v>5</v>
      </c>
      <c r="T14" s="3">
        <v>1872042.5473719726</v>
      </c>
      <c r="V14" s="5">
        <f t="shared" ref="V14:V77" si="2">V13*1.07</f>
        <v>1144900.0001144903</v>
      </c>
      <c r="W14" s="7">
        <f t="shared" si="0"/>
        <v>0.222</v>
      </c>
      <c r="X14" s="7">
        <f t="shared" si="1"/>
        <v>0.111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0.21199999999999999</v>
      </c>
      <c r="X15" s="7">
        <f t="shared" si="1"/>
        <v>0.108</v>
      </c>
      <c r="Y15" s="51"/>
    </row>
    <row r="16" spans="1:25" ht="23.65" thickBot="1" x14ac:dyDescent="0.5">
      <c r="A16" s="51"/>
      <c r="B16" s="2"/>
      <c r="C16" s="9"/>
      <c r="D16" s="9"/>
      <c r="E16" s="9"/>
      <c r="F16" s="9"/>
      <c r="G16" s="9"/>
      <c r="H16" s="9"/>
      <c r="I16" s="32"/>
      <c r="K16" s="201" t="s">
        <v>36</v>
      </c>
      <c r="L16" s="202"/>
      <c r="M16" s="202"/>
      <c r="N16" s="203"/>
      <c r="P16" s="2">
        <v>7</v>
      </c>
      <c r="Q16" s="3">
        <v>7755.2118991728485</v>
      </c>
      <c r="S16" s="2">
        <v>7</v>
      </c>
      <c r="T16" s="3">
        <v>7755.2118991728485</v>
      </c>
      <c r="V16" s="5">
        <f t="shared" si="2"/>
        <v>1310796.0101310802</v>
      </c>
      <c r="W16" s="7">
        <f t="shared" si="0"/>
        <v>0.20499999999999999</v>
      </c>
      <c r="X16" s="7">
        <f t="shared" si="1"/>
        <v>0.104</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0.19400000000000001</v>
      </c>
      <c r="X17" s="7">
        <f t="shared" si="1"/>
        <v>9.8000000000000004E-2</v>
      </c>
      <c r="Y17" s="51"/>
    </row>
    <row r="18" spans="1:25" ht="15.75" x14ac:dyDescent="0.5">
      <c r="A18" s="51"/>
      <c r="B18" s="2"/>
      <c r="C18" s="9"/>
      <c r="D18" s="9"/>
      <c r="E18" s="9"/>
      <c r="F18" s="9"/>
      <c r="G18" s="9"/>
      <c r="H18" s="9"/>
      <c r="I18" s="32"/>
      <c r="K18" s="204" t="s">
        <v>24</v>
      </c>
      <c r="L18" s="205"/>
      <c r="M18" s="25">
        <f>AVERAGE(Q10:Q1009)</f>
        <v>846727.02038660832</v>
      </c>
      <c r="N18" s="24"/>
      <c r="P18" s="2">
        <v>9</v>
      </c>
      <c r="Q18" s="3">
        <v>1028889.5834795486</v>
      </c>
      <c r="S18" s="2">
        <v>9</v>
      </c>
      <c r="T18" s="3">
        <v>585899.51116697153</v>
      </c>
      <c r="V18" s="5">
        <f t="shared" si="2"/>
        <v>1500730.351999074</v>
      </c>
      <c r="W18" s="7">
        <f t="shared" si="0"/>
        <v>0.19</v>
      </c>
      <c r="X18" s="7">
        <f t="shared" si="1"/>
        <v>9.6000000000000002E-2</v>
      </c>
      <c r="Y18" s="51"/>
    </row>
    <row r="19" spans="1:25" ht="16.149999999999999" thickBot="1" x14ac:dyDescent="0.55000000000000004">
      <c r="A19" s="51"/>
      <c r="B19" s="2"/>
      <c r="C19" s="9"/>
      <c r="D19" s="9"/>
      <c r="E19" s="9"/>
      <c r="F19" s="9"/>
      <c r="G19" s="9"/>
      <c r="H19" s="9"/>
      <c r="I19" s="32"/>
      <c r="K19" s="196" t="s">
        <v>34</v>
      </c>
      <c r="L19" s="197"/>
      <c r="M19" s="30">
        <f>AVERAGE(T10:T1009)</f>
        <v>315114.51835417503</v>
      </c>
      <c r="N19" s="31"/>
      <c r="P19" s="2">
        <v>10</v>
      </c>
      <c r="Q19" s="3">
        <v>0</v>
      </c>
      <c r="S19" s="2">
        <v>10</v>
      </c>
      <c r="T19" s="3">
        <v>0</v>
      </c>
      <c r="V19" s="5">
        <f t="shared" si="2"/>
        <v>1605781.4766390093</v>
      </c>
      <c r="W19" s="7">
        <f t="shared" si="0"/>
        <v>0.182</v>
      </c>
      <c r="X19" s="7">
        <f t="shared" si="1"/>
        <v>9.1999999999999998E-2</v>
      </c>
      <c r="Y19" s="51"/>
    </row>
    <row r="20" spans="1:25" x14ac:dyDescent="0.45">
      <c r="A20" s="51"/>
      <c r="B20" s="2"/>
      <c r="C20" s="9"/>
      <c r="D20" s="9"/>
      <c r="E20" s="9"/>
      <c r="F20" s="9"/>
      <c r="G20" s="9"/>
      <c r="H20" s="9"/>
      <c r="I20" s="32"/>
      <c r="P20" s="2">
        <v>11</v>
      </c>
      <c r="Q20" s="3">
        <v>2004164.2616495155</v>
      </c>
      <c r="S20" s="2">
        <v>11</v>
      </c>
      <c r="T20" s="3">
        <v>2004164.2616495155</v>
      </c>
      <c r="V20" s="5">
        <f t="shared" si="2"/>
        <v>1718186.1800037401</v>
      </c>
      <c r="W20" s="7">
        <f t="shared" si="0"/>
        <v>0.17100000000000001</v>
      </c>
      <c r="X20" s="7">
        <f t="shared" si="1"/>
        <v>8.5000000000000006E-2</v>
      </c>
      <c r="Y20" s="51"/>
    </row>
    <row r="21" spans="1:25" x14ac:dyDescent="0.45">
      <c r="A21" s="51"/>
      <c r="B21" s="2"/>
      <c r="C21" s="9"/>
      <c r="D21" s="33"/>
      <c r="E21" s="9"/>
      <c r="F21" s="9"/>
      <c r="G21" s="9"/>
      <c r="H21" s="9"/>
      <c r="I21" s="32"/>
      <c r="P21" s="2">
        <v>12</v>
      </c>
      <c r="Q21" s="3">
        <v>1787241.4071980726</v>
      </c>
      <c r="S21" s="2">
        <v>12</v>
      </c>
      <c r="T21" s="3">
        <v>1787241.4071980726</v>
      </c>
      <c r="V21" s="5">
        <f t="shared" si="2"/>
        <v>1838459.2126040021</v>
      </c>
      <c r="W21" s="7">
        <f t="shared" si="0"/>
        <v>0.16</v>
      </c>
      <c r="X21" s="7">
        <f t="shared" si="1"/>
        <v>7.3999999999999996E-2</v>
      </c>
      <c r="Y21" s="51"/>
    </row>
    <row r="22" spans="1:25" x14ac:dyDescent="0.45">
      <c r="A22" s="51"/>
      <c r="B22" s="2"/>
      <c r="C22" s="9"/>
      <c r="D22" s="33"/>
      <c r="E22" s="9"/>
      <c r="F22" s="9"/>
      <c r="G22" s="9"/>
      <c r="H22" s="9"/>
      <c r="I22" s="32"/>
      <c r="P22" s="2">
        <v>13</v>
      </c>
      <c r="Q22" s="3">
        <v>3582169.6344584054</v>
      </c>
      <c r="S22" s="2">
        <v>13</v>
      </c>
      <c r="T22" s="3">
        <v>0</v>
      </c>
      <c r="V22" s="5">
        <f t="shared" si="2"/>
        <v>1967151.3574862822</v>
      </c>
      <c r="W22" s="7">
        <f t="shared" si="0"/>
        <v>0.152</v>
      </c>
      <c r="X22" s="7">
        <f t="shared" si="1"/>
        <v>6.6000000000000003E-2</v>
      </c>
      <c r="Y22" s="51"/>
    </row>
    <row r="23" spans="1:25" x14ac:dyDescent="0.45">
      <c r="A23" s="51"/>
      <c r="B23" s="2"/>
      <c r="C23" s="9"/>
      <c r="D23" s="9"/>
      <c r="E23" s="9"/>
      <c r="F23" s="9"/>
      <c r="G23" s="9"/>
      <c r="H23" s="9"/>
      <c r="I23" s="32"/>
      <c r="P23" s="2">
        <v>14</v>
      </c>
      <c r="Q23" s="3">
        <v>6215.6035183539225</v>
      </c>
      <c r="S23" s="2">
        <v>14</v>
      </c>
      <c r="T23" s="3">
        <v>6215.6035183539225</v>
      </c>
      <c r="V23" s="5">
        <f t="shared" si="2"/>
        <v>2104851.952510322</v>
      </c>
      <c r="W23" s="7">
        <f t="shared" si="0"/>
        <v>0.14399999999999999</v>
      </c>
      <c r="X23" s="7">
        <f t="shared" si="1"/>
        <v>5.8000000000000003E-2</v>
      </c>
      <c r="Y23" s="51"/>
    </row>
    <row r="24" spans="1:25" ht="15.75" x14ac:dyDescent="0.5">
      <c r="A24" s="51"/>
      <c r="B24" s="2"/>
      <c r="C24" s="10"/>
      <c r="D24" s="10"/>
      <c r="E24" s="34"/>
      <c r="F24" s="13"/>
      <c r="G24" s="13"/>
      <c r="H24" s="9"/>
      <c r="I24" s="32"/>
      <c r="P24" s="2">
        <v>15</v>
      </c>
      <c r="Q24" s="3">
        <v>6033.2969136289948</v>
      </c>
      <c r="S24" s="2">
        <v>15</v>
      </c>
      <c r="T24" s="3">
        <v>6033.2969136289948</v>
      </c>
      <c r="V24" s="5">
        <f t="shared" si="2"/>
        <v>2252191.5891860449</v>
      </c>
      <c r="W24" s="7">
        <f t="shared" si="0"/>
        <v>0.13300000000000001</v>
      </c>
      <c r="X24" s="7">
        <f t="shared" si="1"/>
        <v>4.8000000000000001E-2</v>
      </c>
      <c r="Y24" s="51"/>
    </row>
    <row r="25" spans="1:25" ht="15.75" x14ac:dyDescent="0.5">
      <c r="A25" s="51"/>
      <c r="B25" s="2"/>
      <c r="C25" s="9"/>
      <c r="D25" s="10"/>
      <c r="E25" s="34"/>
      <c r="F25" s="13"/>
      <c r="G25" s="9"/>
      <c r="H25" s="9"/>
      <c r="I25" s="32"/>
      <c r="P25" s="2">
        <v>16</v>
      </c>
      <c r="Q25" s="3">
        <v>613122.99253239413</v>
      </c>
      <c r="S25" s="2">
        <v>16</v>
      </c>
      <c r="T25" s="3">
        <v>613122.99253239413</v>
      </c>
      <c r="V25" s="5">
        <f t="shared" si="2"/>
        <v>2409845.0004290682</v>
      </c>
      <c r="W25" s="7">
        <f t="shared" si="0"/>
        <v>0.124</v>
      </c>
      <c r="X25" s="7">
        <f t="shared" si="1"/>
        <v>0.04</v>
      </c>
      <c r="Y25" s="51"/>
    </row>
    <row r="26" spans="1:25" x14ac:dyDescent="0.45">
      <c r="A26" s="51"/>
      <c r="B26" s="2"/>
      <c r="C26" s="9"/>
      <c r="D26" s="9"/>
      <c r="E26" s="9"/>
      <c r="F26" s="9"/>
      <c r="G26" s="9"/>
      <c r="H26" s="9"/>
      <c r="I26" s="32"/>
      <c r="P26" s="2">
        <v>17</v>
      </c>
      <c r="Q26" s="3">
        <v>14190.848122397987</v>
      </c>
      <c r="S26" s="2">
        <v>17</v>
      </c>
      <c r="T26" s="3">
        <v>14190.848122397987</v>
      </c>
      <c r="V26" s="5">
        <f t="shared" si="2"/>
        <v>2578534.1504591033</v>
      </c>
      <c r="W26" s="7">
        <f t="shared" si="0"/>
        <v>0.115</v>
      </c>
      <c r="X26" s="7">
        <f t="shared" si="1"/>
        <v>3.3000000000000002E-2</v>
      </c>
      <c r="Y26" s="51"/>
    </row>
    <row r="27" spans="1:25" ht="15.75" x14ac:dyDescent="0.5">
      <c r="A27" s="51"/>
      <c r="B27" s="2"/>
      <c r="C27" s="9"/>
      <c r="D27" s="9"/>
      <c r="E27" s="35" t="s">
        <v>37</v>
      </c>
      <c r="F27" s="36">
        <v>10000000</v>
      </c>
      <c r="G27" s="37" t="s">
        <v>4</v>
      </c>
      <c r="H27" s="38">
        <f>1-_xlfn.PERCENTRANK.INC(Q10:Q1009,F27)</f>
        <v>5.0000000000000044E-3</v>
      </c>
      <c r="I27" s="32"/>
      <c r="P27" s="2">
        <v>18</v>
      </c>
      <c r="Q27" s="3">
        <v>144110.81223087531</v>
      </c>
      <c r="S27" s="2">
        <v>18</v>
      </c>
      <c r="T27" s="3">
        <v>144110.81223087531</v>
      </c>
      <c r="V27" s="5">
        <f t="shared" si="2"/>
        <v>2759031.5409912406</v>
      </c>
      <c r="W27" s="7">
        <f t="shared" si="0"/>
        <v>0.104</v>
      </c>
      <c r="X27" s="7">
        <f t="shared" si="1"/>
        <v>2.5999999999999999E-2</v>
      </c>
      <c r="Y27" s="51"/>
    </row>
    <row r="28" spans="1:25" ht="14.65" thickBot="1" x14ac:dyDescent="0.5">
      <c r="A28" s="51"/>
      <c r="B28" s="39"/>
      <c r="C28" s="40"/>
      <c r="D28" s="40"/>
      <c r="E28" s="40"/>
      <c r="F28" s="40"/>
      <c r="G28" s="40"/>
      <c r="H28" s="40"/>
      <c r="I28" s="41"/>
      <c r="P28" s="2">
        <v>19</v>
      </c>
      <c r="Q28" s="3">
        <v>32128.308059416813</v>
      </c>
      <c r="S28" s="2">
        <v>19</v>
      </c>
      <c r="T28" s="3">
        <v>32128.308059416813</v>
      </c>
      <c r="V28" s="5">
        <f t="shared" si="2"/>
        <v>2952163.7488606279</v>
      </c>
      <c r="W28" s="7">
        <f t="shared" si="0"/>
        <v>9.4E-2</v>
      </c>
      <c r="X28" s="7">
        <f t="shared" si="1"/>
        <v>1.7000000000000001E-2</v>
      </c>
      <c r="Y28" s="51"/>
    </row>
    <row r="29" spans="1:25" x14ac:dyDescent="0.45">
      <c r="A29" s="51"/>
      <c r="P29" s="2">
        <v>20</v>
      </c>
      <c r="Q29" s="3">
        <v>0</v>
      </c>
      <c r="S29" s="2">
        <v>20</v>
      </c>
      <c r="T29" s="3">
        <v>0</v>
      </c>
      <c r="V29" s="5">
        <f t="shared" si="2"/>
        <v>3158815.2112808721</v>
      </c>
      <c r="W29" s="7">
        <f t="shared" si="0"/>
        <v>8.3000000000000004E-2</v>
      </c>
      <c r="X29" s="7">
        <f t="shared" si="1"/>
        <v>1.2E-2</v>
      </c>
      <c r="Y29" s="51"/>
    </row>
    <row r="30" spans="1:25" x14ac:dyDescent="0.45">
      <c r="A30" s="51"/>
      <c r="P30" s="2">
        <v>21</v>
      </c>
      <c r="Q30" s="3">
        <v>1424786.6641428235</v>
      </c>
      <c r="S30" s="2">
        <v>21</v>
      </c>
      <c r="T30" s="3">
        <v>6870.0564186239717</v>
      </c>
      <c r="V30" s="5">
        <f t="shared" si="2"/>
        <v>3379932.2760705333</v>
      </c>
      <c r="W30" s="7">
        <f t="shared" si="0"/>
        <v>7.5999999999999998E-2</v>
      </c>
      <c r="X30" s="7">
        <f t="shared" si="1"/>
        <v>6.0000000000000001E-3</v>
      </c>
      <c r="Y30" s="51"/>
    </row>
    <row r="31" spans="1:25" x14ac:dyDescent="0.45">
      <c r="A31" s="51"/>
      <c r="P31" s="2">
        <v>22</v>
      </c>
      <c r="Q31" s="3">
        <v>0</v>
      </c>
      <c r="S31" s="2">
        <v>22</v>
      </c>
      <c r="T31" s="3">
        <v>0</v>
      </c>
      <c r="V31" s="5">
        <f t="shared" si="2"/>
        <v>3616527.5353954709</v>
      </c>
      <c r="W31" s="7">
        <f t="shared" si="0"/>
        <v>7.0000000000000007E-2</v>
      </c>
      <c r="X31" s="7">
        <f t="shared" si="1"/>
        <v>5.0000000000000001E-3</v>
      </c>
      <c r="Y31" s="51"/>
    </row>
    <row r="32" spans="1:25" x14ac:dyDescent="0.45">
      <c r="A32" s="51"/>
      <c r="P32" s="2">
        <v>23</v>
      </c>
      <c r="Q32" s="3">
        <v>10697.926506711821</v>
      </c>
      <c r="S32" s="2">
        <v>23</v>
      </c>
      <c r="T32" s="3">
        <v>10697.926506711821</v>
      </c>
      <c r="V32" s="5">
        <f t="shared" si="2"/>
        <v>3869684.4628731543</v>
      </c>
      <c r="W32" s="7">
        <f t="shared" si="0"/>
        <v>6.3E-2</v>
      </c>
      <c r="X32" s="7">
        <f t="shared" si="1"/>
        <v>3.0000000000000001E-3</v>
      </c>
      <c r="Y32" s="51"/>
    </row>
    <row r="33" spans="1:25" x14ac:dyDescent="0.45">
      <c r="A33" s="51"/>
      <c r="P33" s="2">
        <v>24</v>
      </c>
      <c r="Q33" s="3">
        <v>8243417.7984992312</v>
      </c>
      <c r="S33" s="2">
        <v>24</v>
      </c>
      <c r="T33" s="3">
        <v>991075.54239683412</v>
      </c>
      <c r="V33" s="5">
        <f t="shared" si="2"/>
        <v>4140562.3752742754</v>
      </c>
      <c r="W33" s="7">
        <f t="shared" si="0"/>
        <v>5.7000000000000002E-2</v>
      </c>
      <c r="X33" s="7">
        <f t="shared" si="1"/>
        <v>2E-3</v>
      </c>
      <c r="Y33" s="51"/>
    </row>
    <row r="34" spans="1:25" x14ac:dyDescent="0.45">
      <c r="A34" s="51"/>
      <c r="P34" s="2">
        <v>25</v>
      </c>
      <c r="Q34" s="3">
        <v>13529.2709563679</v>
      </c>
      <c r="S34" s="2">
        <v>25</v>
      </c>
      <c r="T34" s="3">
        <v>13529.2709563679</v>
      </c>
      <c r="V34" s="5">
        <f t="shared" si="2"/>
        <v>4430401.7415434746</v>
      </c>
      <c r="W34" s="7">
        <f t="shared" si="0"/>
        <v>5.2999999999999999E-2</v>
      </c>
      <c r="X34" s="7">
        <f t="shared" si="1"/>
        <v>2E-3</v>
      </c>
      <c r="Y34" s="51"/>
    </row>
    <row r="35" spans="1:25" x14ac:dyDescent="0.45">
      <c r="A35" s="51"/>
      <c r="P35" s="2">
        <v>26</v>
      </c>
      <c r="Q35" s="3">
        <v>622143.85746714298</v>
      </c>
      <c r="S35" s="2">
        <v>26</v>
      </c>
      <c r="T35" s="3">
        <v>0</v>
      </c>
      <c r="V35" s="5">
        <f t="shared" si="2"/>
        <v>4740529.8634515181</v>
      </c>
      <c r="W35" s="7">
        <f t="shared" si="0"/>
        <v>4.9000000000000002E-2</v>
      </c>
      <c r="X35" s="7">
        <f t="shared" si="1"/>
        <v>0</v>
      </c>
      <c r="Y35" s="51"/>
    </row>
    <row r="36" spans="1:25" x14ac:dyDescent="0.45">
      <c r="A36" s="51"/>
      <c r="P36" s="2">
        <v>27</v>
      </c>
      <c r="Q36" s="3">
        <v>10666.447895872288</v>
      </c>
      <c r="S36" s="2">
        <v>27</v>
      </c>
      <c r="T36" s="3">
        <v>10666.447895872288</v>
      </c>
      <c r="V36" s="5">
        <f t="shared" si="2"/>
        <v>5072366.9538931251</v>
      </c>
      <c r="W36" s="7">
        <f t="shared" si="0"/>
        <v>4.3999999999999997E-2</v>
      </c>
      <c r="X36" s="7">
        <f t="shared" si="1"/>
        <v>0</v>
      </c>
      <c r="Y36" s="51"/>
    </row>
    <row r="37" spans="1:25" x14ac:dyDescent="0.45">
      <c r="A37" s="51"/>
      <c r="P37" s="2">
        <v>28</v>
      </c>
      <c r="Q37" s="3">
        <v>15052.821636937962</v>
      </c>
      <c r="S37" s="2">
        <v>28</v>
      </c>
      <c r="T37" s="3">
        <v>15052.821636937962</v>
      </c>
      <c r="V37" s="5">
        <f t="shared" si="2"/>
        <v>5427432.6406656438</v>
      </c>
      <c r="W37" s="7">
        <f t="shared" si="0"/>
        <v>3.6999999999999998E-2</v>
      </c>
      <c r="X37" s="7">
        <f t="shared" si="1"/>
        <v>0</v>
      </c>
      <c r="Y37" s="51"/>
    </row>
    <row r="38" spans="1:25" x14ac:dyDescent="0.45">
      <c r="A38" s="51"/>
      <c r="P38" s="2">
        <v>29</v>
      </c>
      <c r="Q38" s="3">
        <v>0</v>
      </c>
      <c r="S38" s="2">
        <v>29</v>
      </c>
      <c r="T38" s="3">
        <v>0</v>
      </c>
      <c r="V38" s="5">
        <f t="shared" si="2"/>
        <v>5807352.9255122393</v>
      </c>
      <c r="W38" s="7">
        <f t="shared" si="0"/>
        <v>3.2000000000000001E-2</v>
      </c>
      <c r="X38" s="7">
        <f t="shared" si="1"/>
        <v>0</v>
      </c>
      <c r="Y38" s="51"/>
    </row>
    <row r="39" spans="1:25" x14ac:dyDescent="0.45">
      <c r="A39" s="51"/>
      <c r="P39" s="2">
        <v>30</v>
      </c>
      <c r="Q39" s="3">
        <v>2641987.8112972276</v>
      </c>
      <c r="S39" s="2">
        <v>30</v>
      </c>
      <c r="T39" s="3">
        <v>2641987.8112972276</v>
      </c>
      <c r="V39" s="5">
        <f t="shared" si="2"/>
        <v>6213867.6302980967</v>
      </c>
      <c r="W39" s="7">
        <f t="shared" si="0"/>
        <v>2.4E-2</v>
      </c>
      <c r="X39" s="7">
        <f t="shared" si="1"/>
        <v>0</v>
      </c>
      <c r="Y39" s="51"/>
    </row>
    <row r="40" spans="1:25" x14ac:dyDescent="0.45">
      <c r="A40" s="51"/>
      <c r="P40" s="2">
        <v>31</v>
      </c>
      <c r="Q40" s="3">
        <v>11443.572816581282</v>
      </c>
      <c r="S40" s="2">
        <v>31</v>
      </c>
      <c r="T40" s="3">
        <v>11443.572816581282</v>
      </c>
      <c r="V40" s="5">
        <f t="shared" si="2"/>
        <v>6648838.3644189639</v>
      </c>
      <c r="W40" s="7">
        <f t="shared" si="0"/>
        <v>1.7999999999999999E-2</v>
      </c>
      <c r="X40" s="7">
        <f t="shared" si="1"/>
        <v>0</v>
      </c>
      <c r="Y40" s="51"/>
    </row>
    <row r="41" spans="1:25" x14ac:dyDescent="0.45">
      <c r="A41" s="51"/>
      <c r="P41" s="2">
        <v>32</v>
      </c>
      <c r="Q41" s="3">
        <v>0</v>
      </c>
      <c r="S41" s="2">
        <v>32</v>
      </c>
      <c r="T41" s="3">
        <v>0</v>
      </c>
      <c r="V41" s="5">
        <f t="shared" si="2"/>
        <v>7114257.0499282917</v>
      </c>
      <c r="W41" s="7">
        <f t="shared" si="0"/>
        <v>1.7000000000000001E-2</v>
      </c>
      <c r="X41" s="7">
        <f t="shared" si="1"/>
        <v>0</v>
      </c>
      <c r="Y41" s="51"/>
    </row>
    <row r="42" spans="1:25" x14ac:dyDescent="0.45">
      <c r="A42" s="51"/>
      <c r="P42" s="2">
        <v>33</v>
      </c>
      <c r="Q42" s="3">
        <v>13095.717110579581</v>
      </c>
      <c r="S42" s="2">
        <v>33</v>
      </c>
      <c r="T42" s="3">
        <v>13095.717110579581</v>
      </c>
      <c r="V42" s="5">
        <f t="shared" si="2"/>
        <v>7612255.0434232727</v>
      </c>
      <c r="W42" s="7">
        <f t="shared" si="0"/>
        <v>1.2999999999999999E-2</v>
      </c>
      <c r="X42" s="7">
        <f t="shared" si="1"/>
        <v>0</v>
      </c>
      <c r="Y42" s="51"/>
    </row>
    <row r="43" spans="1:25" x14ac:dyDescent="0.45">
      <c r="A43" s="51"/>
      <c r="P43" s="2">
        <v>34</v>
      </c>
      <c r="Q43" s="3">
        <v>15682.111607903691</v>
      </c>
      <c r="S43" s="2">
        <v>34</v>
      </c>
      <c r="T43" s="3">
        <v>15682.111607903691</v>
      </c>
      <c r="V43" s="5">
        <f t="shared" si="2"/>
        <v>8145112.8964629024</v>
      </c>
      <c r="W43" s="7">
        <f t="shared" si="0"/>
        <v>1.0999999999999999E-2</v>
      </c>
      <c r="X43" s="7">
        <f t="shared" si="1"/>
        <v>0</v>
      </c>
      <c r="Y43" s="51"/>
    </row>
    <row r="44" spans="1:25" x14ac:dyDescent="0.45">
      <c r="A44" s="51"/>
      <c r="P44" s="2">
        <v>35</v>
      </c>
      <c r="Q44" s="3">
        <v>3214229.0461902525</v>
      </c>
      <c r="S44" s="2">
        <v>35</v>
      </c>
      <c r="T44" s="3">
        <v>3214229.0461902525</v>
      </c>
      <c r="V44" s="5">
        <f t="shared" si="2"/>
        <v>8715270.7992153056</v>
      </c>
      <c r="W44" s="7">
        <f t="shared" si="0"/>
        <v>7.0000000000000001E-3</v>
      </c>
      <c r="X44" s="7">
        <f t="shared" si="1"/>
        <v>0</v>
      </c>
      <c r="Y44" s="51"/>
    </row>
    <row r="45" spans="1:25" x14ac:dyDescent="0.45">
      <c r="A45" s="51"/>
      <c r="P45" s="2">
        <v>36</v>
      </c>
      <c r="Q45" s="3">
        <v>13713.308161382303</v>
      </c>
      <c r="S45" s="2">
        <v>36</v>
      </c>
      <c r="T45" s="3">
        <v>13713.308161382303</v>
      </c>
      <c r="V45" s="5">
        <f t="shared" si="2"/>
        <v>9325339.7551603783</v>
      </c>
      <c r="W45" s="7">
        <f t="shared" si="0"/>
        <v>5.0000000000000001E-3</v>
      </c>
      <c r="X45" s="7">
        <f t="shared" si="1"/>
        <v>0</v>
      </c>
      <c r="Y45" s="51"/>
    </row>
    <row r="46" spans="1:25" x14ac:dyDescent="0.45">
      <c r="A46" s="51"/>
      <c r="P46" s="2">
        <v>37</v>
      </c>
      <c r="Q46" s="3">
        <v>5419.7747517149519</v>
      </c>
      <c r="S46" s="2">
        <v>37</v>
      </c>
      <c r="T46" s="3">
        <v>5419.7747517149519</v>
      </c>
      <c r="V46" s="5">
        <f t="shared" si="2"/>
        <v>9978113.5380216055</v>
      </c>
      <c r="W46" s="7">
        <f t="shared" si="0"/>
        <v>5.0000000000000001E-3</v>
      </c>
      <c r="X46" s="7">
        <f t="shared" si="1"/>
        <v>0</v>
      </c>
      <c r="Y46" s="51"/>
    </row>
    <row r="47" spans="1:25" x14ac:dyDescent="0.45">
      <c r="A47" s="51"/>
      <c r="P47" s="2">
        <v>38</v>
      </c>
      <c r="Q47" s="3">
        <v>2642117.1100518852</v>
      </c>
      <c r="S47" s="2">
        <v>38</v>
      </c>
      <c r="T47" s="3">
        <v>0</v>
      </c>
      <c r="V47" s="5">
        <f t="shared" si="2"/>
        <v>10676581.485683119</v>
      </c>
      <c r="W47" s="7">
        <f t="shared" si="0"/>
        <v>4.0000000000000001E-3</v>
      </c>
      <c r="X47" s="7">
        <f t="shared" si="1"/>
        <v>0</v>
      </c>
      <c r="Y47" s="51"/>
    </row>
    <row r="48" spans="1:25" x14ac:dyDescent="0.45">
      <c r="A48" s="51"/>
      <c r="P48" s="2">
        <v>39</v>
      </c>
      <c r="Q48" s="3">
        <v>3080413.4282887881</v>
      </c>
      <c r="S48" s="2">
        <v>39</v>
      </c>
      <c r="T48" s="3">
        <v>3080413.4282887881</v>
      </c>
      <c r="V48" s="5">
        <f t="shared" si="2"/>
        <v>11423942.189680938</v>
      </c>
      <c r="W48" s="7">
        <f t="shared" si="0"/>
        <v>3.0000000000000001E-3</v>
      </c>
      <c r="X48" s="7">
        <f t="shared" si="1"/>
        <v>0</v>
      </c>
      <c r="Y48" s="51"/>
    </row>
    <row r="49" spans="1:25" x14ac:dyDescent="0.45">
      <c r="A49" s="51"/>
      <c r="P49" s="2">
        <v>40</v>
      </c>
      <c r="Q49" s="3">
        <v>0</v>
      </c>
      <c r="S49" s="2">
        <v>40</v>
      </c>
      <c r="T49" s="3">
        <v>0</v>
      </c>
      <c r="V49" s="5">
        <f t="shared" si="2"/>
        <v>12223618.142958604</v>
      </c>
      <c r="W49" s="7">
        <f t="shared" si="0"/>
        <v>1E-3</v>
      </c>
      <c r="X49" s="7">
        <f t="shared" si="1"/>
        <v>0</v>
      </c>
      <c r="Y49" s="51"/>
    </row>
    <row r="50" spans="1:25" x14ac:dyDescent="0.45">
      <c r="A50" s="51"/>
      <c r="P50" s="2">
        <v>41</v>
      </c>
      <c r="Q50" s="3">
        <v>0</v>
      </c>
      <c r="S50" s="2">
        <v>41</v>
      </c>
      <c r="T50" s="3">
        <v>0</v>
      </c>
      <c r="V50" s="5">
        <f t="shared" si="2"/>
        <v>13079271.412965707</v>
      </c>
      <c r="W50" s="7">
        <f t="shared" si="0"/>
        <v>1E-3</v>
      </c>
      <c r="X50" s="7">
        <f t="shared" si="1"/>
        <v>0</v>
      </c>
      <c r="Y50" s="51"/>
    </row>
    <row r="51" spans="1:25" x14ac:dyDescent="0.45">
      <c r="A51" s="51"/>
      <c r="P51" s="2">
        <v>42</v>
      </c>
      <c r="Q51" s="3">
        <v>0</v>
      </c>
      <c r="S51" s="2">
        <v>42</v>
      </c>
      <c r="T51" s="3">
        <v>0</v>
      </c>
      <c r="V51" s="5">
        <f t="shared" si="2"/>
        <v>13994820.411873307</v>
      </c>
      <c r="W51" s="7">
        <f t="shared" si="0"/>
        <v>1E-3</v>
      </c>
      <c r="X51" s="7">
        <f t="shared" si="1"/>
        <v>0</v>
      </c>
      <c r="Y51" s="51"/>
    </row>
    <row r="52" spans="1:25" x14ac:dyDescent="0.45">
      <c r="A52" s="51"/>
      <c r="P52" s="2">
        <v>43</v>
      </c>
      <c r="Q52" s="3">
        <v>16849.696471290608</v>
      </c>
      <c r="S52" s="2">
        <v>43</v>
      </c>
      <c r="T52" s="3">
        <v>16849.696471290608</v>
      </c>
      <c r="V52" s="5">
        <f t="shared" si="2"/>
        <v>14974457.840704439</v>
      </c>
      <c r="W52" s="7">
        <f t="shared" si="0"/>
        <v>0</v>
      </c>
      <c r="X52" s="7">
        <f t="shared" si="1"/>
        <v>0</v>
      </c>
      <c r="Y52" s="51"/>
    </row>
    <row r="53" spans="1:25" x14ac:dyDescent="0.45">
      <c r="A53" s="51"/>
      <c r="P53" s="2">
        <v>44</v>
      </c>
      <c r="Q53" s="3">
        <v>0</v>
      </c>
      <c r="S53" s="2">
        <v>44</v>
      </c>
      <c r="T53" s="3">
        <v>0</v>
      </c>
      <c r="V53" s="5">
        <f t="shared" si="2"/>
        <v>16022669.889553752</v>
      </c>
      <c r="W53" s="7">
        <f t="shared" si="0"/>
        <v>0</v>
      </c>
      <c r="X53" s="7">
        <f t="shared" si="1"/>
        <v>0</v>
      </c>
      <c r="Y53" s="51"/>
    </row>
    <row r="54" spans="1:25" x14ac:dyDescent="0.45">
      <c r="A54" s="51"/>
      <c r="P54" s="2">
        <v>45</v>
      </c>
      <c r="Q54" s="3">
        <v>1381065.1319919545</v>
      </c>
      <c r="S54" s="2">
        <v>45</v>
      </c>
      <c r="T54" s="3">
        <v>1381065.1319919545</v>
      </c>
      <c r="V54" s="5">
        <f t="shared" si="2"/>
        <v>17144256.781822514</v>
      </c>
      <c r="W54" s="7">
        <f t="shared" si="0"/>
        <v>0</v>
      </c>
      <c r="X54" s="7">
        <f t="shared" si="1"/>
        <v>0</v>
      </c>
      <c r="Y54" s="51"/>
    </row>
    <row r="55" spans="1:25" x14ac:dyDescent="0.45">
      <c r="A55" s="51"/>
      <c r="P55" s="2">
        <v>46</v>
      </c>
      <c r="Q55" s="3">
        <v>340888.2447362637</v>
      </c>
      <c r="S55" s="2">
        <v>46</v>
      </c>
      <c r="T55" s="3">
        <v>0</v>
      </c>
      <c r="V55" s="5">
        <f t="shared" si="2"/>
        <v>18344354.756550092</v>
      </c>
      <c r="W55" s="7">
        <f t="shared" si="0"/>
        <v>0</v>
      </c>
      <c r="X55" s="7">
        <f t="shared" si="1"/>
        <v>0</v>
      </c>
      <c r="Y55" s="51"/>
    </row>
    <row r="56" spans="1:25" x14ac:dyDescent="0.45">
      <c r="A56" s="51"/>
      <c r="P56" s="2">
        <v>47</v>
      </c>
      <c r="Q56" s="3">
        <v>5154.5834813076463</v>
      </c>
      <c r="S56" s="2">
        <v>47</v>
      </c>
      <c r="T56" s="3">
        <v>5154.5834813076463</v>
      </c>
      <c r="V56" s="5">
        <f t="shared" si="2"/>
        <v>19628459.589508601</v>
      </c>
      <c r="W56" s="7">
        <f t="shared" si="0"/>
        <v>0</v>
      </c>
      <c r="X56" s="7">
        <f t="shared" si="1"/>
        <v>0</v>
      </c>
      <c r="Y56" s="51"/>
    </row>
    <row r="57" spans="1:25" x14ac:dyDescent="0.45">
      <c r="A57" s="51"/>
      <c r="P57" s="2">
        <v>48</v>
      </c>
      <c r="Q57" s="3">
        <v>20038.726681438555</v>
      </c>
      <c r="S57" s="2">
        <v>48</v>
      </c>
      <c r="T57" s="3">
        <v>20038.726681438555</v>
      </c>
      <c r="V57" s="5">
        <f t="shared" si="2"/>
        <v>21002451.760774203</v>
      </c>
      <c r="W57" s="7">
        <f t="shared" si="0"/>
        <v>0</v>
      </c>
      <c r="X57" s="7">
        <f t="shared" si="1"/>
        <v>0</v>
      </c>
      <c r="Y57" s="51"/>
    </row>
    <row r="58" spans="1:25" x14ac:dyDescent="0.45">
      <c r="A58" s="51"/>
      <c r="P58" s="2">
        <v>49</v>
      </c>
      <c r="Q58" s="3">
        <v>7705.1170571061857</v>
      </c>
      <c r="S58" s="2">
        <v>49</v>
      </c>
      <c r="T58" s="3">
        <v>7705.1170571061857</v>
      </c>
      <c r="V58" s="5">
        <f t="shared" si="2"/>
        <v>22472623.384028398</v>
      </c>
      <c r="W58" s="7">
        <f t="shared" si="0"/>
        <v>0</v>
      </c>
      <c r="X58" s="7">
        <f t="shared" si="1"/>
        <v>0</v>
      </c>
      <c r="Y58" s="51"/>
    </row>
    <row r="59" spans="1:25" x14ac:dyDescent="0.45">
      <c r="A59" s="51"/>
      <c r="P59" s="2">
        <v>50</v>
      </c>
      <c r="Q59" s="3">
        <v>2989726.5025348375</v>
      </c>
      <c r="S59" s="2">
        <v>50</v>
      </c>
      <c r="T59" s="3">
        <v>0</v>
      </c>
      <c r="V59" s="5">
        <f t="shared" si="2"/>
        <v>24045707.020910386</v>
      </c>
      <c r="W59" s="7">
        <f t="shared" si="0"/>
        <v>0</v>
      </c>
      <c r="X59" s="7">
        <f t="shared" si="1"/>
        <v>0</v>
      </c>
      <c r="Y59" s="51"/>
    </row>
    <row r="60" spans="1:25" x14ac:dyDescent="0.45">
      <c r="A60" s="51"/>
      <c r="P60" s="2">
        <v>51</v>
      </c>
      <c r="Q60" s="3">
        <v>0</v>
      </c>
      <c r="S60" s="2">
        <v>51</v>
      </c>
      <c r="T60" s="3">
        <v>0</v>
      </c>
      <c r="V60" s="5">
        <f t="shared" si="2"/>
        <v>25728906.512374114</v>
      </c>
      <c r="W60" s="7">
        <f t="shared" si="0"/>
        <v>0</v>
      </c>
      <c r="X60" s="7">
        <f t="shared" si="1"/>
        <v>0</v>
      </c>
      <c r="Y60" s="51"/>
    </row>
    <row r="61" spans="1:25" x14ac:dyDescent="0.45">
      <c r="A61" s="51"/>
      <c r="P61" s="2">
        <v>52</v>
      </c>
      <c r="Q61" s="3">
        <v>0</v>
      </c>
      <c r="S61" s="2">
        <v>52</v>
      </c>
      <c r="T61" s="3">
        <v>0</v>
      </c>
      <c r="V61" s="5">
        <f t="shared" si="2"/>
        <v>27529929.968240302</v>
      </c>
      <c r="W61" s="7">
        <f t="shared" si="0"/>
        <v>0</v>
      </c>
      <c r="X61" s="7">
        <f t="shared" si="1"/>
        <v>0</v>
      </c>
      <c r="Y61" s="51"/>
    </row>
    <row r="62" spans="1:25" x14ac:dyDescent="0.45">
      <c r="A62" s="51"/>
      <c r="P62" s="2">
        <v>53</v>
      </c>
      <c r="Q62" s="3">
        <v>5762.2684828159472</v>
      </c>
      <c r="S62" s="2">
        <v>53</v>
      </c>
      <c r="T62" s="3">
        <v>5762.2684828159472</v>
      </c>
      <c r="V62" s="5">
        <f t="shared" si="2"/>
        <v>29457025.066017125</v>
      </c>
      <c r="W62" s="7">
        <f t="shared" si="0"/>
        <v>0</v>
      </c>
      <c r="X62" s="7">
        <f t="shared" si="1"/>
        <v>0</v>
      </c>
      <c r="Y62" s="51"/>
    </row>
    <row r="63" spans="1:25" x14ac:dyDescent="0.45">
      <c r="A63" s="51"/>
      <c r="P63" s="2">
        <v>54</v>
      </c>
      <c r="Q63" s="3">
        <v>6503207.1047282461</v>
      </c>
      <c r="S63" s="2">
        <v>54</v>
      </c>
      <c r="T63" s="3">
        <v>0</v>
      </c>
      <c r="V63" s="5">
        <f t="shared" si="2"/>
        <v>31519016.820638325</v>
      </c>
      <c r="W63" s="7">
        <f t="shared" si="0"/>
        <v>0</v>
      </c>
      <c r="X63" s="7">
        <f t="shared" si="1"/>
        <v>0</v>
      </c>
      <c r="Y63" s="51"/>
    </row>
    <row r="64" spans="1:25" x14ac:dyDescent="0.45">
      <c r="A64" s="51"/>
      <c r="P64" s="2">
        <v>55</v>
      </c>
      <c r="Q64" s="3">
        <v>0</v>
      </c>
      <c r="S64" s="2">
        <v>55</v>
      </c>
      <c r="T64" s="3">
        <v>0</v>
      </c>
      <c r="V64" s="5">
        <f t="shared" si="2"/>
        <v>33725347.99808301</v>
      </c>
      <c r="W64" s="7">
        <f t="shared" si="0"/>
        <v>0</v>
      </c>
      <c r="X64" s="7">
        <f t="shared" si="1"/>
        <v>0</v>
      </c>
      <c r="Y64" s="51"/>
    </row>
    <row r="65" spans="1:25" x14ac:dyDescent="0.45">
      <c r="A65" s="51"/>
      <c r="P65" s="2">
        <v>56</v>
      </c>
      <c r="Q65" s="3">
        <v>1140899.3177155633</v>
      </c>
      <c r="S65" s="2">
        <v>56</v>
      </c>
      <c r="T65" s="3">
        <v>0</v>
      </c>
      <c r="V65" s="5">
        <f t="shared" si="2"/>
        <v>36086122.357948825</v>
      </c>
      <c r="W65" s="7">
        <f t="shared" si="0"/>
        <v>0</v>
      </c>
      <c r="X65" s="7">
        <f t="shared" si="1"/>
        <v>0</v>
      </c>
      <c r="Y65" s="51"/>
    </row>
    <row r="66" spans="1:25" x14ac:dyDescent="0.45">
      <c r="A66" s="51"/>
      <c r="P66" s="2">
        <v>57</v>
      </c>
      <c r="Q66" s="3">
        <v>344425.64725347236</v>
      </c>
      <c r="S66" s="2">
        <v>57</v>
      </c>
      <c r="T66" s="3">
        <v>24297.854514691251</v>
      </c>
      <c r="V66" s="5">
        <f t="shared" si="2"/>
        <v>38612150.923005246</v>
      </c>
      <c r="W66" s="7">
        <f t="shared" si="0"/>
        <v>0</v>
      </c>
      <c r="X66" s="7">
        <f t="shared" si="1"/>
        <v>0</v>
      </c>
      <c r="Y66" s="51"/>
    </row>
    <row r="67" spans="1:25" x14ac:dyDescent="0.45">
      <c r="A67" s="51"/>
      <c r="P67" s="2">
        <v>58</v>
      </c>
      <c r="Q67" s="3">
        <v>3072564.4515897362</v>
      </c>
      <c r="S67" s="2">
        <v>58</v>
      </c>
      <c r="T67" s="3">
        <v>0</v>
      </c>
      <c r="V67" s="5">
        <f t="shared" si="2"/>
        <v>41315001.487615615</v>
      </c>
      <c r="W67" s="7">
        <f t="shared" si="0"/>
        <v>0</v>
      </c>
      <c r="X67" s="7">
        <f t="shared" si="1"/>
        <v>0</v>
      </c>
      <c r="Y67" s="51"/>
    </row>
    <row r="68" spans="1:25" x14ac:dyDescent="0.45">
      <c r="A68" s="51"/>
      <c r="P68" s="2">
        <v>59</v>
      </c>
      <c r="Q68" s="3">
        <v>336293.72137461515</v>
      </c>
      <c r="S68" s="2">
        <v>59</v>
      </c>
      <c r="T68" s="3">
        <v>8054.7457201616726</v>
      </c>
      <c r="V68" s="5">
        <f t="shared" si="2"/>
        <v>44207051.591748714</v>
      </c>
      <c r="W68" s="7">
        <f t="shared" si="0"/>
        <v>0</v>
      </c>
      <c r="X68" s="7">
        <f t="shared" si="1"/>
        <v>0</v>
      </c>
      <c r="Y68" s="51"/>
    </row>
    <row r="69" spans="1:25" x14ac:dyDescent="0.45">
      <c r="A69" s="51"/>
      <c r="P69" s="2">
        <v>60</v>
      </c>
      <c r="Q69" s="3">
        <v>140608.91029682106</v>
      </c>
      <c r="S69" s="2">
        <v>60</v>
      </c>
      <c r="T69" s="3">
        <v>140608.91029682106</v>
      </c>
      <c r="V69" s="5">
        <f t="shared" si="2"/>
        <v>47301545.203171127</v>
      </c>
      <c r="W69" s="7">
        <f t="shared" si="0"/>
        <v>0</v>
      </c>
      <c r="X69" s="7">
        <f t="shared" si="1"/>
        <v>0</v>
      </c>
      <c r="Y69" s="51"/>
    </row>
    <row r="70" spans="1:25" x14ac:dyDescent="0.45">
      <c r="A70" s="51"/>
      <c r="P70" s="2">
        <v>61</v>
      </c>
      <c r="Q70" s="3">
        <v>3691120.6263396814</v>
      </c>
      <c r="S70" s="2">
        <v>61</v>
      </c>
      <c r="T70" s="3">
        <v>0</v>
      </c>
      <c r="V70" s="5">
        <f t="shared" si="2"/>
        <v>50612653.367393106</v>
      </c>
      <c r="W70" s="7">
        <f t="shared" si="0"/>
        <v>0</v>
      </c>
      <c r="X70" s="7">
        <f t="shared" si="1"/>
        <v>0</v>
      </c>
      <c r="Y70" s="51"/>
    </row>
    <row r="71" spans="1:25" x14ac:dyDescent="0.45">
      <c r="A71" s="51"/>
      <c r="P71" s="2">
        <v>62</v>
      </c>
      <c r="Q71" s="3">
        <v>6332.1363244313288</v>
      </c>
      <c r="S71" s="2">
        <v>62</v>
      </c>
      <c r="T71" s="3">
        <v>6332.1363244313288</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11227.797610436161</v>
      </c>
      <c r="S73" s="2">
        <v>64</v>
      </c>
      <c r="T73" s="3">
        <v>11227.797610436161</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122700.92074901135</v>
      </c>
      <c r="S76" s="2">
        <v>67</v>
      </c>
      <c r="T76" s="3">
        <v>122700.92074901135</v>
      </c>
      <c r="V76" s="5">
        <f t="shared" si="2"/>
        <v>75955945.096059352</v>
      </c>
      <c r="W76" s="7">
        <f t="shared" si="3"/>
        <v>0</v>
      </c>
      <c r="X76" s="7">
        <f t="shared" si="4"/>
        <v>0</v>
      </c>
      <c r="Y76" s="51"/>
    </row>
    <row r="77" spans="1:25" x14ac:dyDescent="0.45">
      <c r="A77" s="51"/>
      <c r="P77" s="2">
        <v>68</v>
      </c>
      <c r="Q77" s="3">
        <v>3833693.340952917</v>
      </c>
      <c r="S77" s="2">
        <v>68</v>
      </c>
      <c r="T77" s="3">
        <v>3833693.340952917</v>
      </c>
      <c r="V77" s="5">
        <f t="shared" si="2"/>
        <v>81272861.252783507</v>
      </c>
      <c r="W77" s="7">
        <f t="shared" si="3"/>
        <v>0</v>
      </c>
      <c r="X77" s="7">
        <f t="shared" si="4"/>
        <v>0</v>
      </c>
      <c r="Y77" s="51"/>
    </row>
    <row r="78" spans="1:25" x14ac:dyDescent="0.45">
      <c r="A78" s="51"/>
      <c r="P78" s="2">
        <v>69</v>
      </c>
      <c r="Q78" s="3">
        <v>2906483.5769777009</v>
      </c>
      <c r="S78" s="2">
        <v>69</v>
      </c>
      <c r="T78" s="3">
        <v>2906483.5769777009</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514443.59743594035</v>
      </c>
      <c r="S80" s="2">
        <v>71</v>
      </c>
      <c r="T80" s="3">
        <v>25069.703635065969</v>
      </c>
      <c r="V80" s="5">
        <f t="shared" si="5"/>
        <v>99562749.767693698</v>
      </c>
      <c r="W80" s="7">
        <f t="shared" si="3"/>
        <v>0</v>
      </c>
      <c r="X80" s="7">
        <f t="shared" si="4"/>
        <v>0</v>
      </c>
      <c r="Y80" s="51"/>
    </row>
    <row r="81" spans="1:25" x14ac:dyDescent="0.45">
      <c r="A81" s="51"/>
      <c r="P81" s="2">
        <v>72</v>
      </c>
      <c r="Q81" s="3">
        <v>1603188.6669648811</v>
      </c>
      <c r="S81" s="2">
        <v>72</v>
      </c>
      <c r="T81" s="3">
        <v>1603188.6669648811</v>
      </c>
      <c r="V81" s="5">
        <f t="shared" si="5"/>
        <v>106532142.25143227</v>
      </c>
      <c r="W81" s="7">
        <f t="shared" si="3"/>
        <v>0</v>
      </c>
      <c r="X81" s="7">
        <f t="shared" si="4"/>
        <v>0</v>
      </c>
      <c r="Y81" s="51"/>
    </row>
    <row r="82" spans="1:25" x14ac:dyDescent="0.45">
      <c r="A82" s="51"/>
      <c r="P82" s="2">
        <v>73</v>
      </c>
      <c r="Q82" s="3">
        <v>6155.7119993149654</v>
      </c>
      <c r="S82" s="2">
        <v>73</v>
      </c>
      <c r="T82" s="3">
        <v>6155.7119993149654</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7626004.1806590352</v>
      </c>
      <c r="S84" s="2">
        <v>75</v>
      </c>
      <c r="T84" s="3">
        <v>5031.5887356127341</v>
      </c>
      <c r="V84" s="5">
        <f t="shared" si="5"/>
        <v>130506455.14012136</v>
      </c>
      <c r="W84" s="7">
        <f t="shared" si="3"/>
        <v>0</v>
      </c>
      <c r="X84" s="7">
        <f t="shared" si="4"/>
        <v>0</v>
      </c>
      <c r="Y84" s="51"/>
    </row>
    <row r="85" spans="1:25" x14ac:dyDescent="0.45">
      <c r="A85" s="51"/>
      <c r="P85" s="2">
        <v>76</v>
      </c>
      <c r="Q85" s="3">
        <v>22957.104972332207</v>
      </c>
      <c r="S85" s="2">
        <v>76</v>
      </c>
      <c r="T85" s="3">
        <v>22957.104972332207</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5453087.5171666788</v>
      </c>
      <c r="S87" s="2">
        <v>78</v>
      </c>
      <c r="T87" s="3">
        <v>1724977.6083715749</v>
      </c>
      <c r="V87" s="5">
        <f t="shared" si="5"/>
        <v>159876019.3242197</v>
      </c>
      <c r="W87" s="7">
        <f t="shared" si="3"/>
        <v>0</v>
      </c>
      <c r="X87" s="7">
        <f t="shared" si="4"/>
        <v>0</v>
      </c>
      <c r="Y87" s="51"/>
    </row>
    <row r="88" spans="1:25" x14ac:dyDescent="0.45">
      <c r="A88" s="51"/>
      <c r="P88" s="2">
        <v>79</v>
      </c>
      <c r="Q88" s="3">
        <v>3855379.2365547162</v>
      </c>
      <c r="S88" s="2">
        <v>79</v>
      </c>
      <c r="T88" s="3">
        <v>5771.1771950475122</v>
      </c>
      <c r="V88" s="5">
        <f t="shared" si="5"/>
        <v>171067340.67691508</v>
      </c>
      <c r="W88" s="7">
        <f t="shared" si="3"/>
        <v>0</v>
      </c>
      <c r="X88" s="7">
        <f t="shared" si="4"/>
        <v>0</v>
      </c>
      <c r="Y88" s="51"/>
    </row>
    <row r="89" spans="1:25" x14ac:dyDescent="0.45">
      <c r="A89" s="51"/>
      <c r="P89" s="2">
        <v>80</v>
      </c>
      <c r="Q89" s="3">
        <v>2414982.8802890321</v>
      </c>
      <c r="S89" s="2">
        <v>80</v>
      </c>
      <c r="T89" s="3">
        <v>2414982.8802890321</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12099.839556018624</v>
      </c>
      <c r="S91" s="2">
        <v>82</v>
      </c>
      <c r="T91" s="3">
        <v>12099.839556018624</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201795.29029266551</v>
      </c>
      <c r="S93" s="2">
        <v>84</v>
      </c>
      <c r="T93" s="3">
        <v>201795.29029266551</v>
      </c>
      <c r="V93" s="5">
        <f t="shared" si="5"/>
        <v>239930794.73265383</v>
      </c>
      <c r="W93" s="7">
        <f t="shared" si="3"/>
        <v>0</v>
      </c>
      <c r="X93" s="7">
        <f t="shared" si="4"/>
        <v>0</v>
      </c>
      <c r="Y93" s="51"/>
    </row>
    <row r="94" spans="1:25" x14ac:dyDescent="0.45">
      <c r="A94" s="51"/>
      <c r="P94" s="2">
        <v>85</v>
      </c>
      <c r="Q94" s="3">
        <v>23063.618999069611</v>
      </c>
      <c r="S94" s="2">
        <v>85</v>
      </c>
      <c r="T94" s="3">
        <v>23063.618999069611</v>
      </c>
      <c r="V94" s="5">
        <f t="shared" si="5"/>
        <v>256725950.36393961</v>
      </c>
      <c r="W94" s="7">
        <f t="shared" si="3"/>
        <v>0</v>
      </c>
      <c r="X94" s="7">
        <f t="shared" si="4"/>
        <v>0</v>
      </c>
      <c r="Y94" s="51"/>
    </row>
    <row r="95" spans="1:25" x14ac:dyDescent="0.45">
      <c r="A95" s="51"/>
      <c r="P95" s="2">
        <v>86</v>
      </c>
      <c r="Q95" s="3">
        <v>5512.7173119244517</v>
      </c>
      <c r="S95" s="2">
        <v>86</v>
      </c>
      <c r="T95" s="3">
        <v>5512.7173119244517</v>
      </c>
      <c r="V95" s="5">
        <f t="shared" si="5"/>
        <v>274696766.88941538</v>
      </c>
      <c r="W95" s="7">
        <f t="shared" si="3"/>
        <v>0</v>
      </c>
      <c r="X95" s="7">
        <f t="shared" si="4"/>
        <v>0</v>
      </c>
      <c r="Y95" s="51"/>
    </row>
    <row r="96" spans="1:25" x14ac:dyDescent="0.45">
      <c r="A96" s="51"/>
      <c r="P96" s="2">
        <v>87</v>
      </c>
      <c r="Q96" s="3">
        <v>376613.56767091679</v>
      </c>
      <c r="S96" s="2">
        <v>87</v>
      </c>
      <c r="T96" s="3">
        <v>376613.56767091679</v>
      </c>
      <c r="V96" s="5">
        <f t="shared" si="5"/>
        <v>293925540.57167447</v>
      </c>
      <c r="W96" s="7">
        <f t="shared" si="3"/>
        <v>0</v>
      </c>
      <c r="X96" s="7">
        <f t="shared" si="4"/>
        <v>0</v>
      </c>
      <c r="Y96" s="51"/>
    </row>
    <row r="97" spans="1:25" x14ac:dyDescent="0.45">
      <c r="A97" s="51"/>
      <c r="P97" s="2">
        <v>88</v>
      </c>
      <c r="Q97" s="3">
        <v>2006589.2757934113</v>
      </c>
      <c r="S97" s="2">
        <v>88</v>
      </c>
      <c r="T97" s="3">
        <v>162462.6935007672</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1744716.7803358149</v>
      </c>
      <c r="S99" s="2">
        <v>90</v>
      </c>
      <c r="T99" s="3">
        <v>1744716.7803358149</v>
      </c>
      <c r="V99" s="5">
        <f t="shared" si="5"/>
        <v>360071425.99854594</v>
      </c>
      <c r="W99" s="7">
        <f t="shared" si="3"/>
        <v>0</v>
      </c>
      <c r="X99" s="7">
        <f t="shared" si="4"/>
        <v>0</v>
      </c>
      <c r="Y99" s="51"/>
    </row>
    <row r="100" spans="1:25" x14ac:dyDescent="0.45">
      <c r="A100" s="51"/>
      <c r="P100" s="2">
        <v>91</v>
      </c>
      <c r="Q100" s="3">
        <v>13390.150267999448</v>
      </c>
      <c r="S100" s="2">
        <v>91</v>
      </c>
      <c r="T100" s="3">
        <v>13390.150267999448</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3955748.2542694961</v>
      </c>
      <c r="S103" s="2">
        <v>94</v>
      </c>
      <c r="T103" s="3">
        <v>2139211.4049733994</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7402262.1581632216</v>
      </c>
      <c r="S105" s="2">
        <v>96</v>
      </c>
      <c r="T105" s="3">
        <v>2581838.2510073427</v>
      </c>
      <c r="V105" s="5">
        <f t="shared" si="5"/>
        <v>540370117.82956922</v>
      </c>
      <c r="W105" s="7">
        <f t="shared" si="3"/>
        <v>0</v>
      </c>
      <c r="X105" s="7">
        <f t="shared" si="4"/>
        <v>0</v>
      </c>
      <c r="Y105" s="51"/>
    </row>
    <row r="106" spans="1:25" x14ac:dyDescent="0.45">
      <c r="A106" s="51"/>
      <c r="P106" s="2">
        <v>97</v>
      </c>
      <c r="Q106" s="3">
        <v>2140393.0843978007</v>
      </c>
      <c r="S106" s="2">
        <v>97</v>
      </c>
      <c r="T106" s="3">
        <v>2140393.0843978007</v>
      </c>
      <c r="V106" s="5">
        <f t="shared" si="5"/>
        <v>578196026.0776391</v>
      </c>
      <c r="W106" s="7">
        <f t="shared" si="3"/>
        <v>0</v>
      </c>
      <c r="X106" s="7">
        <f t="shared" si="4"/>
        <v>0</v>
      </c>
      <c r="Y106" s="51"/>
    </row>
    <row r="107" spans="1:25" x14ac:dyDescent="0.45">
      <c r="A107" s="51"/>
      <c r="P107" s="2">
        <v>98</v>
      </c>
      <c r="Q107" s="3">
        <v>15098.237840982463</v>
      </c>
      <c r="S107" s="2">
        <v>98</v>
      </c>
      <c r="T107" s="3">
        <v>15098.237840982463</v>
      </c>
      <c r="V107" s="5">
        <f t="shared" si="5"/>
        <v>618669747.90307391</v>
      </c>
      <c r="W107" s="7">
        <f t="shared" si="3"/>
        <v>0</v>
      </c>
      <c r="X107" s="7">
        <f t="shared" si="4"/>
        <v>0</v>
      </c>
      <c r="Y107" s="51"/>
    </row>
    <row r="108" spans="1:25" x14ac:dyDescent="0.45">
      <c r="A108" s="51"/>
      <c r="P108" s="2">
        <v>99</v>
      </c>
      <c r="Q108" s="3">
        <v>7475.5718658842034</v>
      </c>
      <c r="S108" s="2">
        <v>99</v>
      </c>
      <c r="T108" s="3">
        <v>7475.5718658842034</v>
      </c>
      <c r="V108" s="5">
        <f t="shared" si="5"/>
        <v>661976630.25628912</v>
      </c>
      <c r="W108" s="7">
        <f t="shared" si="3"/>
        <v>0</v>
      </c>
      <c r="X108" s="7">
        <f t="shared" si="4"/>
        <v>0</v>
      </c>
      <c r="Y108" s="51"/>
    </row>
    <row r="109" spans="1:25" x14ac:dyDescent="0.45">
      <c r="A109" s="51"/>
      <c r="P109" s="2">
        <v>100</v>
      </c>
      <c r="Q109" s="3">
        <v>9343.6721206639068</v>
      </c>
      <c r="S109" s="2">
        <v>100</v>
      </c>
      <c r="T109" s="3">
        <v>9343.6721206639068</v>
      </c>
      <c r="V109" s="5">
        <f t="shared" si="5"/>
        <v>708314994.37422943</v>
      </c>
      <c r="W109" s="7">
        <f t="shared" si="3"/>
        <v>0</v>
      </c>
      <c r="X109" s="7">
        <f t="shared" si="4"/>
        <v>0</v>
      </c>
      <c r="Y109" s="51"/>
    </row>
    <row r="110" spans="1:25" x14ac:dyDescent="0.45">
      <c r="A110" s="51"/>
      <c r="P110" s="2">
        <v>101</v>
      </c>
      <c r="Q110" s="3">
        <v>17012.223775290615</v>
      </c>
      <c r="S110" s="2">
        <v>101</v>
      </c>
      <c r="T110" s="3">
        <v>17012.223775290615</v>
      </c>
      <c r="V110" s="5">
        <f t="shared" si="5"/>
        <v>757897043.98042548</v>
      </c>
      <c r="W110" s="7">
        <f t="shared" si="3"/>
        <v>0</v>
      </c>
      <c r="X110" s="7">
        <f t="shared" si="4"/>
        <v>0</v>
      </c>
      <c r="Y110" s="51"/>
    </row>
    <row r="111" spans="1:25" x14ac:dyDescent="0.45">
      <c r="A111" s="51"/>
      <c r="P111" s="2">
        <v>102</v>
      </c>
      <c r="Q111" s="3">
        <v>561238.46607718756</v>
      </c>
      <c r="S111" s="2">
        <v>102</v>
      </c>
      <c r="T111" s="3">
        <v>0</v>
      </c>
      <c r="V111" s="5">
        <f t="shared" si="5"/>
        <v>810949837.05905533</v>
      </c>
      <c r="W111" s="7">
        <f t="shared" si="3"/>
        <v>0</v>
      </c>
      <c r="X111" s="7">
        <f t="shared" si="4"/>
        <v>0</v>
      </c>
      <c r="Y111" s="51"/>
    </row>
    <row r="112" spans="1:25" x14ac:dyDescent="0.45">
      <c r="A112" s="51"/>
      <c r="P112" s="2">
        <v>103</v>
      </c>
      <c r="Q112" s="3">
        <v>11793.208610098964</v>
      </c>
      <c r="S112" s="2">
        <v>103</v>
      </c>
      <c r="T112" s="3">
        <v>11793.208610098964</v>
      </c>
      <c r="V112" s="5">
        <f t="shared" si="5"/>
        <v>867716325.6531893</v>
      </c>
      <c r="W112" s="7">
        <f t="shared" si="3"/>
        <v>0</v>
      </c>
      <c r="X112" s="7">
        <f t="shared" si="4"/>
        <v>0</v>
      </c>
      <c r="Y112" s="51"/>
    </row>
    <row r="113" spans="1:25" x14ac:dyDescent="0.45">
      <c r="A113" s="51"/>
      <c r="P113" s="2">
        <v>104</v>
      </c>
      <c r="Q113" s="3">
        <v>1481749.6731763149</v>
      </c>
      <c r="S113" s="2">
        <v>104</v>
      </c>
      <c r="T113" s="3">
        <v>1481749.6731763149</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2302464.7166887294</v>
      </c>
      <c r="S115" s="2">
        <v>106</v>
      </c>
      <c r="T115" s="3">
        <v>0</v>
      </c>
      <c r="V115" s="5">
        <f t="shared" si="5"/>
        <v>1062989810.7271602</v>
      </c>
      <c r="W115" s="7">
        <f t="shared" si="3"/>
        <v>0</v>
      </c>
      <c r="X115" s="7">
        <f t="shared" si="4"/>
        <v>0</v>
      </c>
      <c r="Y115" s="51"/>
    </row>
    <row r="116" spans="1:25" x14ac:dyDescent="0.45">
      <c r="A116" s="51"/>
      <c r="P116" s="2">
        <v>107</v>
      </c>
      <c r="Q116" s="3">
        <v>1791566.1276001639</v>
      </c>
      <c r="S116" s="2">
        <v>107</v>
      </c>
      <c r="T116" s="3">
        <v>1791566.1276001639</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13878.69269880255</v>
      </c>
      <c r="S118" s="2">
        <v>109</v>
      </c>
      <c r="T118" s="3">
        <v>13878.69269880255</v>
      </c>
      <c r="V118" s="5">
        <f t="shared" si="5"/>
        <v>1302208226.7026327</v>
      </c>
      <c r="W118" s="7">
        <f t="shared" si="3"/>
        <v>0</v>
      </c>
      <c r="X118" s="7">
        <f t="shared" si="4"/>
        <v>0</v>
      </c>
      <c r="Y118" s="51"/>
    </row>
    <row r="119" spans="1:25" x14ac:dyDescent="0.45">
      <c r="A119" s="51"/>
      <c r="P119" s="2">
        <v>110</v>
      </c>
      <c r="Q119" s="3">
        <v>4983335.0219018627</v>
      </c>
      <c r="S119" s="2">
        <v>110</v>
      </c>
      <c r="T119" s="3">
        <v>2619381.7009891337</v>
      </c>
      <c r="V119" s="5">
        <f t="shared" si="5"/>
        <v>1393362802.5718169</v>
      </c>
      <c r="W119" s="7">
        <f t="shared" si="3"/>
        <v>0</v>
      </c>
      <c r="X119" s="7">
        <f t="shared" si="4"/>
        <v>0</v>
      </c>
      <c r="Y119" s="51"/>
    </row>
    <row r="120" spans="1:25" x14ac:dyDescent="0.45">
      <c r="A120" s="51"/>
      <c r="P120" s="2">
        <v>111</v>
      </c>
      <c r="Q120" s="3">
        <v>2511312.9395915796</v>
      </c>
      <c r="S120" s="2">
        <v>111</v>
      </c>
      <c r="T120" s="3">
        <v>2511312.9395915796</v>
      </c>
      <c r="V120" s="5">
        <f t="shared" si="5"/>
        <v>1490898198.7518442</v>
      </c>
      <c r="W120" s="7">
        <f t="shared" si="3"/>
        <v>0</v>
      </c>
      <c r="X120" s="7">
        <f t="shared" si="4"/>
        <v>0</v>
      </c>
      <c r="Y120" s="51"/>
    </row>
    <row r="121" spans="1:25" x14ac:dyDescent="0.45">
      <c r="A121" s="51"/>
      <c r="P121" s="2">
        <v>112</v>
      </c>
      <c r="Q121" s="3">
        <v>11961.885666964696</v>
      </c>
      <c r="S121" s="2">
        <v>112</v>
      </c>
      <c r="T121" s="3">
        <v>11961.885666964696</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280111.02981573791</v>
      </c>
      <c r="S123" s="2">
        <v>114</v>
      </c>
      <c r="T123" s="3">
        <v>280111.02981573791</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3638414.7902310672</v>
      </c>
      <c r="S126" s="2">
        <v>117</v>
      </c>
      <c r="T126" s="3">
        <v>3638414.7902310672</v>
      </c>
      <c r="V126" s="5">
        <f t="shared" si="5"/>
        <v>2237436178.3838959</v>
      </c>
      <c r="W126" s="7">
        <f t="shared" si="3"/>
        <v>0</v>
      </c>
      <c r="X126" s="7">
        <f t="shared" si="4"/>
        <v>0</v>
      </c>
      <c r="Y126" s="51"/>
    </row>
    <row r="127" spans="1:25" x14ac:dyDescent="0.45">
      <c r="A127" s="51"/>
      <c r="P127" s="2">
        <v>118</v>
      </c>
      <c r="Q127" s="3">
        <v>965883.12286196463</v>
      </c>
      <c r="S127" s="2">
        <v>118</v>
      </c>
      <c r="T127" s="3">
        <v>0</v>
      </c>
      <c r="V127" s="5">
        <f t="shared" si="5"/>
        <v>2394056710.8707685</v>
      </c>
      <c r="W127" s="7">
        <f t="shared" si="3"/>
        <v>0</v>
      </c>
      <c r="X127" s="7">
        <f t="shared" si="4"/>
        <v>0</v>
      </c>
      <c r="Y127" s="51"/>
    </row>
    <row r="128" spans="1:25" x14ac:dyDescent="0.45">
      <c r="A128" s="51"/>
      <c r="P128" s="2">
        <v>119</v>
      </c>
      <c r="Q128" s="3">
        <v>8992487.4958738964</v>
      </c>
      <c r="S128" s="2">
        <v>119</v>
      </c>
      <c r="T128" s="3">
        <v>7376.8341436641213</v>
      </c>
      <c r="V128" s="5">
        <f t="shared" si="5"/>
        <v>2561640680.6317225</v>
      </c>
      <c r="W128" s="7">
        <f t="shared" si="3"/>
        <v>0</v>
      </c>
      <c r="X128" s="7">
        <f t="shared" si="4"/>
        <v>0</v>
      </c>
      <c r="Y128" s="51"/>
    </row>
    <row r="129" spans="1:25" x14ac:dyDescent="0.45">
      <c r="A129" s="51"/>
      <c r="P129" s="2">
        <v>120</v>
      </c>
      <c r="Q129" s="3">
        <v>2286505.5613214048</v>
      </c>
      <c r="S129" s="2">
        <v>120</v>
      </c>
      <c r="T129" s="3">
        <v>2286505.5613214048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30875.154225598963</v>
      </c>
      <c r="S132" s="2">
        <v>123</v>
      </c>
      <c r="T132" s="3">
        <v>30875.154225598963</v>
      </c>
      <c r="Y132" s="51"/>
    </row>
    <row r="133" spans="1:25" x14ac:dyDescent="0.45">
      <c r="A133" s="51"/>
      <c r="P133" s="2">
        <v>124</v>
      </c>
      <c r="Q133" s="3">
        <v>785960.96109104983</v>
      </c>
      <c r="S133" s="2">
        <v>124</v>
      </c>
      <c r="T133" s="3">
        <v>0</v>
      </c>
      <c r="Y133" s="51"/>
    </row>
    <row r="134" spans="1:25" x14ac:dyDescent="0.45">
      <c r="A134" s="51"/>
      <c r="P134" s="2">
        <v>125</v>
      </c>
      <c r="Q134" s="3">
        <v>0</v>
      </c>
      <c r="S134" s="2">
        <v>125</v>
      </c>
      <c r="T134" s="3">
        <v>0</v>
      </c>
      <c r="Y134" s="51"/>
    </row>
    <row r="135" spans="1:25" x14ac:dyDescent="0.45">
      <c r="A135" s="51"/>
      <c r="P135" s="2">
        <v>126</v>
      </c>
      <c r="Q135" s="3">
        <v>12668.078593531956</v>
      </c>
      <c r="S135" s="2">
        <v>126</v>
      </c>
      <c r="T135" s="3">
        <v>12668.078593531956</v>
      </c>
      <c r="Y135" s="51"/>
    </row>
    <row r="136" spans="1:25" x14ac:dyDescent="0.45">
      <c r="A136" s="51"/>
      <c r="P136" s="2">
        <v>127</v>
      </c>
      <c r="Q136" s="3">
        <v>640532.66166188789</v>
      </c>
      <c r="S136" s="2">
        <v>127</v>
      </c>
      <c r="T136" s="3">
        <v>640532.66166188789</v>
      </c>
      <c r="Y136" s="51"/>
    </row>
    <row r="137" spans="1:25" x14ac:dyDescent="0.45">
      <c r="A137" s="51"/>
      <c r="P137" s="2">
        <v>128</v>
      </c>
      <c r="Q137" s="3">
        <v>10085.163978076342</v>
      </c>
      <c r="S137" s="2">
        <v>128</v>
      </c>
      <c r="T137" s="3">
        <v>10085.163978076342</v>
      </c>
      <c r="Y137" s="51"/>
    </row>
    <row r="138" spans="1:25" x14ac:dyDescent="0.45">
      <c r="A138" s="51"/>
      <c r="P138" s="2">
        <v>129</v>
      </c>
      <c r="Q138" s="3">
        <v>0</v>
      </c>
      <c r="S138" s="2">
        <v>129</v>
      </c>
      <c r="T138" s="3">
        <v>0</v>
      </c>
      <c r="Y138" s="51"/>
    </row>
    <row r="139" spans="1:25" x14ac:dyDescent="0.45">
      <c r="A139" s="51"/>
      <c r="P139" s="2">
        <v>130</v>
      </c>
      <c r="Q139" s="3">
        <v>9563.3612777496674</v>
      </c>
      <c r="S139" s="2">
        <v>130</v>
      </c>
      <c r="T139" s="3">
        <v>9563.3612777496674</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324496.51281399105</v>
      </c>
      <c r="S143" s="2">
        <v>134</v>
      </c>
      <c r="T143" s="3">
        <v>14181.422951076876</v>
      </c>
      <c r="Y143" s="51"/>
    </row>
    <row r="144" spans="1:25" x14ac:dyDescent="0.45">
      <c r="A144" s="51"/>
      <c r="P144" s="2">
        <v>135</v>
      </c>
      <c r="Q144" s="3">
        <v>3221421.8329381491</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1079666.1693007909</v>
      </c>
      <c r="S146" s="2">
        <v>137</v>
      </c>
      <c r="T146" s="3">
        <v>1079666.1693007909</v>
      </c>
      <c r="Y146" s="51"/>
    </row>
    <row r="147" spans="1:25" x14ac:dyDescent="0.45">
      <c r="A147" s="51"/>
      <c r="P147" s="2">
        <v>138</v>
      </c>
      <c r="Q147" s="3">
        <v>1921752.1205695714</v>
      </c>
      <c r="S147" s="2">
        <v>138</v>
      </c>
      <c r="T147" s="3">
        <v>1921752.1205695714</v>
      </c>
      <c r="Y147" s="51"/>
    </row>
    <row r="148" spans="1:25" x14ac:dyDescent="0.45">
      <c r="A148" s="51"/>
      <c r="P148" s="2">
        <v>139</v>
      </c>
      <c r="Q148" s="3">
        <v>1027835.4211800448</v>
      </c>
      <c r="S148" s="2">
        <v>139</v>
      </c>
      <c r="T148" s="3">
        <v>0</v>
      </c>
      <c r="Y148" s="51"/>
    </row>
    <row r="149" spans="1:25" x14ac:dyDescent="0.45">
      <c r="A149" s="51"/>
      <c r="P149" s="2">
        <v>140</v>
      </c>
      <c r="Q149" s="3">
        <v>6589.3613905877373</v>
      </c>
      <c r="S149" s="2">
        <v>140</v>
      </c>
      <c r="T149" s="3">
        <v>6589.3613905877373</v>
      </c>
      <c r="Y149" s="51"/>
    </row>
    <row r="150" spans="1:25" x14ac:dyDescent="0.45">
      <c r="A150" s="51"/>
      <c r="P150" s="2">
        <v>141</v>
      </c>
      <c r="Q150" s="3">
        <v>800836.29673222627</v>
      </c>
      <c r="S150" s="2">
        <v>141</v>
      </c>
      <c r="T150" s="3">
        <v>800836.29673222627</v>
      </c>
      <c r="Y150" s="51"/>
    </row>
    <row r="151" spans="1:25" x14ac:dyDescent="0.45">
      <c r="A151" s="51"/>
      <c r="P151" s="2">
        <v>142</v>
      </c>
      <c r="Q151" s="3">
        <v>5378.3605511478254</v>
      </c>
      <c r="S151" s="2">
        <v>142</v>
      </c>
      <c r="T151" s="3">
        <v>5378.3605511478254</v>
      </c>
      <c r="Y151" s="51"/>
    </row>
    <row r="152" spans="1:25" x14ac:dyDescent="0.45">
      <c r="A152" s="51"/>
      <c r="P152" s="2">
        <v>143</v>
      </c>
      <c r="Q152" s="3">
        <v>0</v>
      </c>
      <c r="S152" s="2">
        <v>143</v>
      </c>
      <c r="T152" s="3">
        <v>0</v>
      </c>
      <c r="Y152" s="51"/>
    </row>
    <row r="153" spans="1:25" x14ac:dyDescent="0.45">
      <c r="A153" s="51"/>
      <c r="P153" s="2">
        <v>144</v>
      </c>
      <c r="Q153" s="3">
        <v>9688.9075018861222</v>
      </c>
      <c r="S153" s="2">
        <v>144</v>
      </c>
      <c r="T153" s="3">
        <v>9688.9075018861222</v>
      </c>
      <c r="Y153" s="51"/>
    </row>
    <row r="154" spans="1:25" x14ac:dyDescent="0.45">
      <c r="A154" s="51"/>
      <c r="P154" s="2">
        <v>145</v>
      </c>
      <c r="Q154" s="3">
        <v>783958.09359829081</v>
      </c>
      <c r="S154" s="2">
        <v>145</v>
      </c>
      <c r="T154" s="3">
        <v>783958.09359829081</v>
      </c>
      <c r="Y154" s="51"/>
    </row>
    <row r="155" spans="1:25" x14ac:dyDescent="0.45">
      <c r="A155" s="51"/>
      <c r="P155" s="2">
        <v>146</v>
      </c>
      <c r="Q155" s="3">
        <v>717467.81520947546</v>
      </c>
      <c r="S155" s="2">
        <v>146</v>
      </c>
      <c r="T155" s="3">
        <v>717467.81520947546</v>
      </c>
      <c r="Y155" s="51"/>
    </row>
    <row r="156" spans="1:25" x14ac:dyDescent="0.45">
      <c r="A156" s="51"/>
      <c r="P156" s="2">
        <v>147</v>
      </c>
      <c r="Q156" s="3">
        <v>22520.355870921729</v>
      </c>
      <c r="S156" s="2">
        <v>147</v>
      </c>
      <c r="T156" s="3">
        <v>22520.355870921729</v>
      </c>
      <c r="Y156" s="51"/>
    </row>
    <row r="157" spans="1:25" x14ac:dyDescent="0.45">
      <c r="A157" s="51"/>
      <c r="P157" s="2">
        <v>148</v>
      </c>
      <c r="Q157" s="3">
        <v>0</v>
      </c>
      <c r="S157" s="2">
        <v>148</v>
      </c>
      <c r="T157" s="3">
        <v>0</v>
      </c>
      <c r="Y157" s="51"/>
    </row>
    <row r="158" spans="1:25" x14ac:dyDescent="0.45">
      <c r="A158" s="51"/>
      <c r="P158" s="2">
        <v>149</v>
      </c>
      <c r="Q158" s="3">
        <v>9247.0451412211587</v>
      </c>
      <c r="S158" s="2">
        <v>149</v>
      </c>
      <c r="T158" s="3">
        <v>9247.0451412211587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10085.928782048706</v>
      </c>
      <c r="S161" s="2">
        <v>152</v>
      </c>
      <c r="T161" s="3">
        <v>10085.928782048706</v>
      </c>
      <c r="Y161" s="51"/>
    </row>
    <row r="162" spans="1:25" x14ac:dyDescent="0.45">
      <c r="A162" s="51"/>
      <c r="P162" s="2">
        <v>153</v>
      </c>
      <c r="Q162" s="3">
        <v>18150.642311618049</v>
      </c>
      <c r="S162" s="2">
        <v>153</v>
      </c>
      <c r="T162" s="3">
        <v>18150.642311618049</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6486.2698717413596</v>
      </c>
      <c r="S166" s="2">
        <v>157</v>
      </c>
      <c r="T166" s="3">
        <v>6486.2698717413596</v>
      </c>
      <c r="Y166" s="51"/>
    </row>
    <row r="167" spans="1:25" x14ac:dyDescent="0.45">
      <c r="A167" s="51"/>
      <c r="P167" s="2">
        <v>158</v>
      </c>
      <c r="Q167" s="3">
        <v>11937.901210364205</v>
      </c>
      <c r="S167" s="2">
        <v>158</v>
      </c>
      <c r="T167" s="3">
        <v>11937.901210364205</v>
      </c>
      <c r="Y167" s="51"/>
    </row>
    <row r="168" spans="1:25" x14ac:dyDescent="0.45">
      <c r="A168" s="51"/>
      <c r="P168" s="2">
        <v>159</v>
      </c>
      <c r="Q168" s="3">
        <v>14109.047797199622</v>
      </c>
      <c r="S168" s="2">
        <v>159</v>
      </c>
      <c r="T168" s="3">
        <v>14109.047797199622</v>
      </c>
      <c r="Y168" s="51"/>
    </row>
    <row r="169" spans="1:25" x14ac:dyDescent="0.45">
      <c r="A169" s="51"/>
      <c r="P169" s="2">
        <v>160</v>
      </c>
      <c r="Q169" s="3">
        <v>73443.557484038174</v>
      </c>
      <c r="S169" s="2">
        <v>160</v>
      </c>
      <c r="T169" s="3">
        <v>73443.557484038174</v>
      </c>
      <c r="Y169" s="51"/>
    </row>
    <row r="170" spans="1:25" x14ac:dyDescent="0.45">
      <c r="A170" s="51"/>
      <c r="P170" s="2">
        <v>161</v>
      </c>
      <c r="Q170" s="3">
        <v>5637002.1735050539</v>
      </c>
      <c r="S170" s="2">
        <v>161</v>
      </c>
      <c r="T170" s="3">
        <v>0</v>
      </c>
      <c r="Y170" s="51"/>
    </row>
    <row r="171" spans="1:25" x14ac:dyDescent="0.45">
      <c r="A171" s="51"/>
      <c r="P171" s="2">
        <v>162</v>
      </c>
      <c r="Q171" s="3">
        <v>372858.63384268305</v>
      </c>
      <c r="S171" s="2">
        <v>162</v>
      </c>
      <c r="T171" s="3">
        <v>372858.63384268305</v>
      </c>
      <c r="Y171" s="51"/>
    </row>
    <row r="172" spans="1:25" x14ac:dyDescent="0.45">
      <c r="A172" s="51"/>
      <c r="P172" s="2">
        <v>163</v>
      </c>
      <c r="Q172" s="3">
        <v>7868.5498423748504</v>
      </c>
      <c r="S172" s="2">
        <v>163</v>
      </c>
      <c r="T172" s="3">
        <v>7868.5498423748504</v>
      </c>
      <c r="Y172" s="51"/>
    </row>
    <row r="173" spans="1:25" x14ac:dyDescent="0.45">
      <c r="A173" s="51"/>
      <c r="P173" s="2">
        <v>164</v>
      </c>
      <c r="Q173" s="3">
        <v>630456.58817821555</v>
      </c>
      <c r="S173" s="2">
        <v>164</v>
      </c>
      <c r="T173" s="3">
        <v>630456.58817821555</v>
      </c>
      <c r="Y173" s="51"/>
    </row>
    <row r="174" spans="1:25" x14ac:dyDescent="0.45">
      <c r="A174" s="51"/>
      <c r="P174" s="2">
        <v>165</v>
      </c>
      <c r="Q174" s="3">
        <v>2169501.8714195811</v>
      </c>
      <c r="S174" s="2">
        <v>165</v>
      </c>
      <c r="T174" s="3">
        <v>0</v>
      </c>
      <c r="Y174" s="51"/>
    </row>
    <row r="175" spans="1:25" x14ac:dyDescent="0.45">
      <c r="A175" s="51"/>
      <c r="P175" s="2">
        <v>166</v>
      </c>
      <c r="Q175" s="3">
        <v>1577701.8123344663</v>
      </c>
      <c r="S175" s="2">
        <v>166</v>
      </c>
      <c r="T175" s="3">
        <v>0</v>
      </c>
      <c r="Y175" s="51"/>
    </row>
    <row r="176" spans="1:25" x14ac:dyDescent="0.45">
      <c r="A176" s="51"/>
      <c r="P176" s="2">
        <v>167</v>
      </c>
      <c r="Q176" s="3">
        <v>13371.991545748548</v>
      </c>
      <c r="S176" s="2">
        <v>167</v>
      </c>
      <c r="T176" s="3">
        <v>13371.991545748548</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221352.69716220989</v>
      </c>
      <c r="S180" s="2">
        <v>171</v>
      </c>
      <c r="T180" s="3">
        <v>221352.69716220989</v>
      </c>
      <c r="Y180" s="51"/>
    </row>
    <row r="181" spans="1:25" x14ac:dyDescent="0.45">
      <c r="A181" s="51"/>
      <c r="P181" s="2">
        <v>172</v>
      </c>
      <c r="Q181" s="3">
        <v>5687.0555525706723</v>
      </c>
      <c r="S181" s="2">
        <v>172</v>
      </c>
      <c r="T181" s="3">
        <v>5687.0555525706723</v>
      </c>
      <c r="Y181" s="51"/>
    </row>
    <row r="182" spans="1:25" x14ac:dyDescent="0.45">
      <c r="A182" s="51"/>
      <c r="P182" s="2">
        <v>173</v>
      </c>
      <c r="Q182" s="3">
        <v>0</v>
      </c>
      <c r="S182" s="2">
        <v>173</v>
      </c>
      <c r="T182" s="3">
        <v>0</v>
      </c>
      <c r="Y182" s="51"/>
    </row>
    <row r="183" spans="1:25" x14ac:dyDescent="0.45">
      <c r="A183" s="51"/>
      <c r="P183" s="2">
        <v>174</v>
      </c>
      <c r="Q183" s="3">
        <v>9976.3704536973237</v>
      </c>
      <c r="S183" s="2">
        <v>174</v>
      </c>
      <c r="T183" s="3">
        <v>9976.3704536973237</v>
      </c>
      <c r="Y183" s="51"/>
    </row>
    <row r="184" spans="1:25" x14ac:dyDescent="0.45">
      <c r="A184" s="51"/>
      <c r="P184" s="2">
        <v>175</v>
      </c>
      <c r="Q184" s="3">
        <v>12819.834623344126</v>
      </c>
      <c r="S184" s="2">
        <v>175</v>
      </c>
      <c r="T184" s="3">
        <v>12819.834623344126</v>
      </c>
      <c r="Y184" s="51"/>
    </row>
    <row r="185" spans="1:25" x14ac:dyDescent="0.45">
      <c r="A185" s="51"/>
      <c r="P185" s="2">
        <v>176</v>
      </c>
      <c r="Q185" s="3">
        <v>0</v>
      </c>
      <c r="S185" s="2">
        <v>176</v>
      </c>
      <c r="T185" s="3">
        <v>0</v>
      </c>
      <c r="Y185" s="51"/>
    </row>
    <row r="186" spans="1:25" x14ac:dyDescent="0.45">
      <c r="A186" s="51"/>
      <c r="P186" s="2">
        <v>177</v>
      </c>
      <c r="Q186" s="3">
        <v>512519.47035119735</v>
      </c>
      <c r="S186" s="2">
        <v>177</v>
      </c>
      <c r="T186" s="3">
        <v>14990.417579335968</v>
      </c>
      <c r="Y186" s="51"/>
    </row>
    <row r="187" spans="1:25" x14ac:dyDescent="0.45">
      <c r="A187" s="51"/>
      <c r="P187" s="2">
        <v>178</v>
      </c>
      <c r="Q187" s="3">
        <v>0</v>
      </c>
      <c r="S187" s="2">
        <v>178</v>
      </c>
      <c r="T187" s="3">
        <v>0</v>
      </c>
      <c r="Y187" s="51"/>
    </row>
    <row r="188" spans="1:25" x14ac:dyDescent="0.45">
      <c r="A188" s="51"/>
      <c r="P188" s="2">
        <v>179</v>
      </c>
      <c r="Q188" s="3">
        <v>137370.14235401995</v>
      </c>
      <c r="S188" s="2">
        <v>179</v>
      </c>
      <c r="T188" s="3">
        <v>137370.14235401995</v>
      </c>
      <c r="Y188" s="51"/>
    </row>
    <row r="189" spans="1:25" x14ac:dyDescent="0.45">
      <c r="A189" s="51"/>
      <c r="P189" s="2">
        <v>180</v>
      </c>
      <c r="Q189" s="3">
        <v>0</v>
      </c>
      <c r="S189" s="2">
        <v>180</v>
      </c>
      <c r="T189" s="3">
        <v>0</v>
      </c>
      <c r="Y189" s="51"/>
    </row>
    <row r="190" spans="1:25" x14ac:dyDescent="0.45">
      <c r="A190" s="51"/>
      <c r="P190" s="2">
        <v>181</v>
      </c>
      <c r="Q190" s="3">
        <v>430305.09065974731</v>
      </c>
      <c r="S190" s="2">
        <v>181</v>
      </c>
      <c r="T190" s="3">
        <v>0</v>
      </c>
      <c r="Y190" s="51"/>
    </row>
    <row r="191" spans="1:25" x14ac:dyDescent="0.45">
      <c r="A191" s="51"/>
      <c r="P191" s="2">
        <v>182</v>
      </c>
      <c r="Q191" s="3">
        <v>7253.4648154368215</v>
      </c>
      <c r="S191" s="2">
        <v>182</v>
      </c>
      <c r="T191" s="3">
        <v>7253.4648154368215</v>
      </c>
      <c r="Y191" s="51"/>
    </row>
    <row r="192" spans="1:25" x14ac:dyDescent="0.45">
      <c r="A192" s="51"/>
      <c r="P192" s="2">
        <v>183</v>
      </c>
      <c r="Q192" s="3">
        <v>0</v>
      </c>
      <c r="S192" s="2">
        <v>183</v>
      </c>
      <c r="T192" s="3">
        <v>0</v>
      </c>
      <c r="Y192" s="51"/>
    </row>
    <row r="193" spans="1:25" x14ac:dyDescent="0.45">
      <c r="A193" s="51"/>
      <c r="P193" s="2">
        <v>184</v>
      </c>
      <c r="Q193" s="3">
        <v>744251.03721024701</v>
      </c>
      <c r="S193" s="2">
        <v>184</v>
      </c>
      <c r="T193" s="3">
        <v>26067.038210762796</v>
      </c>
      <c r="Y193" s="51"/>
    </row>
    <row r="194" spans="1:25" x14ac:dyDescent="0.45">
      <c r="A194" s="51"/>
      <c r="P194" s="2">
        <v>185</v>
      </c>
      <c r="Q194" s="3">
        <v>4010399.1914250464</v>
      </c>
      <c r="S194" s="2">
        <v>185</v>
      </c>
      <c r="T194" s="3">
        <v>0</v>
      </c>
      <c r="Y194" s="51"/>
    </row>
    <row r="195" spans="1:25" x14ac:dyDescent="0.45">
      <c r="A195" s="51"/>
      <c r="P195" s="2">
        <v>186</v>
      </c>
      <c r="Q195" s="3">
        <v>0</v>
      </c>
      <c r="S195" s="2">
        <v>186</v>
      </c>
      <c r="T195" s="3">
        <v>0</v>
      </c>
      <c r="Y195" s="51"/>
    </row>
    <row r="196" spans="1:25" x14ac:dyDescent="0.45">
      <c r="A196" s="51"/>
      <c r="P196" s="2">
        <v>187</v>
      </c>
      <c r="Q196" s="3">
        <v>10967.612699661126</v>
      </c>
      <c r="S196" s="2">
        <v>187</v>
      </c>
      <c r="T196" s="3">
        <v>10967.612699661126</v>
      </c>
      <c r="Y196" s="51"/>
    </row>
    <row r="197" spans="1:25" x14ac:dyDescent="0.45">
      <c r="A197" s="51"/>
      <c r="P197" s="2">
        <v>188</v>
      </c>
      <c r="Q197" s="3">
        <v>2861004.4747273829</v>
      </c>
      <c r="S197" s="2">
        <v>188</v>
      </c>
      <c r="T197" s="3">
        <v>2861004.4747273829</v>
      </c>
      <c r="Y197" s="51"/>
    </row>
    <row r="198" spans="1:25" x14ac:dyDescent="0.45">
      <c r="A198" s="51"/>
      <c r="P198" s="2">
        <v>189</v>
      </c>
      <c r="Q198" s="3">
        <v>0</v>
      </c>
      <c r="S198" s="2">
        <v>189</v>
      </c>
      <c r="T198" s="3">
        <v>0</v>
      </c>
      <c r="Y198" s="51"/>
    </row>
    <row r="199" spans="1:25" x14ac:dyDescent="0.45">
      <c r="A199" s="51"/>
      <c r="P199" s="2">
        <v>190</v>
      </c>
      <c r="Q199" s="3">
        <v>4073806.907929962</v>
      </c>
      <c r="S199" s="2">
        <v>190</v>
      </c>
      <c r="T199" s="3">
        <v>0</v>
      </c>
      <c r="Y199" s="51"/>
    </row>
    <row r="200" spans="1:25" x14ac:dyDescent="0.45">
      <c r="A200" s="51"/>
      <c r="P200" s="2">
        <v>191</v>
      </c>
      <c r="Q200" s="3">
        <v>0</v>
      </c>
      <c r="S200" s="2">
        <v>191</v>
      </c>
      <c r="T200" s="3">
        <v>0</v>
      </c>
      <c r="Y200" s="51"/>
    </row>
    <row r="201" spans="1:25" x14ac:dyDescent="0.45">
      <c r="A201" s="51"/>
      <c r="P201" s="2">
        <v>192</v>
      </c>
      <c r="Q201" s="3">
        <v>6253.4359718239302</v>
      </c>
      <c r="S201" s="2">
        <v>192</v>
      </c>
      <c r="T201" s="3">
        <v>6253.4359718239302</v>
      </c>
      <c r="Y201" s="51"/>
    </row>
    <row r="202" spans="1:25" x14ac:dyDescent="0.45">
      <c r="A202" s="51"/>
      <c r="P202" s="2">
        <v>193</v>
      </c>
      <c r="Q202" s="3">
        <v>1889727.4482344782</v>
      </c>
      <c r="S202" s="2">
        <v>193</v>
      </c>
      <c r="T202" s="3">
        <v>1889727.4482344782</v>
      </c>
      <c r="Y202" s="51"/>
    </row>
    <row r="203" spans="1:25" x14ac:dyDescent="0.45">
      <c r="A203" s="51"/>
      <c r="P203" s="2">
        <v>194</v>
      </c>
      <c r="Q203" s="3">
        <v>6199.3794805495108</v>
      </c>
      <c r="S203" s="2">
        <v>194</v>
      </c>
      <c r="T203" s="3">
        <v>6199.3794805495108</v>
      </c>
      <c r="Y203" s="51"/>
    </row>
    <row r="204" spans="1:25" x14ac:dyDescent="0.45">
      <c r="A204" s="51"/>
      <c r="P204" s="2">
        <v>195</v>
      </c>
      <c r="Q204" s="3">
        <v>15362.116138253885</v>
      </c>
      <c r="S204" s="2">
        <v>195</v>
      </c>
      <c r="T204" s="3">
        <v>15362.116138253885</v>
      </c>
      <c r="Y204" s="51"/>
    </row>
    <row r="205" spans="1:25" x14ac:dyDescent="0.45">
      <c r="A205" s="51"/>
      <c r="P205" s="2">
        <v>196</v>
      </c>
      <c r="Q205" s="3">
        <v>5442.8092174160302</v>
      </c>
      <c r="S205" s="2">
        <v>196</v>
      </c>
      <c r="T205" s="3">
        <v>5442.8092174160302</v>
      </c>
      <c r="Y205" s="51"/>
    </row>
    <row r="206" spans="1:25" x14ac:dyDescent="0.45">
      <c r="A206" s="51"/>
      <c r="P206" s="2">
        <v>197</v>
      </c>
      <c r="Q206" s="3">
        <v>0</v>
      </c>
      <c r="S206" s="2">
        <v>197</v>
      </c>
      <c r="T206" s="3">
        <v>0</v>
      </c>
      <c r="Y206" s="51"/>
    </row>
    <row r="207" spans="1:25" x14ac:dyDescent="0.45">
      <c r="A207" s="51"/>
      <c r="P207" s="2">
        <v>198</v>
      </c>
      <c r="Q207" s="3">
        <v>8741975.162668623</v>
      </c>
      <c r="S207" s="2">
        <v>198</v>
      </c>
      <c r="T207" s="3">
        <v>13675.140869284674</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1941675.0253428039</v>
      </c>
      <c r="S210" s="2">
        <v>201</v>
      </c>
      <c r="T210" s="3">
        <v>0</v>
      </c>
      <c r="Y210" s="51"/>
    </row>
    <row r="211" spans="1:25" x14ac:dyDescent="0.45">
      <c r="A211" s="51"/>
      <c r="P211" s="2">
        <v>202</v>
      </c>
      <c r="Q211" s="3">
        <v>13623.323774985658</v>
      </c>
      <c r="S211" s="2">
        <v>202</v>
      </c>
      <c r="T211" s="3">
        <v>13623.323774985658</v>
      </c>
      <c r="Y211" s="51"/>
    </row>
    <row r="212" spans="1:25" x14ac:dyDescent="0.45">
      <c r="A212" s="51"/>
      <c r="P212" s="2">
        <v>203</v>
      </c>
      <c r="Q212" s="3">
        <v>5144.4057997999471</v>
      </c>
      <c r="S212" s="2">
        <v>203</v>
      </c>
      <c r="T212" s="3">
        <v>5144.4057997999471</v>
      </c>
      <c r="Y212" s="51"/>
    </row>
    <row r="213" spans="1:25" x14ac:dyDescent="0.45">
      <c r="A213" s="51"/>
      <c r="P213" s="2">
        <v>204</v>
      </c>
      <c r="Q213" s="3">
        <v>2053638.5780871636</v>
      </c>
      <c r="S213" s="2">
        <v>204</v>
      </c>
      <c r="T213" s="3">
        <v>2053638.5780871636</v>
      </c>
      <c r="Y213" s="51"/>
    </row>
    <row r="214" spans="1:25" x14ac:dyDescent="0.45">
      <c r="A214" s="51"/>
      <c r="P214" s="2">
        <v>205</v>
      </c>
      <c r="Q214" s="3">
        <v>8338.4693138891489</v>
      </c>
      <c r="S214" s="2">
        <v>205</v>
      </c>
      <c r="T214" s="3">
        <v>8338.4693138891489</v>
      </c>
      <c r="Y214" s="51"/>
    </row>
    <row r="215" spans="1:25" x14ac:dyDescent="0.45">
      <c r="A215" s="51"/>
      <c r="P215" s="2">
        <v>206</v>
      </c>
      <c r="Q215" s="3">
        <v>5186016.2507111756</v>
      </c>
      <c r="S215" s="2">
        <v>206</v>
      </c>
      <c r="T215" s="3">
        <v>0</v>
      </c>
      <c r="Y215" s="51"/>
    </row>
    <row r="216" spans="1:25" x14ac:dyDescent="0.45">
      <c r="A216" s="51"/>
      <c r="P216" s="2">
        <v>207</v>
      </c>
      <c r="Q216" s="3">
        <v>10104.30145361878</v>
      </c>
      <c r="S216" s="2">
        <v>207</v>
      </c>
      <c r="T216" s="3">
        <v>10104.30145361878</v>
      </c>
      <c r="Y216" s="51"/>
    </row>
    <row r="217" spans="1:25" x14ac:dyDescent="0.45">
      <c r="A217" s="51"/>
      <c r="P217" s="2">
        <v>208</v>
      </c>
      <c r="Q217" s="3">
        <v>2198835.009485038</v>
      </c>
      <c r="S217" s="2">
        <v>208</v>
      </c>
      <c r="T217" s="3">
        <v>2198835.009485038</v>
      </c>
      <c r="Y217" s="51"/>
    </row>
    <row r="218" spans="1:25" x14ac:dyDescent="0.45">
      <c r="A218" s="51"/>
      <c r="P218" s="2">
        <v>209</v>
      </c>
      <c r="Q218" s="3">
        <v>6290.5036826538362</v>
      </c>
      <c r="S218" s="2">
        <v>209</v>
      </c>
      <c r="T218" s="3">
        <v>6290.5036826538362</v>
      </c>
      <c r="Y218" s="51"/>
    </row>
    <row r="219" spans="1:25" x14ac:dyDescent="0.45">
      <c r="A219" s="51"/>
      <c r="P219" s="2">
        <v>210</v>
      </c>
      <c r="Q219" s="3">
        <v>2385846.304566334</v>
      </c>
      <c r="S219" s="2">
        <v>210</v>
      </c>
      <c r="T219" s="3">
        <v>2385846.304566334</v>
      </c>
      <c r="Y219" s="51"/>
    </row>
    <row r="220" spans="1:25" x14ac:dyDescent="0.45">
      <c r="A220" s="51"/>
      <c r="P220" s="2">
        <v>211</v>
      </c>
      <c r="Q220" s="3">
        <v>0</v>
      </c>
      <c r="S220" s="2">
        <v>211</v>
      </c>
      <c r="T220" s="3">
        <v>0</v>
      </c>
      <c r="Y220" s="51"/>
    </row>
    <row r="221" spans="1:25" x14ac:dyDescent="0.45">
      <c r="A221" s="51"/>
      <c r="P221" s="2">
        <v>212</v>
      </c>
      <c r="Q221" s="3">
        <v>3118218.4752026731</v>
      </c>
      <c r="S221" s="2">
        <v>212</v>
      </c>
      <c r="T221" s="3">
        <v>1766455.9842564876</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1142148.3152707657</v>
      </c>
      <c r="S224" s="2">
        <v>215</v>
      </c>
      <c r="T224" s="3">
        <v>1142148.3152707657</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522911.91065800074</v>
      </c>
      <c r="S227" s="2">
        <v>218</v>
      </c>
      <c r="T227" s="3">
        <v>522911.91065800074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921259.41619699693</v>
      </c>
      <c r="S230" s="2">
        <v>221</v>
      </c>
      <c r="T230" s="3">
        <v>0</v>
      </c>
      <c r="Y230" s="51"/>
    </row>
    <row r="231" spans="1:25" x14ac:dyDescent="0.45">
      <c r="A231" s="51"/>
      <c r="P231" s="2">
        <v>222</v>
      </c>
      <c r="Q231" s="3">
        <v>2890003.2554600323</v>
      </c>
      <c r="S231" s="2">
        <v>222</v>
      </c>
      <c r="T231" s="3">
        <v>2890003.2554600323</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14404756.216014057</v>
      </c>
      <c r="S234" s="2">
        <v>225</v>
      </c>
      <c r="T234" s="3">
        <v>508055.67135099793</v>
      </c>
      <c r="Y234" s="51"/>
    </row>
    <row r="235" spans="1:25" x14ac:dyDescent="0.45">
      <c r="A235" s="51"/>
      <c r="P235" s="2">
        <v>226</v>
      </c>
      <c r="Q235" s="3">
        <v>3011.0304685885885</v>
      </c>
      <c r="S235" s="2">
        <v>226</v>
      </c>
      <c r="T235" s="3">
        <v>3011.0304685885885</v>
      </c>
      <c r="Y235" s="51"/>
    </row>
    <row r="236" spans="1:25" x14ac:dyDescent="0.45">
      <c r="A236" s="51"/>
      <c r="P236" s="2">
        <v>227</v>
      </c>
      <c r="Q236" s="3">
        <v>8798.1887594491691</v>
      </c>
      <c r="S236" s="2">
        <v>227</v>
      </c>
      <c r="T236" s="3">
        <v>8798.1887594491691</v>
      </c>
      <c r="Y236" s="51"/>
    </row>
    <row r="237" spans="1:25" x14ac:dyDescent="0.45">
      <c r="A237" s="51"/>
      <c r="P237" s="2">
        <v>228</v>
      </c>
      <c r="Q237" s="3">
        <v>491605.9899811027</v>
      </c>
      <c r="S237" s="2">
        <v>228</v>
      </c>
      <c r="T237" s="3">
        <v>0</v>
      </c>
      <c r="Y237" s="51"/>
    </row>
    <row r="238" spans="1:25" x14ac:dyDescent="0.45">
      <c r="A238" s="51"/>
      <c r="P238" s="2">
        <v>229</v>
      </c>
      <c r="Q238" s="3">
        <v>0</v>
      </c>
      <c r="S238" s="2">
        <v>229</v>
      </c>
      <c r="T238" s="3">
        <v>0</v>
      </c>
      <c r="Y238" s="51"/>
    </row>
    <row r="239" spans="1:25" x14ac:dyDescent="0.45">
      <c r="A239" s="51"/>
      <c r="P239" s="2">
        <v>230</v>
      </c>
      <c r="Q239" s="3">
        <v>22319.540127204109</v>
      </c>
      <c r="S239" s="2">
        <v>230</v>
      </c>
      <c r="T239" s="3">
        <v>22319.540127204109</v>
      </c>
      <c r="Y239" s="51"/>
    </row>
    <row r="240" spans="1:25" x14ac:dyDescent="0.45">
      <c r="A240" s="51"/>
      <c r="P240" s="2">
        <v>231</v>
      </c>
      <c r="Q240" s="3">
        <v>0</v>
      </c>
      <c r="S240" s="2">
        <v>231</v>
      </c>
      <c r="T240" s="3">
        <v>0</v>
      </c>
      <c r="Y240" s="51"/>
    </row>
    <row r="241" spans="1:25" x14ac:dyDescent="0.45">
      <c r="A241" s="51"/>
      <c r="P241" s="2">
        <v>232</v>
      </c>
      <c r="Q241" s="3">
        <v>5145.8844547937924</v>
      </c>
      <c r="S241" s="2">
        <v>232</v>
      </c>
      <c r="T241" s="3">
        <v>5145.8844547937924</v>
      </c>
      <c r="Y241" s="51"/>
    </row>
    <row r="242" spans="1:25" x14ac:dyDescent="0.45">
      <c r="A242" s="51"/>
      <c r="P242" s="2">
        <v>233</v>
      </c>
      <c r="Q242" s="3">
        <v>376745.39097906463</v>
      </c>
      <c r="S242" s="2">
        <v>233</v>
      </c>
      <c r="T242" s="3">
        <v>376745.39097906463</v>
      </c>
      <c r="Y242" s="51"/>
    </row>
    <row r="243" spans="1:25" x14ac:dyDescent="0.45">
      <c r="A243" s="51"/>
      <c r="P243" s="2">
        <v>234</v>
      </c>
      <c r="Q243" s="3">
        <v>0</v>
      </c>
      <c r="S243" s="2">
        <v>234</v>
      </c>
      <c r="T243" s="3">
        <v>0</v>
      </c>
      <c r="Y243" s="51"/>
    </row>
    <row r="244" spans="1:25" x14ac:dyDescent="0.45">
      <c r="A244" s="51"/>
      <c r="P244" s="2">
        <v>235</v>
      </c>
      <c r="Q244" s="3">
        <v>2561858.5833894601</v>
      </c>
      <c r="S244" s="2">
        <v>235</v>
      </c>
      <c r="T244" s="3">
        <v>2561858.5833894601</v>
      </c>
      <c r="Y244" s="51"/>
    </row>
    <row r="245" spans="1:25" x14ac:dyDescent="0.45">
      <c r="A245" s="51"/>
      <c r="P245" s="2">
        <v>236</v>
      </c>
      <c r="Q245" s="3">
        <v>189660.5587553638</v>
      </c>
      <c r="S245" s="2">
        <v>236</v>
      </c>
      <c r="T245" s="3">
        <v>189660.5587553638</v>
      </c>
      <c r="Y245" s="51"/>
    </row>
    <row r="246" spans="1:25" x14ac:dyDescent="0.45">
      <c r="A246" s="51"/>
      <c r="P246" s="2">
        <v>237</v>
      </c>
      <c r="Q246" s="3">
        <v>12585.106900112993</v>
      </c>
      <c r="S246" s="2">
        <v>237</v>
      </c>
      <c r="T246" s="3">
        <v>12585.106900112993</v>
      </c>
      <c r="Y246" s="51"/>
    </row>
    <row r="247" spans="1:25" x14ac:dyDescent="0.45">
      <c r="A247" s="51"/>
      <c r="P247" s="2">
        <v>238</v>
      </c>
      <c r="Q247" s="3">
        <v>0</v>
      </c>
      <c r="S247" s="2">
        <v>238</v>
      </c>
      <c r="T247" s="3">
        <v>0</v>
      </c>
      <c r="Y247" s="51"/>
    </row>
    <row r="248" spans="1:25" x14ac:dyDescent="0.45">
      <c r="A248" s="51"/>
      <c r="P248" s="2">
        <v>239</v>
      </c>
      <c r="Q248" s="3">
        <v>3383255.5043343762</v>
      </c>
      <c r="S248" s="2">
        <v>239</v>
      </c>
      <c r="T248" s="3">
        <v>8961.2185859715537</v>
      </c>
      <c r="Y248" s="51"/>
    </row>
    <row r="249" spans="1:25" x14ac:dyDescent="0.45">
      <c r="A249" s="51"/>
      <c r="P249" s="2">
        <v>240</v>
      </c>
      <c r="Q249" s="3">
        <v>689799.81778230704</v>
      </c>
      <c r="S249" s="2">
        <v>240</v>
      </c>
      <c r="T249" s="3">
        <v>8598.0490867988683</v>
      </c>
      <c r="Y249" s="51"/>
    </row>
    <row r="250" spans="1:25" x14ac:dyDescent="0.45">
      <c r="A250" s="51"/>
      <c r="P250" s="2">
        <v>241</v>
      </c>
      <c r="Q250" s="3">
        <v>0</v>
      </c>
      <c r="S250" s="2">
        <v>241</v>
      </c>
      <c r="T250" s="3">
        <v>0</v>
      </c>
      <c r="Y250" s="51"/>
    </row>
    <row r="251" spans="1:25" x14ac:dyDescent="0.45">
      <c r="A251" s="51"/>
      <c r="P251" s="2">
        <v>242</v>
      </c>
      <c r="Q251" s="3">
        <v>551746.28127794643</v>
      </c>
      <c r="S251" s="2">
        <v>242</v>
      </c>
      <c r="T251" s="3">
        <v>551746.28127794643</v>
      </c>
      <c r="Y251" s="51"/>
    </row>
    <row r="252" spans="1:25" x14ac:dyDescent="0.45">
      <c r="A252" s="51"/>
      <c r="P252" s="2">
        <v>243</v>
      </c>
      <c r="Q252" s="3">
        <v>665356.40714763803</v>
      </c>
      <c r="S252" s="2">
        <v>243</v>
      </c>
      <c r="T252" s="3">
        <v>18734.881883124202</v>
      </c>
      <c r="Y252" s="51"/>
    </row>
    <row r="253" spans="1:25" x14ac:dyDescent="0.45">
      <c r="A253" s="51"/>
      <c r="P253" s="2">
        <v>244</v>
      </c>
      <c r="Q253" s="3">
        <v>0</v>
      </c>
      <c r="S253" s="2">
        <v>244</v>
      </c>
      <c r="T253" s="3">
        <v>0</v>
      </c>
      <c r="Y253" s="51"/>
    </row>
    <row r="254" spans="1:25" x14ac:dyDescent="0.45">
      <c r="A254" s="51"/>
      <c r="P254" s="2">
        <v>245</v>
      </c>
      <c r="Q254" s="3">
        <v>1311135.7783105378</v>
      </c>
      <c r="S254" s="2">
        <v>245</v>
      </c>
      <c r="T254" s="3">
        <v>803884.32644386624</v>
      </c>
      <c r="Y254" s="51"/>
    </row>
    <row r="255" spans="1:25" x14ac:dyDescent="0.45">
      <c r="A255" s="51"/>
      <c r="P255" s="2">
        <v>246</v>
      </c>
      <c r="Q255" s="3">
        <v>665438.31074309081</v>
      </c>
      <c r="S255" s="2">
        <v>246</v>
      </c>
      <c r="T255" s="3">
        <v>665438.31074309081</v>
      </c>
      <c r="Y255" s="51"/>
    </row>
    <row r="256" spans="1:25" x14ac:dyDescent="0.45">
      <c r="A256" s="51"/>
      <c r="P256" s="2">
        <v>247</v>
      </c>
      <c r="Q256" s="3">
        <v>7580.5872708608522</v>
      </c>
      <c r="S256" s="2">
        <v>247</v>
      </c>
      <c r="T256" s="3">
        <v>7580.5872708608522</v>
      </c>
      <c r="Y256" s="51"/>
    </row>
    <row r="257" spans="1:25" x14ac:dyDescent="0.45">
      <c r="A257" s="51"/>
      <c r="P257" s="2">
        <v>248</v>
      </c>
      <c r="Q257" s="3">
        <v>0</v>
      </c>
      <c r="S257" s="2">
        <v>248</v>
      </c>
      <c r="T257" s="3">
        <v>0</v>
      </c>
      <c r="Y257" s="51"/>
    </row>
    <row r="258" spans="1:25" x14ac:dyDescent="0.45">
      <c r="A258" s="51"/>
      <c r="P258" s="2">
        <v>249</v>
      </c>
      <c r="Q258" s="3">
        <v>7416.2156533861635</v>
      </c>
      <c r="S258" s="2">
        <v>249</v>
      </c>
      <c r="T258" s="3">
        <v>7416.2156533861635</v>
      </c>
      <c r="Y258" s="51"/>
    </row>
    <row r="259" spans="1:25" x14ac:dyDescent="0.45">
      <c r="A259" s="51"/>
      <c r="P259" s="2">
        <v>250</v>
      </c>
      <c r="Q259" s="3">
        <v>190347.15561213455</v>
      </c>
      <c r="S259" s="2">
        <v>250</v>
      </c>
      <c r="T259" s="3">
        <v>190347.15561213455</v>
      </c>
      <c r="Y259" s="51"/>
    </row>
    <row r="260" spans="1:25" x14ac:dyDescent="0.45">
      <c r="A260" s="51"/>
      <c r="P260" s="2">
        <v>251</v>
      </c>
      <c r="Q260" s="3">
        <v>0</v>
      </c>
      <c r="S260" s="2">
        <v>251</v>
      </c>
      <c r="T260" s="3">
        <v>0</v>
      </c>
      <c r="Y260" s="51"/>
    </row>
    <row r="261" spans="1:25" x14ac:dyDescent="0.45">
      <c r="A261" s="51"/>
      <c r="P261" s="2">
        <v>252</v>
      </c>
      <c r="Q261" s="3">
        <v>12867.112016913483</v>
      </c>
      <c r="S261" s="2">
        <v>252</v>
      </c>
      <c r="T261" s="3">
        <v>12867.112016913483</v>
      </c>
      <c r="Y261" s="51"/>
    </row>
    <row r="262" spans="1:25" x14ac:dyDescent="0.45">
      <c r="A262" s="51"/>
      <c r="P262" s="2">
        <v>253</v>
      </c>
      <c r="Q262" s="3">
        <v>3507334.6937101427</v>
      </c>
      <c r="S262" s="2">
        <v>253</v>
      </c>
      <c r="T262" s="3">
        <v>16491.307580247987</v>
      </c>
      <c r="Y262" s="51"/>
    </row>
    <row r="263" spans="1:25" x14ac:dyDescent="0.45">
      <c r="A263" s="51"/>
      <c r="P263" s="2">
        <v>254</v>
      </c>
      <c r="Q263" s="3">
        <v>881574.53932059405</v>
      </c>
      <c r="S263" s="2">
        <v>254</v>
      </c>
      <c r="T263" s="3">
        <v>881574.53932059405</v>
      </c>
      <c r="Y263" s="51"/>
    </row>
    <row r="264" spans="1:25" x14ac:dyDescent="0.45">
      <c r="A264" s="51"/>
      <c r="P264" s="2">
        <v>255</v>
      </c>
      <c r="Q264" s="3">
        <v>0</v>
      </c>
      <c r="S264" s="2">
        <v>255</v>
      </c>
      <c r="T264" s="3">
        <v>0</v>
      </c>
      <c r="Y264" s="51"/>
    </row>
    <row r="265" spans="1:25" x14ac:dyDescent="0.45">
      <c r="A265" s="51"/>
      <c r="P265" s="2">
        <v>256</v>
      </c>
      <c r="Q265" s="3">
        <v>8061.7708765907819</v>
      </c>
      <c r="S265" s="2">
        <v>256</v>
      </c>
      <c r="T265" s="3">
        <v>8061.7708765907819</v>
      </c>
      <c r="Y265" s="51"/>
    </row>
    <row r="266" spans="1:25" x14ac:dyDescent="0.45">
      <c r="A266" s="51"/>
      <c r="P266" s="2">
        <v>257</v>
      </c>
      <c r="Q266" s="3">
        <v>2963977.6108394023</v>
      </c>
      <c r="S266" s="2">
        <v>257</v>
      </c>
      <c r="T266" s="3">
        <v>0</v>
      </c>
      <c r="Y266" s="51"/>
    </row>
    <row r="267" spans="1:25" x14ac:dyDescent="0.45">
      <c r="A267" s="51"/>
      <c r="P267" s="2">
        <v>258</v>
      </c>
      <c r="Q267" s="3">
        <v>12045.293721478734</v>
      </c>
      <c r="S267" s="2">
        <v>258</v>
      </c>
      <c r="T267" s="3">
        <v>12045.293721478734</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210551.28070402006</v>
      </c>
      <c r="S270" s="2">
        <v>261</v>
      </c>
      <c r="T270" s="3">
        <v>210551.28070402006</v>
      </c>
      <c r="Y270" s="51"/>
    </row>
    <row r="271" spans="1:25" x14ac:dyDescent="0.45">
      <c r="A271" s="51"/>
      <c r="P271" s="2">
        <v>262</v>
      </c>
      <c r="Q271" s="3">
        <v>0</v>
      </c>
      <c r="S271" s="2">
        <v>262</v>
      </c>
      <c r="T271" s="3">
        <v>0</v>
      </c>
      <c r="Y271" s="51"/>
    </row>
    <row r="272" spans="1:25" x14ac:dyDescent="0.45">
      <c r="A272" s="51"/>
      <c r="P272" s="2">
        <v>263</v>
      </c>
      <c r="Q272" s="3">
        <v>2516931.606060138</v>
      </c>
      <c r="S272" s="2">
        <v>263</v>
      </c>
      <c r="T272" s="3">
        <v>6485.5181825117943</v>
      </c>
      <c r="Y272" s="51"/>
    </row>
    <row r="273" spans="1:25" x14ac:dyDescent="0.45">
      <c r="A273" s="51"/>
      <c r="P273" s="2">
        <v>264</v>
      </c>
      <c r="Q273" s="3">
        <v>307696.10183389211</v>
      </c>
      <c r="S273" s="2">
        <v>264</v>
      </c>
      <c r="T273" s="3">
        <v>307696.10183389211</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5244786.2031869004</v>
      </c>
      <c r="S276" s="2">
        <v>267</v>
      </c>
      <c r="T276" s="3">
        <v>0</v>
      </c>
      <c r="Y276" s="51"/>
    </row>
    <row r="277" spans="1:25" x14ac:dyDescent="0.45">
      <c r="A277" s="51"/>
      <c r="P277" s="2">
        <v>268</v>
      </c>
      <c r="Q277" s="3">
        <v>588573.58204337396</v>
      </c>
      <c r="S277" s="2">
        <v>268</v>
      </c>
      <c r="T277" s="3">
        <v>7452.7700052113896</v>
      </c>
      <c r="Y277" s="51"/>
    </row>
    <row r="278" spans="1:25" x14ac:dyDescent="0.45">
      <c r="A278" s="51"/>
      <c r="P278" s="2">
        <v>269</v>
      </c>
      <c r="Q278" s="3">
        <v>0</v>
      </c>
      <c r="S278" s="2">
        <v>269</v>
      </c>
      <c r="T278" s="3">
        <v>0</v>
      </c>
      <c r="Y278" s="51"/>
    </row>
    <row r="279" spans="1:25" x14ac:dyDescent="0.45">
      <c r="A279" s="51"/>
      <c r="P279" s="2">
        <v>270</v>
      </c>
      <c r="Q279" s="3">
        <v>1618899.8110757151</v>
      </c>
      <c r="S279" s="2">
        <v>270</v>
      </c>
      <c r="T279" s="3">
        <v>1618899.8110757151</v>
      </c>
      <c r="Y279" s="51"/>
    </row>
    <row r="280" spans="1:25" x14ac:dyDescent="0.45">
      <c r="A280" s="51"/>
      <c r="P280" s="2">
        <v>271</v>
      </c>
      <c r="Q280" s="3">
        <v>0</v>
      </c>
      <c r="S280" s="2">
        <v>271</v>
      </c>
      <c r="T280" s="3">
        <v>0</v>
      </c>
      <c r="Y280" s="51"/>
    </row>
    <row r="281" spans="1:25" x14ac:dyDescent="0.45">
      <c r="A281" s="51"/>
      <c r="P281" s="2">
        <v>272</v>
      </c>
      <c r="Q281" s="3">
        <v>343493.58082803356</v>
      </c>
      <c r="S281" s="2">
        <v>272</v>
      </c>
      <c r="T281" s="3">
        <v>343493.58082803356</v>
      </c>
      <c r="Y281" s="51"/>
    </row>
    <row r="282" spans="1:25" x14ac:dyDescent="0.45">
      <c r="A282" s="51"/>
      <c r="P282" s="2">
        <v>273</v>
      </c>
      <c r="Q282" s="3">
        <v>20598.332147178906</v>
      </c>
      <c r="S282" s="2">
        <v>273</v>
      </c>
      <c r="T282" s="3">
        <v>20598.332147178906</v>
      </c>
      <c r="Y282" s="51"/>
    </row>
    <row r="283" spans="1:25" x14ac:dyDescent="0.45">
      <c r="A283" s="51"/>
      <c r="P283" s="2">
        <v>274</v>
      </c>
      <c r="Q283" s="3">
        <v>0</v>
      </c>
      <c r="S283" s="2">
        <v>274</v>
      </c>
      <c r="T283" s="3">
        <v>0</v>
      </c>
      <c r="Y283" s="51"/>
    </row>
    <row r="284" spans="1:25" x14ac:dyDescent="0.45">
      <c r="A284" s="51"/>
      <c r="P284" s="2">
        <v>275</v>
      </c>
      <c r="Q284" s="3">
        <v>15607.19152120304</v>
      </c>
      <c r="S284" s="2">
        <v>275</v>
      </c>
      <c r="T284" s="3">
        <v>15607.19152120304</v>
      </c>
      <c r="Y284" s="51"/>
    </row>
    <row r="285" spans="1:25" x14ac:dyDescent="0.45">
      <c r="A285" s="51"/>
      <c r="P285" s="2">
        <v>276</v>
      </c>
      <c r="Q285" s="3">
        <v>1134755.4193244244</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13226.16697577543</v>
      </c>
      <c r="S289" s="2">
        <v>280</v>
      </c>
      <c r="T289" s="3">
        <v>13226.16697577543</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1059407.45040198</v>
      </c>
      <c r="S294" s="2">
        <v>285</v>
      </c>
      <c r="T294" s="3">
        <v>780362.32299940975</v>
      </c>
      <c r="Y294" s="51"/>
    </row>
    <row r="295" spans="1:25" x14ac:dyDescent="0.45">
      <c r="A295" s="51"/>
      <c r="P295" s="2">
        <v>286</v>
      </c>
      <c r="Q295" s="3">
        <v>333428.82634399773</v>
      </c>
      <c r="S295" s="2">
        <v>286</v>
      </c>
      <c r="T295" s="3">
        <v>333428.82634399773</v>
      </c>
      <c r="Y295" s="51"/>
    </row>
    <row r="296" spans="1:25" x14ac:dyDescent="0.45">
      <c r="A296" s="51"/>
      <c r="P296" s="2">
        <v>287</v>
      </c>
      <c r="Q296" s="3">
        <v>1188254.0315310366</v>
      </c>
      <c r="S296" s="2">
        <v>287</v>
      </c>
      <c r="T296" s="3">
        <v>1188254.0315310366</v>
      </c>
      <c r="Y296" s="51"/>
    </row>
    <row r="297" spans="1:25" x14ac:dyDescent="0.45">
      <c r="A297" s="51"/>
      <c r="P297" s="2">
        <v>288</v>
      </c>
      <c r="Q297" s="3">
        <v>7566.3760409730567</v>
      </c>
      <c r="S297" s="2">
        <v>288</v>
      </c>
      <c r="T297" s="3">
        <v>7566.3760409730567</v>
      </c>
      <c r="Y297" s="51"/>
    </row>
    <row r="298" spans="1:25" x14ac:dyDescent="0.45">
      <c r="A298" s="51"/>
      <c r="P298" s="2">
        <v>289</v>
      </c>
      <c r="Q298" s="3">
        <v>7278.292718298705</v>
      </c>
      <c r="S298" s="2">
        <v>289</v>
      </c>
      <c r="T298" s="3">
        <v>7278.292718298705</v>
      </c>
      <c r="Y298" s="51"/>
    </row>
    <row r="299" spans="1:25" x14ac:dyDescent="0.45">
      <c r="A299" s="51"/>
      <c r="P299" s="2">
        <v>290</v>
      </c>
      <c r="Q299" s="3">
        <v>162697.25075288524</v>
      </c>
      <c r="S299" s="2">
        <v>290</v>
      </c>
      <c r="T299" s="3">
        <v>162697.25075288524</v>
      </c>
      <c r="Y299" s="51"/>
    </row>
    <row r="300" spans="1:25" x14ac:dyDescent="0.45">
      <c r="A300" s="51"/>
      <c r="P300" s="2">
        <v>291</v>
      </c>
      <c r="Q300" s="3">
        <v>3415370.5482550091</v>
      </c>
      <c r="S300" s="2">
        <v>291</v>
      </c>
      <c r="T300" s="3">
        <v>227222.05530595416</v>
      </c>
      <c r="Y300" s="51"/>
    </row>
    <row r="301" spans="1:25" x14ac:dyDescent="0.45">
      <c r="A301" s="51"/>
      <c r="P301" s="2">
        <v>292</v>
      </c>
      <c r="Q301" s="3">
        <v>0</v>
      </c>
      <c r="S301" s="2">
        <v>292</v>
      </c>
      <c r="T301" s="3">
        <v>0</v>
      </c>
      <c r="Y301" s="51"/>
    </row>
    <row r="302" spans="1:25" x14ac:dyDescent="0.45">
      <c r="A302" s="51"/>
      <c r="P302" s="2">
        <v>293</v>
      </c>
      <c r="Q302" s="3">
        <v>5238281.7995307045</v>
      </c>
      <c r="S302" s="2">
        <v>293</v>
      </c>
      <c r="T302" s="3">
        <v>11131.529913538683</v>
      </c>
      <c r="Y302" s="51"/>
    </row>
    <row r="303" spans="1:25" x14ac:dyDescent="0.45">
      <c r="A303" s="51"/>
      <c r="P303" s="2">
        <v>294</v>
      </c>
      <c r="Q303" s="3">
        <v>0</v>
      </c>
      <c r="S303" s="2">
        <v>294</v>
      </c>
      <c r="T303" s="3">
        <v>0</v>
      </c>
      <c r="Y303" s="51"/>
    </row>
    <row r="304" spans="1:25" x14ac:dyDescent="0.45">
      <c r="A304" s="51"/>
      <c r="P304" s="2">
        <v>295</v>
      </c>
      <c r="Q304" s="3">
        <v>372128.64310080168</v>
      </c>
      <c r="S304" s="2">
        <v>295</v>
      </c>
      <c r="T304" s="3">
        <v>24104.095535994038</v>
      </c>
      <c r="Y304" s="51"/>
    </row>
    <row r="305" spans="1:25" x14ac:dyDescent="0.45">
      <c r="A305" s="51"/>
      <c r="P305" s="2">
        <v>296</v>
      </c>
      <c r="Q305" s="3">
        <v>283116.32504713681</v>
      </c>
      <c r="S305" s="2">
        <v>296</v>
      </c>
      <c r="T305" s="3">
        <v>4264.3712013477107</v>
      </c>
      <c r="Y305" s="51"/>
    </row>
    <row r="306" spans="1:25" x14ac:dyDescent="0.45">
      <c r="A306" s="51"/>
      <c r="P306" s="2">
        <v>297</v>
      </c>
      <c r="Q306" s="3">
        <v>0</v>
      </c>
      <c r="S306" s="2">
        <v>297</v>
      </c>
      <c r="T306" s="3">
        <v>0</v>
      </c>
      <c r="Y306" s="51"/>
    </row>
    <row r="307" spans="1:25" x14ac:dyDescent="0.45">
      <c r="A307" s="51"/>
      <c r="P307" s="2">
        <v>298</v>
      </c>
      <c r="Q307" s="3">
        <v>10820.548045299733</v>
      </c>
      <c r="S307" s="2">
        <v>298</v>
      </c>
      <c r="T307" s="3">
        <v>10820.548045299733</v>
      </c>
      <c r="Y307" s="51"/>
    </row>
    <row r="308" spans="1:25" x14ac:dyDescent="0.45">
      <c r="A308" s="51"/>
      <c r="P308" s="2">
        <v>299</v>
      </c>
      <c r="Q308" s="3">
        <v>2451248.6903787018</v>
      </c>
      <c r="S308" s="2">
        <v>299</v>
      </c>
      <c r="T308" s="3">
        <v>2451248.6903787018</v>
      </c>
      <c r="Y308" s="51"/>
    </row>
    <row r="309" spans="1:25" x14ac:dyDescent="0.45">
      <c r="A309" s="51"/>
      <c r="P309" s="2">
        <v>300</v>
      </c>
      <c r="Q309" s="3">
        <v>13556.230974442524</v>
      </c>
      <c r="S309" s="2">
        <v>300</v>
      </c>
      <c r="T309" s="3">
        <v>13556.230974442524</v>
      </c>
      <c r="Y309" s="51"/>
    </row>
    <row r="310" spans="1:25" x14ac:dyDescent="0.45">
      <c r="A310" s="51"/>
      <c r="P310" s="2">
        <v>301</v>
      </c>
      <c r="Q310" s="3">
        <v>0</v>
      </c>
      <c r="S310" s="2">
        <v>301</v>
      </c>
      <c r="T310" s="3">
        <v>0</v>
      </c>
      <c r="Y310" s="51"/>
    </row>
    <row r="311" spans="1:25" x14ac:dyDescent="0.45">
      <c r="A311" s="51"/>
      <c r="P311" s="2">
        <v>302</v>
      </c>
      <c r="Q311" s="3">
        <v>5448330.9886386134</v>
      </c>
      <c r="S311" s="2">
        <v>302</v>
      </c>
      <c r="T311" s="3">
        <v>9304.6219560737172</v>
      </c>
      <c r="Y311" s="51"/>
    </row>
    <row r="312" spans="1:25" x14ac:dyDescent="0.45">
      <c r="A312" s="51"/>
      <c r="P312" s="2">
        <v>303</v>
      </c>
      <c r="Q312" s="3">
        <v>6086178.3449308444</v>
      </c>
      <c r="S312" s="2">
        <v>303</v>
      </c>
      <c r="T312" s="3">
        <v>2570406.9357196284</v>
      </c>
      <c r="Y312" s="51"/>
    </row>
    <row r="313" spans="1:25" x14ac:dyDescent="0.45">
      <c r="A313" s="51"/>
      <c r="P313" s="2">
        <v>304</v>
      </c>
      <c r="Q313" s="3">
        <v>977449.79811358673</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281902.23467591853</v>
      </c>
      <c r="S316" s="2">
        <v>307</v>
      </c>
      <c r="T316" s="3">
        <v>281902.23467591853</v>
      </c>
      <c r="Y316" s="51"/>
    </row>
    <row r="317" spans="1:25" x14ac:dyDescent="0.45">
      <c r="A317" s="51"/>
      <c r="P317" s="2">
        <v>308</v>
      </c>
      <c r="Q317" s="3">
        <v>2626268.8994154977</v>
      </c>
      <c r="S317" s="2">
        <v>308</v>
      </c>
      <c r="T317" s="3">
        <v>1720168.4246303791</v>
      </c>
      <c r="Y317" s="51"/>
    </row>
    <row r="318" spans="1:25" x14ac:dyDescent="0.45">
      <c r="A318" s="51"/>
      <c r="P318" s="2">
        <v>309</v>
      </c>
      <c r="Q318" s="3">
        <v>0</v>
      </c>
      <c r="S318" s="2">
        <v>309</v>
      </c>
      <c r="T318" s="3">
        <v>0</v>
      </c>
      <c r="Y318" s="51"/>
    </row>
    <row r="319" spans="1:25" x14ac:dyDescent="0.45">
      <c r="A319" s="51"/>
      <c r="P319" s="2">
        <v>310</v>
      </c>
      <c r="Q319" s="3">
        <v>2137454.5986855542</v>
      </c>
      <c r="S319" s="2">
        <v>310</v>
      </c>
      <c r="T319" s="3">
        <v>2137454.5986855542</v>
      </c>
      <c r="Y319" s="51"/>
    </row>
    <row r="320" spans="1:25" x14ac:dyDescent="0.45">
      <c r="A320" s="51"/>
      <c r="P320" s="2">
        <v>311</v>
      </c>
      <c r="Q320" s="3">
        <v>1944353.8333112251</v>
      </c>
      <c r="S320" s="2">
        <v>311</v>
      </c>
      <c r="T320" s="3">
        <v>1944353.8333112251</v>
      </c>
      <c r="Y320" s="51"/>
    </row>
    <row r="321" spans="1:25" x14ac:dyDescent="0.45">
      <c r="A321" s="51"/>
      <c r="P321" s="2">
        <v>312</v>
      </c>
      <c r="Q321" s="3">
        <v>4273044.7917439565</v>
      </c>
      <c r="S321" s="2">
        <v>312</v>
      </c>
      <c r="T321" s="3">
        <v>3263462.7703211484</v>
      </c>
      <c r="Y321" s="51"/>
    </row>
    <row r="322" spans="1:25" x14ac:dyDescent="0.45">
      <c r="A322" s="51"/>
      <c r="P322" s="2">
        <v>313</v>
      </c>
      <c r="Q322" s="3">
        <v>64310.651617605829</v>
      </c>
      <c r="S322" s="2">
        <v>313</v>
      </c>
      <c r="T322" s="3">
        <v>64310.651617605829</v>
      </c>
      <c r="Y322" s="51"/>
    </row>
    <row r="323" spans="1:25" x14ac:dyDescent="0.45">
      <c r="A323" s="51"/>
      <c r="P323" s="2">
        <v>314</v>
      </c>
      <c r="Q323" s="3">
        <v>2691216.8567826212</v>
      </c>
      <c r="S323" s="2">
        <v>314</v>
      </c>
      <c r="T323" s="3">
        <v>0</v>
      </c>
      <c r="Y323" s="51"/>
    </row>
    <row r="324" spans="1:25" x14ac:dyDescent="0.45">
      <c r="A324" s="51"/>
      <c r="P324" s="2">
        <v>315</v>
      </c>
      <c r="Q324" s="3">
        <v>6992.6719711293872</v>
      </c>
      <c r="S324" s="2">
        <v>315</v>
      </c>
      <c r="T324" s="3">
        <v>6992.6719711293872</v>
      </c>
      <c r="Y324" s="51"/>
    </row>
    <row r="325" spans="1:25" x14ac:dyDescent="0.45">
      <c r="A325" s="51"/>
      <c r="P325" s="2">
        <v>316</v>
      </c>
      <c r="Q325" s="3">
        <v>8122.9254288173443</v>
      </c>
      <c r="S325" s="2">
        <v>316</v>
      </c>
      <c r="T325" s="3">
        <v>8122.9254288173443</v>
      </c>
      <c r="Y325" s="51"/>
    </row>
    <row r="326" spans="1:25" x14ac:dyDescent="0.45">
      <c r="A326" s="51"/>
      <c r="P326" s="2">
        <v>317</v>
      </c>
      <c r="Q326" s="3">
        <v>1610096.367515269</v>
      </c>
      <c r="S326" s="2">
        <v>317</v>
      </c>
      <c r="T326" s="3">
        <v>13982.000888614934</v>
      </c>
      <c r="Y326" s="51"/>
    </row>
    <row r="327" spans="1:25" x14ac:dyDescent="0.45">
      <c r="A327" s="51"/>
      <c r="P327" s="2">
        <v>318</v>
      </c>
      <c r="Q327" s="3">
        <v>0</v>
      </c>
      <c r="S327" s="2">
        <v>318</v>
      </c>
      <c r="T327" s="3">
        <v>0</v>
      </c>
      <c r="Y327" s="51"/>
    </row>
    <row r="328" spans="1:25" x14ac:dyDescent="0.45">
      <c r="A328" s="51"/>
      <c r="P328" s="2">
        <v>319</v>
      </c>
      <c r="Q328" s="3">
        <v>3006237.1178572592</v>
      </c>
      <c r="S328" s="2">
        <v>319</v>
      </c>
      <c r="T328" s="3">
        <v>0</v>
      </c>
      <c r="Y328" s="51"/>
    </row>
    <row r="329" spans="1:25" x14ac:dyDescent="0.45">
      <c r="A329" s="51"/>
      <c r="P329" s="2">
        <v>320</v>
      </c>
      <c r="Q329" s="3">
        <v>0</v>
      </c>
      <c r="S329" s="2">
        <v>320</v>
      </c>
      <c r="T329" s="3">
        <v>0</v>
      </c>
      <c r="Y329" s="51"/>
    </row>
    <row r="330" spans="1:25" x14ac:dyDescent="0.45">
      <c r="A330" s="51"/>
      <c r="P330" s="2">
        <v>321</v>
      </c>
      <c r="Q330" s="3">
        <v>30923.801668308617</v>
      </c>
      <c r="S330" s="2">
        <v>321</v>
      </c>
      <c r="T330" s="3">
        <v>30923.801668308617</v>
      </c>
      <c r="Y330" s="51"/>
    </row>
    <row r="331" spans="1:25" x14ac:dyDescent="0.45">
      <c r="A331" s="51"/>
      <c r="P331" s="2">
        <v>322</v>
      </c>
      <c r="Q331" s="3">
        <v>0</v>
      </c>
      <c r="S331" s="2">
        <v>322</v>
      </c>
      <c r="T331" s="3">
        <v>0</v>
      </c>
      <c r="Y331" s="51"/>
    </row>
    <row r="332" spans="1:25" x14ac:dyDescent="0.45">
      <c r="A332" s="51"/>
      <c r="P332" s="2">
        <v>323</v>
      </c>
      <c r="Q332" s="3">
        <v>1084694.5575302222</v>
      </c>
      <c r="S332" s="2">
        <v>323</v>
      </c>
      <c r="T332" s="3">
        <v>1084694.5575302222</v>
      </c>
      <c r="Y332" s="51"/>
    </row>
    <row r="333" spans="1:25" x14ac:dyDescent="0.45">
      <c r="A333" s="51"/>
      <c r="P333" s="2">
        <v>324</v>
      </c>
      <c r="Q333" s="3">
        <v>0</v>
      </c>
      <c r="S333" s="2">
        <v>324</v>
      </c>
      <c r="T333" s="3">
        <v>0</v>
      </c>
      <c r="Y333" s="51"/>
    </row>
    <row r="334" spans="1:25" x14ac:dyDescent="0.45">
      <c r="A334" s="51"/>
      <c r="P334" s="2">
        <v>325</v>
      </c>
      <c r="Q334" s="3">
        <v>458293.00799037836</v>
      </c>
      <c r="S334" s="2">
        <v>325</v>
      </c>
      <c r="T334" s="3">
        <v>4871.8966599760788</v>
      </c>
      <c r="Y334" s="51"/>
    </row>
    <row r="335" spans="1:25" x14ac:dyDescent="0.45">
      <c r="A335" s="51"/>
      <c r="P335" s="2">
        <v>326</v>
      </c>
      <c r="Q335" s="3">
        <v>418724.50282985833</v>
      </c>
      <c r="S335" s="2">
        <v>326</v>
      </c>
      <c r="T335" s="3">
        <v>189257.21659570953</v>
      </c>
      <c r="Y335" s="51"/>
    </row>
    <row r="336" spans="1:25" x14ac:dyDescent="0.45">
      <c r="A336" s="51"/>
      <c r="P336" s="2">
        <v>327</v>
      </c>
      <c r="Q336" s="3">
        <v>1624977.5982553642</v>
      </c>
      <c r="S336" s="2">
        <v>327</v>
      </c>
      <c r="T336" s="3">
        <v>0</v>
      </c>
      <c r="Y336" s="51"/>
    </row>
    <row r="337" spans="1:25" x14ac:dyDescent="0.45">
      <c r="A337" s="51"/>
      <c r="P337" s="2">
        <v>328</v>
      </c>
      <c r="Q337" s="3">
        <v>416760.78032157529</v>
      </c>
      <c r="S337" s="2">
        <v>328</v>
      </c>
      <c r="T337" s="3">
        <v>416760.78032157529</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1338937.0803440071</v>
      </c>
      <c r="S341" s="2">
        <v>332</v>
      </c>
      <c r="T341" s="3">
        <v>22306.856206156968</v>
      </c>
      <c r="Y341" s="51"/>
    </row>
    <row r="342" spans="1:25" x14ac:dyDescent="0.45">
      <c r="A342" s="51"/>
      <c r="P342" s="2">
        <v>333</v>
      </c>
      <c r="Q342" s="3">
        <v>15055.480966545696</v>
      </c>
      <c r="S342" s="2">
        <v>333</v>
      </c>
      <c r="T342" s="3">
        <v>15055.480966545696</v>
      </c>
      <c r="Y342" s="51"/>
    </row>
    <row r="343" spans="1:25" x14ac:dyDescent="0.45">
      <c r="A343" s="51"/>
      <c r="P343" s="2">
        <v>334</v>
      </c>
      <c r="Q343" s="3">
        <v>0</v>
      </c>
      <c r="S343" s="2">
        <v>334</v>
      </c>
      <c r="T343" s="3">
        <v>0</v>
      </c>
      <c r="Y343" s="51"/>
    </row>
    <row r="344" spans="1:25" x14ac:dyDescent="0.45">
      <c r="A344" s="51"/>
      <c r="P344" s="2">
        <v>335</v>
      </c>
      <c r="Q344" s="3">
        <v>23634.674997267855</v>
      </c>
      <c r="S344" s="2">
        <v>335</v>
      </c>
      <c r="T344" s="3">
        <v>23634.674997267855</v>
      </c>
      <c r="Y344" s="51"/>
    </row>
    <row r="345" spans="1:25" x14ac:dyDescent="0.45">
      <c r="A345" s="51"/>
      <c r="P345" s="2">
        <v>336</v>
      </c>
      <c r="Q345" s="3">
        <v>0</v>
      </c>
      <c r="S345" s="2">
        <v>336</v>
      </c>
      <c r="T345" s="3">
        <v>0</v>
      </c>
      <c r="Y345" s="51"/>
    </row>
    <row r="346" spans="1:25" x14ac:dyDescent="0.45">
      <c r="A346" s="51"/>
      <c r="P346" s="2">
        <v>337</v>
      </c>
      <c r="Q346" s="3">
        <v>590932.22846579168</v>
      </c>
      <c r="S346" s="2">
        <v>337</v>
      </c>
      <c r="T346" s="3">
        <v>13822.733255031297</v>
      </c>
      <c r="Y346" s="51"/>
    </row>
    <row r="347" spans="1:25" x14ac:dyDescent="0.45">
      <c r="A347" s="51"/>
      <c r="P347" s="2">
        <v>338</v>
      </c>
      <c r="Q347" s="3">
        <v>0</v>
      </c>
      <c r="S347" s="2">
        <v>338</v>
      </c>
      <c r="T347" s="3">
        <v>0</v>
      </c>
      <c r="Y347" s="51"/>
    </row>
    <row r="348" spans="1:25" x14ac:dyDescent="0.45">
      <c r="A348" s="51"/>
      <c r="P348" s="2">
        <v>339</v>
      </c>
      <c r="Q348" s="3">
        <v>431048.82198162383</v>
      </c>
      <c r="S348" s="2">
        <v>339</v>
      </c>
      <c r="T348" s="3">
        <v>431048.82198162383</v>
      </c>
      <c r="Y348" s="51"/>
    </row>
    <row r="349" spans="1:25" x14ac:dyDescent="0.45">
      <c r="A349" s="51"/>
      <c r="P349" s="2">
        <v>340</v>
      </c>
      <c r="Q349" s="3">
        <v>444917.06357592589</v>
      </c>
      <c r="S349" s="2">
        <v>340</v>
      </c>
      <c r="T349" s="3">
        <v>444917.06357592589</v>
      </c>
      <c r="Y349" s="51"/>
    </row>
    <row r="350" spans="1:25" x14ac:dyDescent="0.45">
      <c r="A350" s="51"/>
      <c r="P350" s="2">
        <v>341</v>
      </c>
      <c r="Q350" s="3">
        <v>795530.71874339937</v>
      </c>
      <c r="S350" s="2">
        <v>341</v>
      </c>
      <c r="T350" s="3">
        <v>795530.71874339937</v>
      </c>
      <c r="Y350" s="51"/>
    </row>
    <row r="351" spans="1:25" x14ac:dyDescent="0.45">
      <c r="A351" s="51"/>
      <c r="P351" s="2">
        <v>342</v>
      </c>
      <c r="Q351" s="3">
        <v>279665.43131783098</v>
      </c>
      <c r="S351" s="2">
        <v>342</v>
      </c>
      <c r="T351" s="3">
        <v>0</v>
      </c>
      <c r="Y351" s="51"/>
    </row>
    <row r="352" spans="1:25" x14ac:dyDescent="0.45">
      <c r="A352" s="51"/>
      <c r="P352" s="2">
        <v>343</v>
      </c>
      <c r="Q352" s="3">
        <v>5698.1053463801318</v>
      </c>
      <c r="S352" s="2">
        <v>343</v>
      </c>
      <c r="T352" s="3">
        <v>5698.1053463801318</v>
      </c>
      <c r="Y352" s="51"/>
    </row>
    <row r="353" spans="1:25" x14ac:dyDescent="0.45">
      <c r="A353" s="51"/>
      <c r="P353" s="2">
        <v>344</v>
      </c>
      <c r="Q353" s="3">
        <v>4801924.577807677</v>
      </c>
      <c r="S353" s="2">
        <v>344</v>
      </c>
      <c r="T353" s="3">
        <v>8865.4415392971077</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1358639.6109191468</v>
      </c>
      <c r="S357" s="2">
        <v>348</v>
      </c>
      <c r="T357" s="3">
        <v>0</v>
      </c>
      <c r="Y357" s="51"/>
    </row>
    <row r="358" spans="1:25" x14ac:dyDescent="0.45">
      <c r="A358" s="51"/>
      <c r="P358" s="2">
        <v>349</v>
      </c>
      <c r="Q358" s="3">
        <v>8563.2438241716754</v>
      </c>
      <c r="S358" s="2">
        <v>349</v>
      </c>
      <c r="T358" s="3">
        <v>8563.2438241716754</v>
      </c>
      <c r="Y358" s="51"/>
    </row>
    <row r="359" spans="1:25" x14ac:dyDescent="0.45">
      <c r="A359" s="51"/>
      <c r="P359" s="2">
        <v>350</v>
      </c>
      <c r="Q359" s="3">
        <v>11541.374186884737</v>
      </c>
      <c r="S359" s="2">
        <v>350</v>
      </c>
      <c r="T359" s="3">
        <v>11541.374186884737</v>
      </c>
      <c r="Y359" s="51"/>
    </row>
    <row r="360" spans="1:25" x14ac:dyDescent="0.45">
      <c r="A360" s="51"/>
      <c r="P360" s="2">
        <v>351</v>
      </c>
      <c r="Q360" s="3">
        <v>0</v>
      </c>
      <c r="S360" s="2">
        <v>351</v>
      </c>
      <c r="T360" s="3">
        <v>0</v>
      </c>
      <c r="Y360" s="51"/>
    </row>
    <row r="361" spans="1:25" x14ac:dyDescent="0.45">
      <c r="A361" s="51"/>
      <c r="P361" s="2">
        <v>352</v>
      </c>
      <c r="Q361" s="3">
        <v>573298.5063057245</v>
      </c>
      <c r="S361" s="2">
        <v>352</v>
      </c>
      <c r="T361" s="3">
        <v>573298.5063057245</v>
      </c>
      <c r="Y361" s="51"/>
    </row>
    <row r="362" spans="1:25" x14ac:dyDescent="0.45">
      <c r="A362" s="51"/>
      <c r="P362" s="2">
        <v>353</v>
      </c>
      <c r="Q362" s="3">
        <v>11934.68688591586</v>
      </c>
      <c r="S362" s="2">
        <v>353</v>
      </c>
      <c r="T362" s="3">
        <v>11934.68688591586</v>
      </c>
      <c r="Y362" s="51"/>
    </row>
    <row r="363" spans="1:25" x14ac:dyDescent="0.45">
      <c r="A363" s="51"/>
      <c r="P363" s="2">
        <v>354</v>
      </c>
      <c r="Q363" s="3">
        <v>12575.490632458095</v>
      </c>
      <c r="S363" s="2">
        <v>354</v>
      </c>
      <c r="T363" s="3">
        <v>12575.490632458095</v>
      </c>
      <c r="Y363" s="51"/>
    </row>
    <row r="364" spans="1:25" x14ac:dyDescent="0.45">
      <c r="A364" s="51"/>
      <c r="P364" s="2">
        <v>355</v>
      </c>
      <c r="Q364" s="3">
        <v>6776.8646901221728</v>
      </c>
      <c r="S364" s="2">
        <v>355</v>
      </c>
      <c r="T364" s="3">
        <v>6776.8646901221728</v>
      </c>
      <c r="Y364" s="51"/>
    </row>
    <row r="365" spans="1:25" x14ac:dyDescent="0.45">
      <c r="A365" s="51"/>
      <c r="P365" s="2">
        <v>356</v>
      </c>
      <c r="Q365" s="3">
        <v>2344447.3192499839</v>
      </c>
      <c r="S365" s="2">
        <v>356</v>
      </c>
      <c r="T365" s="3">
        <v>2344447.3192499839</v>
      </c>
      <c r="Y365" s="51"/>
    </row>
    <row r="366" spans="1:25" x14ac:dyDescent="0.45">
      <c r="A366" s="51"/>
      <c r="P366" s="2">
        <v>357</v>
      </c>
      <c r="Q366" s="3">
        <v>447835.4001988222</v>
      </c>
      <c r="S366" s="2">
        <v>357</v>
      </c>
      <c r="T366" s="3">
        <v>10630.421646171406</v>
      </c>
      <c r="Y366" s="51"/>
    </row>
    <row r="367" spans="1:25" x14ac:dyDescent="0.45">
      <c r="A367" s="51"/>
      <c r="P367" s="2">
        <v>358</v>
      </c>
      <c r="Q367" s="3">
        <v>14757.383462443686</v>
      </c>
      <c r="S367" s="2">
        <v>358</v>
      </c>
      <c r="T367" s="3">
        <v>14757.383462443686</v>
      </c>
      <c r="Y367" s="51"/>
    </row>
    <row r="368" spans="1:25" x14ac:dyDescent="0.45">
      <c r="A368" s="51"/>
      <c r="P368" s="2">
        <v>359</v>
      </c>
      <c r="Q368" s="3">
        <v>12342.964959817311</v>
      </c>
      <c r="S368" s="2">
        <v>359</v>
      </c>
      <c r="T368" s="3">
        <v>12342.964959817311</v>
      </c>
      <c r="Y368" s="51"/>
    </row>
    <row r="369" spans="1:25" x14ac:dyDescent="0.45">
      <c r="A369" s="51"/>
      <c r="P369" s="2">
        <v>360</v>
      </c>
      <c r="Q369" s="3">
        <v>0</v>
      </c>
      <c r="S369" s="2">
        <v>360</v>
      </c>
      <c r="T369" s="3">
        <v>0</v>
      </c>
      <c r="Y369" s="51"/>
    </row>
    <row r="370" spans="1:25" x14ac:dyDescent="0.45">
      <c r="A370" s="51"/>
      <c r="P370" s="2">
        <v>361</v>
      </c>
      <c r="Q370" s="3">
        <v>25492.457158187248</v>
      </c>
      <c r="S370" s="2">
        <v>361</v>
      </c>
      <c r="T370" s="3">
        <v>25492.457158187248</v>
      </c>
      <c r="Y370" s="51"/>
    </row>
    <row r="371" spans="1:25" x14ac:dyDescent="0.45">
      <c r="A371" s="51"/>
      <c r="P371" s="2">
        <v>362</v>
      </c>
      <c r="Q371" s="3">
        <v>247522.30733258688</v>
      </c>
      <c r="S371" s="2">
        <v>362</v>
      </c>
      <c r="T371" s="3">
        <v>9661.6935718559253</v>
      </c>
      <c r="Y371" s="51"/>
    </row>
    <row r="372" spans="1:25" x14ac:dyDescent="0.45">
      <c r="A372" s="51"/>
      <c r="P372" s="2">
        <v>363</v>
      </c>
      <c r="Q372" s="3">
        <v>447250.5359218049</v>
      </c>
      <c r="S372" s="2">
        <v>363</v>
      </c>
      <c r="T372" s="3">
        <v>447250.5359218049</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22004.063315469313</v>
      </c>
      <c r="S375" s="2">
        <v>366</v>
      </c>
      <c r="T375" s="3">
        <v>22004.063315469313</v>
      </c>
      <c r="Y375" s="51"/>
    </row>
    <row r="376" spans="1:25" x14ac:dyDescent="0.45">
      <c r="A376" s="51"/>
      <c r="P376" s="2">
        <v>367</v>
      </c>
      <c r="Q376" s="3">
        <v>4667.0012059697865</v>
      </c>
      <c r="S376" s="2">
        <v>367</v>
      </c>
      <c r="T376" s="3">
        <v>4667.0012059697865</v>
      </c>
      <c r="Y376" s="51"/>
    </row>
    <row r="377" spans="1:25" x14ac:dyDescent="0.45">
      <c r="A377" s="51"/>
      <c r="P377" s="2">
        <v>368</v>
      </c>
      <c r="Q377" s="3">
        <v>14334.354328914451</v>
      </c>
      <c r="S377" s="2">
        <v>368</v>
      </c>
      <c r="T377" s="3">
        <v>14334.354328914451</v>
      </c>
      <c r="Y377" s="51"/>
    </row>
    <row r="378" spans="1:25" x14ac:dyDescent="0.45">
      <c r="A378" s="51"/>
      <c r="P378" s="2">
        <v>369</v>
      </c>
      <c r="Q378" s="3">
        <v>6065502.610541841</v>
      </c>
      <c r="S378" s="2">
        <v>369</v>
      </c>
      <c r="T378" s="3">
        <v>8940.0670639744421</v>
      </c>
      <c r="Y378" s="51"/>
    </row>
    <row r="379" spans="1:25" x14ac:dyDescent="0.45">
      <c r="A379" s="51"/>
      <c r="P379" s="2">
        <v>370</v>
      </c>
      <c r="Q379" s="3">
        <v>10008.998053152984</v>
      </c>
      <c r="S379" s="2">
        <v>370</v>
      </c>
      <c r="T379" s="3">
        <v>10008.998053152984</v>
      </c>
      <c r="Y379" s="51"/>
    </row>
    <row r="380" spans="1:25" x14ac:dyDescent="0.45">
      <c r="A380" s="51"/>
      <c r="P380" s="2">
        <v>371</v>
      </c>
      <c r="Q380" s="3">
        <v>4613484.8327843575</v>
      </c>
      <c r="S380" s="2">
        <v>371</v>
      </c>
      <c r="T380" s="3">
        <v>0</v>
      </c>
      <c r="Y380" s="51"/>
    </row>
    <row r="381" spans="1:25" x14ac:dyDescent="0.45">
      <c r="A381" s="51"/>
      <c r="P381" s="2">
        <v>372</v>
      </c>
      <c r="Q381" s="3">
        <v>2615534.217267822</v>
      </c>
      <c r="S381" s="2">
        <v>372</v>
      </c>
      <c r="T381" s="3">
        <v>2615534.217267822</v>
      </c>
      <c r="Y381" s="51"/>
    </row>
    <row r="382" spans="1:25" x14ac:dyDescent="0.45">
      <c r="A382" s="51"/>
      <c r="P382" s="2">
        <v>373</v>
      </c>
      <c r="Q382" s="3">
        <v>660478.7870641622</v>
      </c>
      <c r="S382" s="2">
        <v>373</v>
      </c>
      <c r="T382" s="3">
        <v>660478.7870641622</v>
      </c>
      <c r="Y382" s="51"/>
    </row>
    <row r="383" spans="1:25" x14ac:dyDescent="0.45">
      <c r="A383" s="51"/>
      <c r="P383" s="2">
        <v>374</v>
      </c>
      <c r="Q383" s="3">
        <v>1959011.6173740458</v>
      </c>
      <c r="S383" s="2">
        <v>374</v>
      </c>
      <c r="T383" s="3">
        <v>1959011.6173740458</v>
      </c>
      <c r="Y383" s="51"/>
    </row>
    <row r="384" spans="1:25" x14ac:dyDescent="0.45">
      <c r="A384" s="51"/>
      <c r="P384" s="2">
        <v>375</v>
      </c>
      <c r="Q384" s="3">
        <v>639362.0257432363</v>
      </c>
      <c r="S384" s="2">
        <v>375</v>
      </c>
      <c r="T384" s="3">
        <v>12698.0799962934</v>
      </c>
      <c r="Y384" s="51"/>
    </row>
    <row r="385" spans="1:25" x14ac:dyDescent="0.45">
      <c r="A385" s="51"/>
      <c r="P385" s="2">
        <v>376</v>
      </c>
      <c r="Q385" s="3">
        <v>0</v>
      </c>
      <c r="S385" s="2">
        <v>376</v>
      </c>
      <c r="T385" s="3">
        <v>0</v>
      </c>
      <c r="Y385" s="51"/>
    </row>
    <row r="386" spans="1:25" x14ac:dyDescent="0.45">
      <c r="A386" s="51"/>
      <c r="P386" s="2">
        <v>377</v>
      </c>
      <c r="Q386" s="3">
        <v>12000.642302492473</v>
      </c>
      <c r="S386" s="2">
        <v>377</v>
      </c>
      <c r="T386" s="3">
        <v>12000.642302492473</v>
      </c>
      <c r="Y386" s="51"/>
    </row>
    <row r="387" spans="1:25" x14ac:dyDescent="0.45">
      <c r="A387" s="51"/>
      <c r="P387" s="2">
        <v>378</v>
      </c>
      <c r="Q387" s="3">
        <v>867293.20004938496</v>
      </c>
      <c r="S387" s="2">
        <v>378</v>
      </c>
      <c r="T387" s="3">
        <v>867293.20004938496</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7662.4077723788923</v>
      </c>
      <c r="S390" s="2">
        <v>381</v>
      </c>
      <c r="T390" s="3">
        <v>7662.4077723788923</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17702.057929708459</v>
      </c>
      <c r="S393" s="2">
        <v>384</v>
      </c>
      <c r="T393" s="3">
        <v>17702.057929708459</v>
      </c>
      <c r="Y393" s="51"/>
    </row>
    <row r="394" spans="1:25" x14ac:dyDescent="0.45">
      <c r="A394" s="51"/>
      <c r="P394" s="2">
        <v>385</v>
      </c>
      <c r="Q394" s="3">
        <v>9923.3516095590894</v>
      </c>
      <c r="S394" s="2">
        <v>385</v>
      </c>
      <c r="T394" s="3">
        <v>9923.3516095590894</v>
      </c>
      <c r="Y394" s="51"/>
    </row>
    <row r="395" spans="1:25" x14ac:dyDescent="0.45">
      <c r="A395" s="51"/>
      <c r="P395" s="2">
        <v>386</v>
      </c>
      <c r="Q395" s="3">
        <v>1273755.9598543188</v>
      </c>
      <c r="S395" s="2">
        <v>386</v>
      </c>
      <c r="T395" s="3">
        <v>0</v>
      </c>
      <c r="Y395" s="51"/>
    </row>
    <row r="396" spans="1:25" x14ac:dyDescent="0.45">
      <c r="A396" s="51"/>
      <c r="P396" s="2">
        <v>387</v>
      </c>
      <c r="Q396" s="3">
        <v>2635553.5202746997</v>
      </c>
      <c r="S396" s="2">
        <v>387</v>
      </c>
      <c r="T396" s="3">
        <v>10041.692063950293</v>
      </c>
      <c r="Y396" s="51"/>
    </row>
    <row r="397" spans="1:25" x14ac:dyDescent="0.45">
      <c r="A397" s="51"/>
      <c r="P397" s="2">
        <v>388</v>
      </c>
      <c r="Q397" s="3">
        <v>0</v>
      </c>
      <c r="S397" s="2">
        <v>388</v>
      </c>
      <c r="T397" s="3">
        <v>0</v>
      </c>
      <c r="Y397" s="51"/>
    </row>
    <row r="398" spans="1:25" x14ac:dyDescent="0.45">
      <c r="A398" s="51"/>
      <c r="P398" s="2">
        <v>389</v>
      </c>
      <c r="Q398" s="3">
        <v>113950.9651278096</v>
      </c>
      <c r="S398" s="2">
        <v>389</v>
      </c>
      <c r="T398" s="3">
        <v>113950.9651278096</v>
      </c>
      <c r="Y398" s="51"/>
    </row>
    <row r="399" spans="1:25" x14ac:dyDescent="0.45">
      <c r="A399" s="51"/>
      <c r="P399" s="2">
        <v>390</v>
      </c>
      <c r="Q399" s="3">
        <v>0</v>
      </c>
      <c r="S399" s="2">
        <v>390</v>
      </c>
      <c r="T399" s="3">
        <v>0</v>
      </c>
      <c r="Y399" s="51"/>
    </row>
    <row r="400" spans="1:25" x14ac:dyDescent="0.45">
      <c r="A400" s="51"/>
      <c r="P400" s="2">
        <v>391</v>
      </c>
      <c r="Q400" s="3">
        <v>2622503.0840634108</v>
      </c>
      <c r="S400" s="2">
        <v>391</v>
      </c>
      <c r="T400" s="3">
        <v>365911.66060532205</v>
      </c>
      <c r="Y400" s="51"/>
    </row>
    <row r="401" spans="1:25" x14ac:dyDescent="0.45">
      <c r="A401" s="51"/>
      <c r="P401" s="2">
        <v>392</v>
      </c>
      <c r="Q401" s="3">
        <v>0</v>
      </c>
      <c r="S401" s="2">
        <v>392</v>
      </c>
      <c r="T401" s="3">
        <v>0</v>
      </c>
      <c r="Y401" s="51"/>
    </row>
    <row r="402" spans="1:25" x14ac:dyDescent="0.45">
      <c r="A402" s="51"/>
      <c r="P402" s="2">
        <v>393</v>
      </c>
      <c r="Q402" s="3">
        <v>1255741.5123662723</v>
      </c>
      <c r="S402" s="2">
        <v>393</v>
      </c>
      <c r="T402" s="3">
        <v>11963.800316969669</v>
      </c>
      <c r="Y402" s="51"/>
    </row>
    <row r="403" spans="1:25" x14ac:dyDescent="0.45">
      <c r="A403" s="51"/>
      <c r="P403" s="2">
        <v>394</v>
      </c>
      <c r="Q403" s="3">
        <v>0</v>
      </c>
      <c r="S403" s="2">
        <v>394</v>
      </c>
      <c r="T403" s="3">
        <v>0</v>
      </c>
      <c r="Y403" s="51"/>
    </row>
    <row r="404" spans="1:25" x14ac:dyDescent="0.45">
      <c r="A404" s="51"/>
      <c r="P404" s="2">
        <v>395</v>
      </c>
      <c r="Q404" s="3">
        <v>7106.8057403924249</v>
      </c>
      <c r="S404" s="2">
        <v>395</v>
      </c>
      <c r="T404" s="3">
        <v>7106.8057403924249</v>
      </c>
      <c r="Y404" s="51"/>
    </row>
    <row r="405" spans="1:25" x14ac:dyDescent="0.45">
      <c r="A405" s="51"/>
      <c r="P405" s="2">
        <v>396</v>
      </c>
      <c r="Q405" s="3">
        <v>7301.7962455530387</v>
      </c>
      <c r="S405" s="2">
        <v>396</v>
      </c>
      <c r="T405" s="3">
        <v>7301.7962455530387</v>
      </c>
      <c r="Y405" s="51"/>
    </row>
    <row r="406" spans="1:25" x14ac:dyDescent="0.45">
      <c r="A406" s="51"/>
      <c r="P406" s="2">
        <v>397</v>
      </c>
      <c r="Q406" s="3">
        <v>3735543.957053435</v>
      </c>
      <c r="S406" s="2">
        <v>397</v>
      </c>
      <c r="T406" s="3">
        <v>2902370.1551477709</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200830.18452243973</v>
      </c>
      <c r="S411" s="2">
        <v>402</v>
      </c>
      <c r="T411" s="3">
        <v>200830.18452243973</v>
      </c>
      <c r="Y411" s="51"/>
    </row>
    <row r="412" spans="1:25" x14ac:dyDescent="0.45">
      <c r="A412" s="51"/>
      <c r="P412" s="2">
        <v>403</v>
      </c>
      <c r="Q412" s="3">
        <v>0</v>
      </c>
      <c r="S412" s="2">
        <v>403</v>
      </c>
      <c r="T412" s="3">
        <v>0</v>
      </c>
      <c r="Y412" s="51"/>
    </row>
    <row r="413" spans="1:25" x14ac:dyDescent="0.45">
      <c r="A413" s="51"/>
      <c r="P413" s="2">
        <v>404</v>
      </c>
      <c r="Q413" s="3">
        <v>5101.5651469669538</v>
      </c>
      <c r="S413" s="2">
        <v>404</v>
      </c>
      <c r="T413" s="3">
        <v>5101.5651469669538</v>
      </c>
      <c r="Y413" s="51"/>
    </row>
    <row r="414" spans="1:25" x14ac:dyDescent="0.45">
      <c r="A414" s="51"/>
      <c r="P414" s="2">
        <v>405</v>
      </c>
      <c r="Q414" s="3">
        <v>18786.158235764713</v>
      </c>
      <c r="S414" s="2">
        <v>405</v>
      </c>
      <c r="T414" s="3">
        <v>18786.158235764713</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11781.461102362429</v>
      </c>
      <c r="S417" s="2">
        <v>408</v>
      </c>
      <c r="T417" s="3">
        <v>11781.461102362429</v>
      </c>
      <c r="Y417" s="51"/>
    </row>
    <row r="418" spans="1:25" x14ac:dyDescent="0.45">
      <c r="A418" s="51"/>
      <c r="P418" s="2">
        <v>409</v>
      </c>
      <c r="Q418" s="3">
        <v>14536.430416709522</v>
      </c>
      <c r="S418" s="2">
        <v>409</v>
      </c>
      <c r="T418" s="3">
        <v>14536.430416709522</v>
      </c>
      <c r="Y418" s="51"/>
    </row>
    <row r="419" spans="1:25" x14ac:dyDescent="0.45">
      <c r="A419" s="51"/>
      <c r="P419" s="2">
        <v>410</v>
      </c>
      <c r="Q419" s="3">
        <v>0</v>
      </c>
      <c r="S419" s="2">
        <v>410</v>
      </c>
      <c r="T419" s="3">
        <v>0</v>
      </c>
      <c r="Y419" s="51"/>
    </row>
    <row r="420" spans="1:25" x14ac:dyDescent="0.45">
      <c r="A420" s="51"/>
      <c r="P420" s="2">
        <v>411</v>
      </c>
      <c r="Q420" s="3">
        <v>1747947.3285835441</v>
      </c>
      <c r="S420" s="2">
        <v>411</v>
      </c>
      <c r="T420" s="3">
        <v>12078.007404634334</v>
      </c>
      <c r="Y420" s="51"/>
    </row>
    <row r="421" spans="1:25" x14ac:dyDescent="0.45">
      <c r="A421" s="51"/>
      <c r="P421" s="2">
        <v>412</v>
      </c>
      <c r="Q421" s="3">
        <v>8704.4829571045775</v>
      </c>
      <c r="S421" s="2">
        <v>412</v>
      </c>
      <c r="T421" s="3">
        <v>8704.4829571045775</v>
      </c>
      <c r="Y421" s="51"/>
    </row>
    <row r="422" spans="1:25" x14ac:dyDescent="0.45">
      <c r="A422" s="51"/>
      <c r="P422" s="2">
        <v>413</v>
      </c>
      <c r="Q422" s="3">
        <v>853781.06994772633</v>
      </c>
      <c r="S422" s="2">
        <v>413</v>
      </c>
      <c r="T422" s="3">
        <v>7641.5903035929459</v>
      </c>
      <c r="Y422" s="51"/>
    </row>
    <row r="423" spans="1:25" x14ac:dyDescent="0.45">
      <c r="A423" s="51"/>
      <c r="P423" s="2">
        <v>414</v>
      </c>
      <c r="Q423" s="3">
        <v>809408.11485434137</v>
      </c>
      <c r="S423" s="2">
        <v>414</v>
      </c>
      <c r="T423" s="3">
        <v>809408.11485434137</v>
      </c>
      <c r="Y423" s="51"/>
    </row>
    <row r="424" spans="1:25" x14ac:dyDescent="0.45">
      <c r="A424" s="51"/>
      <c r="P424" s="2">
        <v>415</v>
      </c>
      <c r="Q424" s="3">
        <v>0</v>
      </c>
      <c r="S424" s="2">
        <v>415</v>
      </c>
      <c r="T424" s="3">
        <v>0</v>
      </c>
      <c r="Y424" s="51"/>
    </row>
    <row r="425" spans="1:25" x14ac:dyDescent="0.45">
      <c r="A425" s="51"/>
      <c r="P425" s="2">
        <v>416</v>
      </c>
      <c r="Q425" s="3">
        <v>19753.169382570235</v>
      </c>
      <c r="S425" s="2">
        <v>416</v>
      </c>
      <c r="T425" s="3">
        <v>19753.169382570235</v>
      </c>
      <c r="Y425" s="51"/>
    </row>
    <row r="426" spans="1:25" x14ac:dyDescent="0.45">
      <c r="A426" s="51"/>
      <c r="P426" s="2">
        <v>417</v>
      </c>
      <c r="Q426" s="3">
        <v>14563.070765299528</v>
      </c>
      <c r="S426" s="2">
        <v>417</v>
      </c>
      <c r="T426" s="3">
        <v>14563.070765299528</v>
      </c>
      <c r="Y426" s="51"/>
    </row>
    <row r="427" spans="1:25" x14ac:dyDescent="0.45">
      <c r="A427" s="51"/>
      <c r="P427" s="2">
        <v>418</v>
      </c>
      <c r="Q427" s="3">
        <v>14057.253511343952</v>
      </c>
      <c r="S427" s="2">
        <v>418</v>
      </c>
      <c r="T427" s="3">
        <v>14057.253511343952</v>
      </c>
      <c r="Y427" s="51"/>
    </row>
    <row r="428" spans="1:25" x14ac:dyDescent="0.45">
      <c r="A428" s="51"/>
      <c r="P428" s="2">
        <v>419</v>
      </c>
      <c r="Q428" s="3">
        <v>6597.2145219932136</v>
      </c>
      <c r="S428" s="2">
        <v>419</v>
      </c>
      <c r="T428" s="3">
        <v>6597.2145219932136</v>
      </c>
      <c r="Y428" s="51"/>
    </row>
    <row r="429" spans="1:25" x14ac:dyDescent="0.45">
      <c r="A429" s="51"/>
      <c r="P429" s="2">
        <v>420</v>
      </c>
      <c r="Q429" s="3">
        <v>3283127.3041210393</v>
      </c>
      <c r="S429" s="2">
        <v>420</v>
      </c>
      <c r="T429" s="3">
        <v>2778262.057978848</v>
      </c>
      <c r="Y429" s="51"/>
    </row>
    <row r="430" spans="1:25" x14ac:dyDescent="0.45">
      <c r="A430" s="51"/>
      <c r="P430" s="2">
        <v>421</v>
      </c>
      <c r="Q430" s="3">
        <v>0</v>
      </c>
      <c r="S430" s="2">
        <v>421</v>
      </c>
      <c r="T430" s="3">
        <v>0</v>
      </c>
      <c r="Y430" s="51"/>
    </row>
    <row r="431" spans="1:25" x14ac:dyDescent="0.45">
      <c r="A431" s="51"/>
      <c r="P431" s="2">
        <v>422</v>
      </c>
      <c r="Q431" s="3">
        <v>482109.68485355255</v>
      </c>
      <c r="S431" s="2">
        <v>422</v>
      </c>
      <c r="T431" s="3">
        <v>14064.139201902681</v>
      </c>
      <c r="Y431" s="51"/>
    </row>
    <row r="432" spans="1:25" x14ac:dyDescent="0.45">
      <c r="A432" s="51"/>
      <c r="P432" s="2">
        <v>423</v>
      </c>
      <c r="Q432" s="3">
        <v>160478.76477154292</v>
      </c>
      <c r="S432" s="2">
        <v>423</v>
      </c>
      <c r="T432" s="3">
        <v>160478.76477154292</v>
      </c>
      <c r="Y432" s="51"/>
    </row>
    <row r="433" spans="1:25" x14ac:dyDescent="0.45">
      <c r="A433" s="51"/>
      <c r="P433" s="2">
        <v>424</v>
      </c>
      <c r="Q433" s="3">
        <v>1377758.5489250359</v>
      </c>
      <c r="S433" s="2">
        <v>424</v>
      </c>
      <c r="T433" s="3">
        <v>1377758.5489250359</v>
      </c>
      <c r="Y433" s="51"/>
    </row>
    <row r="434" spans="1:25" x14ac:dyDescent="0.45">
      <c r="A434" s="51"/>
      <c r="P434" s="2">
        <v>425</v>
      </c>
      <c r="Q434" s="3">
        <v>3759.8211043295873</v>
      </c>
      <c r="S434" s="2">
        <v>425</v>
      </c>
      <c r="T434" s="3">
        <v>3759.8211043295873</v>
      </c>
      <c r="Y434" s="51"/>
    </row>
    <row r="435" spans="1:25" x14ac:dyDescent="0.45">
      <c r="A435" s="51"/>
      <c r="P435" s="2">
        <v>426</v>
      </c>
      <c r="Q435" s="3">
        <v>0</v>
      </c>
      <c r="S435" s="2">
        <v>426</v>
      </c>
      <c r="T435" s="3">
        <v>0</v>
      </c>
      <c r="Y435" s="51"/>
    </row>
    <row r="436" spans="1:25" x14ac:dyDescent="0.45">
      <c r="A436" s="51"/>
      <c r="P436" s="2">
        <v>427</v>
      </c>
      <c r="Q436" s="3">
        <v>8821.6213041608607</v>
      </c>
      <c r="S436" s="2">
        <v>427</v>
      </c>
      <c r="T436" s="3">
        <v>8821.6213041608607</v>
      </c>
      <c r="Y436" s="51"/>
    </row>
    <row r="437" spans="1:25" x14ac:dyDescent="0.45">
      <c r="A437" s="51"/>
      <c r="P437" s="2">
        <v>428</v>
      </c>
      <c r="Q437" s="3">
        <v>2140414.8229664988</v>
      </c>
      <c r="S437" s="2">
        <v>428</v>
      </c>
      <c r="T437" s="3">
        <v>7743.1538732739182</v>
      </c>
      <c r="Y437" s="51"/>
    </row>
    <row r="438" spans="1:25" x14ac:dyDescent="0.45">
      <c r="A438" s="51"/>
      <c r="P438" s="2">
        <v>429</v>
      </c>
      <c r="Q438" s="3">
        <v>421254.9355026019</v>
      </c>
      <c r="S438" s="2">
        <v>429</v>
      </c>
      <c r="T438" s="3">
        <v>421254.9355026019</v>
      </c>
      <c r="Y438" s="51"/>
    </row>
    <row r="439" spans="1:25" x14ac:dyDescent="0.45">
      <c r="A439" s="51"/>
      <c r="P439" s="2">
        <v>430</v>
      </c>
      <c r="Q439" s="3">
        <v>0</v>
      </c>
      <c r="S439" s="2">
        <v>430</v>
      </c>
      <c r="T439" s="3">
        <v>0</v>
      </c>
      <c r="Y439" s="51"/>
    </row>
    <row r="440" spans="1:25" x14ac:dyDescent="0.45">
      <c r="A440" s="51"/>
      <c r="P440" s="2">
        <v>431</v>
      </c>
      <c r="Q440" s="3">
        <v>13259.891787166669</v>
      </c>
      <c r="S440" s="2">
        <v>431</v>
      </c>
      <c r="T440" s="3">
        <v>13259.891787166669</v>
      </c>
      <c r="Y440" s="51"/>
    </row>
    <row r="441" spans="1:25" x14ac:dyDescent="0.45">
      <c r="A441" s="51"/>
      <c r="P441" s="2">
        <v>432</v>
      </c>
      <c r="Q441" s="3">
        <v>9050.1345499070922</v>
      </c>
      <c r="S441" s="2">
        <v>432</v>
      </c>
      <c r="T441" s="3">
        <v>9050.1345499070922</v>
      </c>
      <c r="Y441" s="51"/>
    </row>
    <row r="442" spans="1:25" x14ac:dyDescent="0.45">
      <c r="A442" s="51"/>
      <c r="P442" s="2">
        <v>433</v>
      </c>
      <c r="Q442" s="3">
        <v>0</v>
      </c>
      <c r="S442" s="2">
        <v>433</v>
      </c>
      <c r="T442" s="3">
        <v>0</v>
      </c>
      <c r="Y442" s="51"/>
    </row>
    <row r="443" spans="1:25" x14ac:dyDescent="0.45">
      <c r="A443" s="51"/>
      <c r="P443" s="2">
        <v>434</v>
      </c>
      <c r="Q443" s="3">
        <v>351165.73455137055</v>
      </c>
      <c r="S443" s="2">
        <v>434</v>
      </c>
      <c r="T443" s="3">
        <v>351165.73455137055</v>
      </c>
      <c r="Y443" s="51"/>
    </row>
    <row r="444" spans="1:25" x14ac:dyDescent="0.45">
      <c r="A444" s="51"/>
      <c r="P444" s="2">
        <v>435</v>
      </c>
      <c r="Q444" s="3">
        <v>355123.0620568078</v>
      </c>
      <c r="S444" s="2">
        <v>435</v>
      </c>
      <c r="T444" s="3">
        <v>3311.7955624912615</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10247.646584159342</v>
      </c>
      <c r="S447" s="2">
        <v>438</v>
      </c>
      <c r="T447" s="3">
        <v>10247.646584159342</v>
      </c>
      <c r="Y447" s="51"/>
    </row>
    <row r="448" spans="1:25" x14ac:dyDescent="0.45">
      <c r="A448" s="51"/>
      <c r="P448" s="2">
        <v>439</v>
      </c>
      <c r="Q448" s="3">
        <v>790752.51362161979</v>
      </c>
      <c r="S448" s="2">
        <v>439</v>
      </c>
      <c r="T448" s="3">
        <v>4471.6532934427087</v>
      </c>
      <c r="Y448" s="51"/>
    </row>
    <row r="449" spans="1:25" x14ac:dyDescent="0.45">
      <c r="A449" s="51"/>
      <c r="P449" s="2">
        <v>440</v>
      </c>
      <c r="Q449" s="3">
        <v>10896.464258611351</v>
      </c>
      <c r="S449" s="2">
        <v>440</v>
      </c>
      <c r="T449" s="3">
        <v>10896.464258611351</v>
      </c>
      <c r="Y449" s="51"/>
    </row>
    <row r="450" spans="1:25" x14ac:dyDescent="0.45">
      <c r="A450" s="51"/>
      <c r="P450" s="2">
        <v>441</v>
      </c>
      <c r="Q450" s="3">
        <v>8154534.4703112449</v>
      </c>
      <c r="S450" s="2">
        <v>441</v>
      </c>
      <c r="T450" s="3">
        <v>409312.14443045162</v>
      </c>
      <c r="Y450" s="51"/>
    </row>
    <row r="451" spans="1:25" x14ac:dyDescent="0.45">
      <c r="A451" s="51"/>
      <c r="P451" s="2">
        <v>442</v>
      </c>
      <c r="Q451" s="3">
        <v>1158862.2797679205</v>
      </c>
      <c r="S451" s="2">
        <v>442</v>
      </c>
      <c r="T451" s="3">
        <v>0</v>
      </c>
      <c r="Y451" s="51"/>
    </row>
    <row r="452" spans="1:25" x14ac:dyDescent="0.45">
      <c r="A452" s="51"/>
      <c r="P452" s="2">
        <v>443</v>
      </c>
      <c r="Q452" s="3">
        <v>26470.981244925919</v>
      </c>
      <c r="S452" s="2">
        <v>443</v>
      </c>
      <c r="T452" s="3">
        <v>26470.981244925919</v>
      </c>
      <c r="Y452" s="51"/>
    </row>
    <row r="453" spans="1:25" x14ac:dyDescent="0.45">
      <c r="A453" s="51"/>
      <c r="P453" s="2">
        <v>444</v>
      </c>
      <c r="Q453" s="3">
        <v>8066.4973962467475</v>
      </c>
      <c r="S453" s="2">
        <v>444</v>
      </c>
      <c r="T453" s="3">
        <v>8066.4973962467475</v>
      </c>
      <c r="Y453" s="51"/>
    </row>
    <row r="454" spans="1:25" x14ac:dyDescent="0.45">
      <c r="A454" s="51"/>
      <c r="P454" s="2">
        <v>445</v>
      </c>
      <c r="Q454" s="3">
        <v>740977.09252837102</v>
      </c>
      <c r="S454" s="2">
        <v>445</v>
      </c>
      <c r="T454" s="3">
        <v>740977.09252837102</v>
      </c>
      <c r="Y454" s="51"/>
    </row>
    <row r="455" spans="1:25" x14ac:dyDescent="0.45">
      <c r="A455" s="51"/>
      <c r="P455" s="2">
        <v>446</v>
      </c>
      <c r="Q455" s="3">
        <v>1986189.3610603937</v>
      </c>
      <c r="S455" s="2">
        <v>446</v>
      </c>
      <c r="T455" s="3">
        <v>1986189.3610603937</v>
      </c>
      <c r="Y455" s="51"/>
    </row>
    <row r="456" spans="1:25" x14ac:dyDescent="0.45">
      <c r="A456" s="51"/>
      <c r="P456" s="2">
        <v>447</v>
      </c>
      <c r="Q456" s="3">
        <v>15910.724941186028</v>
      </c>
      <c r="S456" s="2">
        <v>447</v>
      </c>
      <c r="T456" s="3">
        <v>15910.724941186028</v>
      </c>
      <c r="Y456" s="51"/>
    </row>
    <row r="457" spans="1:25" x14ac:dyDescent="0.45">
      <c r="A457" s="51"/>
      <c r="P457" s="2">
        <v>448</v>
      </c>
      <c r="Q457" s="3">
        <v>0</v>
      </c>
      <c r="S457" s="2">
        <v>448</v>
      </c>
      <c r="T457" s="3">
        <v>0</v>
      </c>
      <c r="Y457" s="51"/>
    </row>
    <row r="458" spans="1:25" x14ac:dyDescent="0.45">
      <c r="A458" s="51"/>
      <c r="P458" s="2">
        <v>449</v>
      </c>
      <c r="Q458" s="3">
        <v>8260.8622510408641</v>
      </c>
      <c r="S458" s="2">
        <v>449</v>
      </c>
      <c r="T458" s="3">
        <v>8260.8622510408641</v>
      </c>
      <c r="Y458" s="51"/>
    </row>
    <row r="459" spans="1:25" x14ac:dyDescent="0.45">
      <c r="A459" s="51"/>
      <c r="P459" s="2">
        <v>450</v>
      </c>
      <c r="Q459" s="3">
        <v>3915343.8026004918</v>
      </c>
      <c r="S459" s="2">
        <v>450</v>
      </c>
      <c r="T459" s="3">
        <v>3915343.8026004918</v>
      </c>
      <c r="Y459" s="51"/>
    </row>
    <row r="460" spans="1:25" x14ac:dyDescent="0.45">
      <c r="A460" s="51"/>
      <c r="P460" s="2">
        <v>451</v>
      </c>
      <c r="Q460" s="3">
        <v>2070291.5562621756</v>
      </c>
      <c r="S460" s="2">
        <v>451</v>
      </c>
      <c r="T460" s="3">
        <v>2070291.5562621756</v>
      </c>
      <c r="Y460" s="51"/>
    </row>
    <row r="461" spans="1:25" x14ac:dyDescent="0.45">
      <c r="A461" s="51"/>
      <c r="P461" s="2">
        <v>452</v>
      </c>
      <c r="Q461" s="3">
        <v>561148.41070734616</v>
      </c>
      <c r="S461" s="2">
        <v>452</v>
      </c>
      <c r="T461" s="3">
        <v>0</v>
      </c>
      <c r="Y461" s="51"/>
    </row>
    <row r="462" spans="1:25" x14ac:dyDescent="0.45">
      <c r="A462" s="51"/>
      <c r="P462" s="2">
        <v>453</v>
      </c>
      <c r="Q462" s="3">
        <v>15406.57119760326</v>
      </c>
      <c r="S462" s="2">
        <v>453</v>
      </c>
      <c r="T462" s="3">
        <v>15406.57119760326</v>
      </c>
      <c r="Y462" s="51"/>
    </row>
    <row r="463" spans="1:25" x14ac:dyDescent="0.45">
      <c r="A463" s="51"/>
      <c r="P463" s="2">
        <v>454</v>
      </c>
      <c r="Q463" s="3">
        <v>283986.42501666013</v>
      </c>
      <c r="S463" s="2">
        <v>454</v>
      </c>
      <c r="T463" s="3">
        <v>12071.458762761671</v>
      </c>
      <c r="Y463" s="51"/>
    </row>
    <row r="464" spans="1:25" x14ac:dyDescent="0.45">
      <c r="A464" s="51"/>
      <c r="P464" s="2">
        <v>455</v>
      </c>
      <c r="Q464" s="3">
        <v>16357.065945873894</v>
      </c>
      <c r="S464" s="2">
        <v>455</v>
      </c>
      <c r="T464" s="3">
        <v>16357.065945873894</v>
      </c>
      <c r="Y464" s="51"/>
    </row>
    <row r="465" spans="1:25" x14ac:dyDescent="0.45">
      <c r="A465" s="51"/>
      <c r="P465" s="2">
        <v>456</v>
      </c>
      <c r="Q465" s="3">
        <v>7434.8556675156287</v>
      </c>
      <c r="S465" s="2">
        <v>456</v>
      </c>
      <c r="T465" s="3">
        <v>7434.8556675156287</v>
      </c>
      <c r="Y465" s="51"/>
    </row>
    <row r="466" spans="1:25" x14ac:dyDescent="0.45">
      <c r="A466" s="51"/>
      <c r="P466" s="2">
        <v>457</v>
      </c>
      <c r="Q466" s="3">
        <v>2607166.2231190433</v>
      </c>
      <c r="S466" s="2">
        <v>457</v>
      </c>
      <c r="T466" s="3">
        <v>2607166.2231190433</v>
      </c>
      <c r="Y466" s="51"/>
    </row>
    <row r="467" spans="1:25" x14ac:dyDescent="0.45">
      <c r="A467" s="51"/>
      <c r="P467" s="2">
        <v>458</v>
      </c>
      <c r="Q467" s="3">
        <v>11029.134356031953</v>
      </c>
      <c r="S467" s="2">
        <v>458</v>
      </c>
      <c r="T467" s="3">
        <v>11029.134356031953</v>
      </c>
      <c r="Y467" s="51"/>
    </row>
    <row r="468" spans="1:25" x14ac:dyDescent="0.45">
      <c r="A468" s="51"/>
      <c r="P468" s="2">
        <v>459</v>
      </c>
      <c r="Q468" s="3">
        <v>2072788.8203382851</v>
      </c>
      <c r="S468" s="2">
        <v>459</v>
      </c>
      <c r="T468" s="3">
        <v>2072788.8203382851</v>
      </c>
      <c r="Y468" s="51"/>
    </row>
    <row r="469" spans="1:25" x14ac:dyDescent="0.45">
      <c r="A469" s="51"/>
      <c r="P469" s="2">
        <v>460</v>
      </c>
      <c r="Q469" s="3">
        <v>1374882.6425866706</v>
      </c>
      <c r="S469" s="2">
        <v>460</v>
      </c>
      <c r="T469" s="3">
        <v>14261.823723897349</v>
      </c>
      <c r="Y469" s="51"/>
    </row>
    <row r="470" spans="1:25" x14ac:dyDescent="0.45">
      <c r="A470" s="51"/>
      <c r="P470" s="2">
        <v>461</v>
      </c>
      <c r="Q470" s="3">
        <v>22062.739932463643</v>
      </c>
      <c r="S470" s="2">
        <v>461</v>
      </c>
      <c r="T470" s="3">
        <v>22062.739932463643</v>
      </c>
      <c r="Y470" s="51"/>
    </row>
    <row r="471" spans="1:25" x14ac:dyDescent="0.45">
      <c r="A471" s="51"/>
      <c r="P471" s="2">
        <v>462</v>
      </c>
      <c r="Q471" s="3">
        <v>9657.3703558660436</v>
      </c>
      <c r="S471" s="2">
        <v>462</v>
      </c>
      <c r="T471" s="3">
        <v>9657.3703558660436</v>
      </c>
      <c r="Y471" s="51"/>
    </row>
    <row r="472" spans="1:25" x14ac:dyDescent="0.45">
      <c r="A472" s="51"/>
      <c r="P472" s="2">
        <v>463</v>
      </c>
      <c r="Q472" s="3">
        <v>2604562.6477991021</v>
      </c>
      <c r="S472" s="2">
        <v>463</v>
      </c>
      <c r="T472" s="3">
        <v>2604562.6477991021</v>
      </c>
      <c r="Y472" s="51"/>
    </row>
    <row r="473" spans="1:25" x14ac:dyDescent="0.45">
      <c r="A473" s="51"/>
      <c r="P473" s="2">
        <v>464</v>
      </c>
      <c r="Q473" s="3">
        <v>223043.58320450442</v>
      </c>
      <c r="S473" s="2">
        <v>464</v>
      </c>
      <c r="T473" s="3">
        <v>223043.58320450442</v>
      </c>
      <c r="Y473" s="51"/>
    </row>
    <row r="474" spans="1:25" x14ac:dyDescent="0.45">
      <c r="A474" s="51"/>
      <c r="P474" s="2">
        <v>465</v>
      </c>
      <c r="Q474" s="3">
        <v>7535.4326907406594</v>
      </c>
      <c r="S474" s="2">
        <v>465</v>
      </c>
      <c r="T474" s="3">
        <v>7535.4326907406594</v>
      </c>
      <c r="Y474" s="51"/>
    </row>
    <row r="475" spans="1:25" x14ac:dyDescent="0.45">
      <c r="A475" s="51"/>
      <c r="P475" s="2">
        <v>466</v>
      </c>
      <c r="Q475" s="3">
        <v>5495628.2877549594</v>
      </c>
      <c r="S475" s="2">
        <v>466</v>
      </c>
      <c r="T475" s="3">
        <v>15908.955972533646</v>
      </c>
      <c r="Y475" s="51"/>
    </row>
    <row r="476" spans="1:25" x14ac:dyDescent="0.45">
      <c r="A476" s="51"/>
      <c r="P476" s="2">
        <v>467</v>
      </c>
      <c r="Q476" s="3">
        <v>10958.340205220591</v>
      </c>
      <c r="S476" s="2">
        <v>467</v>
      </c>
      <c r="T476" s="3">
        <v>10958.340205220591</v>
      </c>
      <c r="Y476" s="51"/>
    </row>
    <row r="477" spans="1:25" x14ac:dyDescent="0.45">
      <c r="A477" s="51"/>
      <c r="P477" s="2">
        <v>468</v>
      </c>
      <c r="Q477" s="3">
        <v>6434.4978456719218</v>
      </c>
      <c r="S477" s="2">
        <v>468</v>
      </c>
      <c r="T477" s="3">
        <v>6434.4978456719218</v>
      </c>
      <c r="Y477" s="51"/>
    </row>
    <row r="478" spans="1:25" x14ac:dyDescent="0.45">
      <c r="A478" s="51"/>
      <c r="P478" s="2">
        <v>469</v>
      </c>
      <c r="Q478" s="3">
        <v>4328106.3825582936</v>
      </c>
      <c r="S478" s="2">
        <v>469</v>
      </c>
      <c r="T478" s="3">
        <v>0</v>
      </c>
      <c r="Y478" s="51"/>
    </row>
    <row r="479" spans="1:25" x14ac:dyDescent="0.45">
      <c r="A479" s="51"/>
      <c r="P479" s="2">
        <v>470</v>
      </c>
      <c r="Q479" s="3">
        <v>792451.61241259309</v>
      </c>
      <c r="S479" s="2">
        <v>470</v>
      </c>
      <c r="T479" s="3">
        <v>792451.61241259309</v>
      </c>
      <c r="Y479" s="51"/>
    </row>
    <row r="480" spans="1:25" x14ac:dyDescent="0.45">
      <c r="A480" s="51"/>
      <c r="P480" s="2">
        <v>471</v>
      </c>
      <c r="Q480" s="3">
        <v>20128.472804660651</v>
      </c>
      <c r="S480" s="2">
        <v>471</v>
      </c>
      <c r="T480" s="3">
        <v>20128.472804660651</v>
      </c>
      <c r="Y480" s="51"/>
    </row>
    <row r="481" spans="1:25" x14ac:dyDescent="0.45">
      <c r="A481" s="51"/>
      <c r="P481" s="2">
        <v>472</v>
      </c>
      <c r="Q481" s="3">
        <v>22530.431971942093</v>
      </c>
      <c r="S481" s="2">
        <v>472</v>
      </c>
      <c r="T481" s="3">
        <v>22530.431971942093</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17936.704632442768</v>
      </c>
      <c r="S486" s="2">
        <v>477</v>
      </c>
      <c r="T486" s="3">
        <v>17936.704632442768</v>
      </c>
      <c r="Y486" s="51"/>
    </row>
    <row r="487" spans="1:25" x14ac:dyDescent="0.45">
      <c r="A487" s="51"/>
      <c r="P487" s="2">
        <v>478</v>
      </c>
      <c r="Q487" s="3">
        <v>10895.853340407511</v>
      </c>
      <c r="S487" s="2">
        <v>478</v>
      </c>
      <c r="T487" s="3">
        <v>10895.853340407511</v>
      </c>
      <c r="Y487" s="51"/>
    </row>
    <row r="488" spans="1:25" x14ac:dyDescent="0.45">
      <c r="A488" s="51"/>
      <c r="P488" s="2">
        <v>479</v>
      </c>
      <c r="Q488" s="3">
        <v>4384.9426846841652</v>
      </c>
      <c r="S488" s="2">
        <v>479</v>
      </c>
      <c r="T488" s="3">
        <v>4384.9426846841652</v>
      </c>
      <c r="Y488" s="51"/>
    </row>
    <row r="489" spans="1:25" x14ac:dyDescent="0.45">
      <c r="A489" s="51"/>
      <c r="P489" s="2">
        <v>480</v>
      </c>
      <c r="Q489" s="3">
        <v>124866.60589808373</v>
      </c>
      <c r="S489" s="2">
        <v>480</v>
      </c>
      <c r="T489" s="3">
        <v>124866.60589808373</v>
      </c>
      <c r="Y489" s="51"/>
    </row>
    <row r="490" spans="1:25" x14ac:dyDescent="0.45">
      <c r="A490" s="51"/>
      <c r="P490" s="2">
        <v>481</v>
      </c>
      <c r="Q490" s="3">
        <v>1271560.6683194281</v>
      </c>
      <c r="S490" s="2">
        <v>481</v>
      </c>
      <c r="T490" s="3">
        <v>0</v>
      </c>
      <c r="Y490" s="51"/>
    </row>
    <row r="491" spans="1:25" x14ac:dyDescent="0.45">
      <c r="A491" s="51"/>
      <c r="P491" s="2">
        <v>482</v>
      </c>
      <c r="Q491" s="3">
        <v>0</v>
      </c>
      <c r="S491" s="2">
        <v>482</v>
      </c>
      <c r="T491" s="3">
        <v>0</v>
      </c>
      <c r="Y491" s="51"/>
    </row>
    <row r="492" spans="1:25" x14ac:dyDescent="0.45">
      <c r="A492" s="51"/>
      <c r="P492" s="2">
        <v>483</v>
      </c>
      <c r="Q492" s="3">
        <v>1395004.4112661174</v>
      </c>
      <c r="S492" s="2">
        <v>483</v>
      </c>
      <c r="T492" s="3">
        <v>1395004.4112661174</v>
      </c>
      <c r="Y492" s="51"/>
    </row>
    <row r="493" spans="1:25" x14ac:dyDescent="0.45">
      <c r="A493" s="51"/>
      <c r="P493" s="2">
        <v>484</v>
      </c>
      <c r="Q493" s="3">
        <v>11805.589915946885</v>
      </c>
      <c r="S493" s="2">
        <v>484</v>
      </c>
      <c r="T493" s="3">
        <v>11805.589915946885</v>
      </c>
      <c r="Y493" s="51"/>
    </row>
    <row r="494" spans="1:25" x14ac:dyDescent="0.45">
      <c r="A494" s="51"/>
      <c r="P494" s="2">
        <v>485</v>
      </c>
      <c r="Q494" s="3">
        <v>1043606.3647530896</v>
      </c>
      <c r="S494" s="2">
        <v>485</v>
      </c>
      <c r="T494" s="3">
        <v>1043606.3647530896</v>
      </c>
      <c r="Y494" s="51"/>
    </row>
    <row r="495" spans="1:25" x14ac:dyDescent="0.45">
      <c r="A495" s="51"/>
      <c r="P495" s="2">
        <v>486</v>
      </c>
      <c r="Q495" s="3">
        <v>6276098.0795616722</v>
      </c>
      <c r="S495" s="2">
        <v>486</v>
      </c>
      <c r="T495" s="3">
        <v>503093.77548179874</v>
      </c>
      <c r="Y495" s="51"/>
    </row>
    <row r="496" spans="1:25" x14ac:dyDescent="0.45">
      <c r="A496" s="51"/>
      <c r="P496" s="2">
        <v>487</v>
      </c>
      <c r="Q496" s="3">
        <v>9351.6590407180975</v>
      </c>
      <c r="S496" s="2">
        <v>487</v>
      </c>
      <c r="T496" s="3">
        <v>9351.6590407180975</v>
      </c>
      <c r="Y496" s="51"/>
    </row>
    <row r="497" spans="1:25" x14ac:dyDescent="0.45">
      <c r="A497" s="51"/>
      <c r="P497" s="2">
        <v>488</v>
      </c>
      <c r="Q497" s="3">
        <v>2129254.7655599723</v>
      </c>
      <c r="S497" s="2">
        <v>488</v>
      </c>
      <c r="T497" s="3">
        <v>2129254.7655599723</v>
      </c>
      <c r="Y497" s="51"/>
    </row>
    <row r="498" spans="1:25" x14ac:dyDescent="0.45">
      <c r="A498" s="51"/>
      <c r="P498" s="2">
        <v>489</v>
      </c>
      <c r="Q498" s="3">
        <v>3489912.6425727028</v>
      </c>
      <c r="S498" s="2">
        <v>489</v>
      </c>
      <c r="T498" s="3">
        <v>3489912.6425727028</v>
      </c>
      <c r="Y498" s="51"/>
    </row>
    <row r="499" spans="1:25" x14ac:dyDescent="0.45">
      <c r="A499" s="51"/>
      <c r="P499" s="2">
        <v>490</v>
      </c>
      <c r="Q499" s="3">
        <v>27579.356827775016</v>
      </c>
      <c r="S499" s="2">
        <v>490</v>
      </c>
      <c r="T499" s="3">
        <v>27579.356827775016</v>
      </c>
      <c r="Y499" s="51"/>
    </row>
    <row r="500" spans="1:25" x14ac:dyDescent="0.45">
      <c r="A500" s="51"/>
      <c r="P500" s="2">
        <v>491</v>
      </c>
      <c r="Q500" s="3">
        <v>9252.3399652829194</v>
      </c>
      <c r="S500" s="2">
        <v>491</v>
      </c>
      <c r="T500" s="3">
        <v>9252.3399652829194</v>
      </c>
      <c r="Y500" s="51"/>
    </row>
    <row r="501" spans="1:25" x14ac:dyDescent="0.45">
      <c r="A501" s="51"/>
      <c r="P501" s="2">
        <v>492</v>
      </c>
      <c r="Q501" s="3">
        <v>12675.67773592228</v>
      </c>
      <c r="S501" s="2">
        <v>492</v>
      </c>
      <c r="T501" s="3">
        <v>12675.67773592228</v>
      </c>
      <c r="Y501" s="51"/>
    </row>
    <row r="502" spans="1:25" x14ac:dyDescent="0.45">
      <c r="A502" s="51"/>
      <c r="P502" s="2">
        <v>493</v>
      </c>
      <c r="Q502" s="3">
        <v>4521198.2768635629</v>
      </c>
      <c r="S502" s="2">
        <v>493</v>
      </c>
      <c r="T502" s="3">
        <v>6913.0235881264434</v>
      </c>
      <c r="Y502" s="51"/>
    </row>
    <row r="503" spans="1:25" x14ac:dyDescent="0.45">
      <c r="A503" s="51"/>
      <c r="P503" s="2">
        <v>494</v>
      </c>
      <c r="Q503" s="3">
        <v>0</v>
      </c>
      <c r="S503" s="2">
        <v>494</v>
      </c>
      <c r="T503" s="3">
        <v>0</v>
      </c>
      <c r="Y503" s="51"/>
    </row>
    <row r="504" spans="1:25" x14ac:dyDescent="0.45">
      <c r="A504" s="51"/>
      <c r="P504" s="2">
        <v>495</v>
      </c>
      <c r="Q504" s="3">
        <v>16953.759511077518</v>
      </c>
      <c r="S504" s="2">
        <v>495</v>
      </c>
      <c r="T504" s="3">
        <v>16953.759511077518</v>
      </c>
      <c r="Y504" s="51"/>
    </row>
    <row r="505" spans="1:25" x14ac:dyDescent="0.45">
      <c r="A505" s="51"/>
      <c r="P505" s="2">
        <v>496</v>
      </c>
      <c r="Q505" s="3">
        <v>1262479.3783188998</v>
      </c>
      <c r="S505" s="2">
        <v>496</v>
      </c>
      <c r="T505" s="3">
        <v>1262479.3783188998</v>
      </c>
      <c r="Y505" s="51"/>
    </row>
    <row r="506" spans="1:25" x14ac:dyDescent="0.45">
      <c r="A506" s="51"/>
      <c r="P506" s="2">
        <v>497</v>
      </c>
      <c r="Q506" s="3">
        <v>0</v>
      </c>
      <c r="S506" s="2">
        <v>497</v>
      </c>
      <c r="T506" s="3">
        <v>0</v>
      </c>
      <c r="Y506" s="51"/>
    </row>
    <row r="507" spans="1:25" x14ac:dyDescent="0.45">
      <c r="A507" s="51"/>
      <c r="P507" s="2">
        <v>498</v>
      </c>
      <c r="Q507" s="3">
        <v>3102539.5438590772</v>
      </c>
      <c r="S507" s="2">
        <v>498</v>
      </c>
      <c r="T507" s="3">
        <v>3102539.5438590772</v>
      </c>
      <c r="Y507" s="51"/>
    </row>
    <row r="508" spans="1:25" x14ac:dyDescent="0.45">
      <c r="A508" s="51"/>
      <c r="P508" s="2">
        <v>499</v>
      </c>
      <c r="Q508" s="3">
        <v>203341.13085552154</v>
      </c>
      <c r="S508" s="2">
        <v>499</v>
      </c>
      <c r="T508" s="3">
        <v>0</v>
      </c>
      <c r="Y508" s="51"/>
    </row>
    <row r="509" spans="1:25" x14ac:dyDescent="0.45">
      <c r="A509" s="51"/>
      <c r="P509" s="2">
        <v>500</v>
      </c>
      <c r="Q509" s="3">
        <v>2975336.5307461126</v>
      </c>
      <c r="S509" s="2">
        <v>500</v>
      </c>
      <c r="T509" s="3">
        <v>2975336.5307461126</v>
      </c>
      <c r="Y509" s="51"/>
    </row>
    <row r="510" spans="1:25" x14ac:dyDescent="0.45">
      <c r="A510" s="51"/>
      <c r="P510" s="2">
        <v>501</v>
      </c>
      <c r="Q510" s="3">
        <v>89354.449080931765</v>
      </c>
      <c r="S510" s="2">
        <v>501</v>
      </c>
      <c r="T510" s="3">
        <v>89354.449080931765</v>
      </c>
      <c r="Y510" s="51"/>
    </row>
    <row r="511" spans="1:25" x14ac:dyDescent="0.45">
      <c r="A511" s="51"/>
      <c r="P511" s="2">
        <v>502</v>
      </c>
      <c r="Q511" s="3">
        <v>332581.71187507408</v>
      </c>
      <c r="S511" s="2">
        <v>502</v>
      </c>
      <c r="T511" s="3">
        <v>332581.71187507408</v>
      </c>
      <c r="Y511" s="51"/>
    </row>
    <row r="512" spans="1:25" x14ac:dyDescent="0.45">
      <c r="A512" s="51"/>
      <c r="P512" s="2">
        <v>503</v>
      </c>
      <c r="Q512" s="3">
        <v>2752.2822547116707</v>
      </c>
      <c r="S512" s="2">
        <v>503</v>
      </c>
      <c r="T512" s="3">
        <v>2752.2822547116707</v>
      </c>
      <c r="Y512" s="51"/>
    </row>
    <row r="513" spans="1:25" x14ac:dyDescent="0.45">
      <c r="A513" s="51"/>
      <c r="P513" s="2">
        <v>504</v>
      </c>
      <c r="Q513" s="3">
        <v>1998290.7544263871</v>
      </c>
      <c r="S513" s="2">
        <v>504</v>
      </c>
      <c r="T513" s="3">
        <v>1998290.7544263871</v>
      </c>
      <c r="Y513" s="51"/>
    </row>
    <row r="514" spans="1:25" x14ac:dyDescent="0.45">
      <c r="A514" s="51"/>
      <c r="P514" s="2">
        <v>505</v>
      </c>
      <c r="Q514" s="3">
        <v>8342.7881545369473</v>
      </c>
      <c r="S514" s="2">
        <v>505</v>
      </c>
      <c r="T514" s="3">
        <v>8342.7881545369473</v>
      </c>
      <c r="Y514" s="51"/>
    </row>
    <row r="515" spans="1:25" x14ac:dyDescent="0.45">
      <c r="A515" s="51"/>
      <c r="P515" s="2">
        <v>506</v>
      </c>
      <c r="Q515" s="3">
        <v>78086.258614095976</v>
      </c>
      <c r="S515" s="2">
        <v>506</v>
      </c>
      <c r="T515" s="3">
        <v>78086.258614095976</v>
      </c>
      <c r="Y515" s="51"/>
    </row>
    <row r="516" spans="1:25" x14ac:dyDescent="0.45">
      <c r="A516" s="51"/>
      <c r="P516" s="2">
        <v>507</v>
      </c>
      <c r="Q516" s="3">
        <v>4535327.3050510483</v>
      </c>
      <c r="S516" s="2">
        <v>507</v>
      </c>
      <c r="T516" s="3">
        <v>4535327.3050510483</v>
      </c>
      <c r="Y516" s="51"/>
    </row>
    <row r="517" spans="1:25" x14ac:dyDescent="0.45">
      <c r="A517" s="51"/>
      <c r="P517" s="2">
        <v>508</v>
      </c>
      <c r="Q517" s="3">
        <v>16432.456348038293</v>
      </c>
      <c r="S517" s="2">
        <v>508</v>
      </c>
      <c r="T517" s="3">
        <v>16432.456348038293</v>
      </c>
      <c r="Y517" s="51"/>
    </row>
    <row r="518" spans="1:25" x14ac:dyDescent="0.45">
      <c r="A518" s="51"/>
      <c r="P518" s="2">
        <v>509</v>
      </c>
      <c r="Q518" s="3">
        <v>0</v>
      </c>
      <c r="S518" s="2">
        <v>509</v>
      </c>
      <c r="T518" s="3">
        <v>0</v>
      </c>
      <c r="Y518" s="51"/>
    </row>
    <row r="519" spans="1:25" x14ac:dyDescent="0.45">
      <c r="A519" s="51"/>
      <c r="P519" s="2">
        <v>510</v>
      </c>
      <c r="Q519" s="3">
        <v>453208.75430350809</v>
      </c>
      <c r="S519" s="2">
        <v>510</v>
      </c>
      <c r="T519" s="3">
        <v>453208.75430350809</v>
      </c>
      <c r="Y519" s="51"/>
    </row>
    <row r="520" spans="1:25" x14ac:dyDescent="0.45">
      <c r="A520" s="51"/>
      <c r="P520" s="2">
        <v>511</v>
      </c>
      <c r="Q520" s="3">
        <v>2483043.9072683183</v>
      </c>
      <c r="S520" s="2">
        <v>511</v>
      </c>
      <c r="T520" s="3">
        <v>2483043.9072683183</v>
      </c>
      <c r="Y520" s="51"/>
    </row>
    <row r="521" spans="1:25" x14ac:dyDescent="0.45">
      <c r="A521" s="51"/>
      <c r="P521" s="2">
        <v>512</v>
      </c>
      <c r="Q521" s="3">
        <v>10095.90499129801</v>
      </c>
      <c r="S521" s="2">
        <v>512</v>
      </c>
      <c r="T521" s="3">
        <v>10095.90499129801</v>
      </c>
      <c r="Y521" s="51"/>
    </row>
    <row r="522" spans="1:25" x14ac:dyDescent="0.45">
      <c r="A522" s="51"/>
      <c r="P522" s="2">
        <v>513</v>
      </c>
      <c r="Q522" s="3">
        <v>0</v>
      </c>
      <c r="S522" s="2">
        <v>513</v>
      </c>
      <c r="T522" s="3">
        <v>0</v>
      </c>
      <c r="Y522" s="51"/>
    </row>
    <row r="523" spans="1:25" x14ac:dyDescent="0.45">
      <c r="A523" s="51"/>
      <c r="P523" s="2">
        <v>514</v>
      </c>
      <c r="Q523" s="3">
        <v>1335005.197608416</v>
      </c>
      <c r="S523" s="2">
        <v>514</v>
      </c>
      <c r="T523" s="3">
        <v>1335005.197608416</v>
      </c>
      <c r="Y523" s="51"/>
    </row>
    <row r="524" spans="1:25" x14ac:dyDescent="0.45">
      <c r="A524" s="51"/>
      <c r="P524" s="2">
        <v>515</v>
      </c>
      <c r="Q524" s="3">
        <v>17975.554050338807</v>
      </c>
      <c r="S524" s="2">
        <v>515</v>
      </c>
      <c r="T524" s="3">
        <v>17975.554050338807</v>
      </c>
      <c r="Y524" s="51"/>
    </row>
    <row r="525" spans="1:25" x14ac:dyDescent="0.45">
      <c r="A525" s="51"/>
      <c r="P525" s="2">
        <v>516</v>
      </c>
      <c r="Q525" s="3">
        <v>12222.602248426625</v>
      </c>
      <c r="S525" s="2">
        <v>516</v>
      </c>
      <c r="T525" s="3">
        <v>12222.602248426625</v>
      </c>
      <c r="Y525" s="51"/>
    </row>
    <row r="526" spans="1:25" x14ac:dyDescent="0.45">
      <c r="A526" s="51"/>
      <c r="P526" s="2">
        <v>517</v>
      </c>
      <c r="Q526" s="3">
        <v>1803940.2708636683</v>
      </c>
      <c r="S526" s="2">
        <v>517</v>
      </c>
      <c r="T526" s="3">
        <v>7188.6714821278956</v>
      </c>
      <c r="Y526" s="51"/>
    </row>
    <row r="527" spans="1:25" x14ac:dyDescent="0.45">
      <c r="A527" s="51"/>
      <c r="P527" s="2">
        <v>518</v>
      </c>
      <c r="Q527" s="3">
        <v>306696.47180178703</v>
      </c>
      <c r="S527" s="2">
        <v>518</v>
      </c>
      <c r="T527" s="3">
        <v>306696.47180178703</v>
      </c>
      <c r="Y527" s="51"/>
    </row>
    <row r="528" spans="1:25" x14ac:dyDescent="0.45">
      <c r="A528" s="51"/>
      <c r="P528" s="2">
        <v>519</v>
      </c>
      <c r="Q528" s="3">
        <v>2658495.6401230735</v>
      </c>
      <c r="S528" s="2">
        <v>519</v>
      </c>
      <c r="T528" s="3">
        <v>2063056.093021262</v>
      </c>
      <c r="Y528" s="51"/>
    </row>
    <row r="529" spans="1:25" x14ac:dyDescent="0.45">
      <c r="A529" s="51"/>
      <c r="P529" s="2">
        <v>520</v>
      </c>
      <c r="Q529" s="3">
        <v>2805762.4370952602</v>
      </c>
      <c r="S529" s="2">
        <v>520</v>
      </c>
      <c r="T529" s="3">
        <v>2805762.4370952602</v>
      </c>
      <c r="Y529" s="51"/>
    </row>
    <row r="530" spans="1:25" x14ac:dyDescent="0.45">
      <c r="A530" s="51"/>
      <c r="P530" s="2">
        <v>521</v>
      </c>
      <c r="Q530" s="3">
        <v>0</v>
      </c>
      <c r="S530" s="2">
        <v>521</v>
      </c>
      <c r="T530" s="3">
        <v>0</v>
      </c>
      <c r="Y530" s="51"/>
    </row>
    <row r="531" spans="1:25" x14ac:dyDescent="0.45">
      <c r="A531" s="51"/>
      <c r="P531" s="2">
        <v>522</v>
      </c>
      <c r="Q531" s="3">
        <v>5441.9224511782968</v>
      </c>
      <c r="S531" s="2">
        <v>522</v>
      </c>
      <c r="T531" s="3">
        <v>5441.9224511782968</v>
      </c>
      <c r="Y531" s="51"/>
    </row>
    <row r="532" spans="1:25" x14ac:dyDescent="0.45">
      <c r="A532" s="51"/>
      <c r="P532" s="2">
        <v>523</v>
      </c>
      <c r="Q532" s="3">
        <v>780369.932979031</v>
      </c>
      <c r="S532" s="2">
        <v>523</v>
      </c>
      <c r="T532" s="3">
        <v>236808.98626615223</v>
      </c>
      <c r="Y532" s="51"/>
    </row>
    <row r="533" spans="1:25" x14ac:dyDescent="0.45">
      <c r="A533" s="51"/>
      <c r="P533" s="2">
        <v>524</v>
      </c>
      <c r="Q533" s="3">
        <v>0</v>
      </c>
      <c r="S533" s="2">
        <v>524</v>
      </c>
      <c r="T533" s="3">
        <v>0</v>
      </c>
      <c r="Y533" s="51"/>
    </row>
    <row r="534" spans="1:25" x14ac:dyDescent="0.45">
      <c r="A534" s="51"/>
      <c r="P534" s="2">
        <v>525</v>
      </c>
      <c r="Q534" s="3">
        <v>89686.464769020415</v>
      </c>
      <c r="S534" s="2">
        <v>525</v>
      </c>
      <c r="T534" s="3">
        <v>89686.464769020415</v>
      </c>
      <c r="Y534" s="51"/>
    </row>
    <row r="535" spans="1:25" x14ac:dyDescent="0.45">
      <c r="A535" s="51"/>
      <c r="P535" s="2">
        <v>526</v>
      </c>
      <c r="Q535" s="3">
        <v>1728908.9855774457</v>
      </c>
      <c r="S535" s="2">
        <v>526</v>
      </c>
      <c r="T535" s="3">
        <v>1728908.9855774457</v>
      </c>
      <c r="Y535" s="51"/>
    </row>
    <row r="536" spans="1:25" x14ac:dyDescent="0.45">
      <c r="A536" s="51"/>
      <c r="P536" s="2">
        <v>527</v>
      </c>
      <c r="Q536" s="3">
        <v>11263.241867283377</v>
      </c>
      <c r="S536" s="2">
        <v>527</v>
      </c>
      <c r="T536" s="3">
        <v>11263.241867283377</v>
      </c>
      <c r="Y536" s="51"/>
    </row>
    <row r="537" spans="1:25" x14ac:dyDescent="0.45">
      <c r="A537" s="51"/>
      <c r="P537" s="2">
        <v>528</v>
      </c>
      <c r="Q537" s="3">
        <v>900371.48702066671</v>
      </c>
      <c r="S537" s="2">
        <v>528</v>
      </c>
      <c r="T537" s="3">
        <v>0</v>
      </c>
      <c r="Y537" s="51"/>
    </row>
    <row r="538" spans="1:25" x14ac:dyDescent="0.45">
      <c r="A538" s="51"/>
      <c r="P538" s="2">
        <v>529</v>
      </c>
      <c r="Q538" s="3">
        <v>5588.053593076108</v>
      </c>
      <c r="S538" s="2">
        <v>529</v>
      </c>
      <c r="T538" s="3">
        <v>5588.053593076108</v>
      </c>
      <c r="Y538" s="51"/>
    </row>
    <row r="539" spans="1:25" x14ac:dyDescent="0.45">
      <c r="A539" s="51"/>
      <c r="P539" s="2">
        <v>530</v>
      </c>
      <c r="Q539" s="3">
        <v>335659.56816933845</v>
      </c>
      <c r="S539" s="2">
        <v>530</v>
      </c>
      <c r="T539" s="3">
        <v>335659.56816933845</v>
      </c>
      <c r="Y539" s="51"/>
    </row>
    <row r="540" spans="1:25" x14ac:dyDescent="0.45">
      <c r="A540" s="51"/>
      <c r="P540" s="2">
        <v>531</v>
      </c>
      <c r="Q540" s="3">
        <v>3169920.6952656009</v>
      </c>
      <c r="S540" s="2">
        <v>531</v>
      </c>
      <c r="T540" s="3">
        <v>3169920.6952656009</v>
      </c>
      <c r="Y540" s="51"/>
    </row>
    <row r="541" spans="1:25" x14ac:dyDescent="0.45">
      <c r="A541" s="51"/>
      <c r="P541" s="2">
        <v>532</v>
      </c>
      <c r="Q541" s="3">
        <v>0</v>
      </c>
      <c r="S541" s="2">
        <v>532</v>
      </c>
      <c r="T541" s="3">
        <v>0</v>
      </c>
      <c r="Y541" s="51"/>
    </row>
    <row r="542" spans="1:25" x14ac:dyDescent="0.45">
      <c r="A542" s="51"/>
      <c r="P542" s="2">
        <v>533</v>
      </c>
      <c r="Q542" s="3">
        <v>587756.9455914587</v>
      </c>
      <c r="S542" s="2">
        <v>533</v>
      </c>
      <c r="T542" s="3">
        <v>13437.195288576109</v>
      </c>
      <c r="Y542" s="51"/>
    </row>
    <row r="543" spans="1:25" x14ac:dyDescent="0.45">
      <c r="A543" s="51"/>
      <c r="P543" s="2">
        <v>534</v>
      </c>
      <c r="Q543" s="3">
        <v>1776942.6513357321</v>
      </c>
      <c r="S543" s="2">
        <v>534</v>
      </c>
      <c r="T543" s="3">
        <v>1776942.6513357321</v>
      </c>
      <c r="Y543" s="51"/>
    </row>
    <row r="544" spans="1:25" x14ac:dyDescent="0.45">
      <c r="A544" s="51"/>
      <c r="P544" s="2">
        <v>535</v>
      </c>
      <c r="Q544" s="3">
        <v>4582.4854443043432</v>
      </c>
      <c r="S544" s="2">
        <v>535</v>
      </c>
      <c r="T544" s="3">
        <v>4582.4854443043432</v>
      </c>
      <c r="Y544" s="51"/>
    </row>
    <row r="545" spans="1:25" x14ac:dyDescent="0.45">
      <c r="A545" s="51"/>
      <c r="P545" s="2">
        <v>536</v>
      </c>
      <c r="Q545" s="3">
        <v>158194.03472375055</v>
      </c>
      <c r="S545" s="2">
        <v>536</v>
      </c>
      <c r="T545" s="3">
        <v>158194.03472375055</v>
      </c>
      <c r="Y545" s="51"/>
    </row>
    <row r="546" spans="1:25" x14ac:dyDescent="0.45">
      <c r="A546" s="51"/>
      <c r="P546" s="2">
        <v>537</v>
      </c>
      <c r="Q546" s="3">
        <v>16434.702625325812</v>
      </c>
      <c r="S546" s="2">
        <v>537</v>
      </c>
      <c r="T546" s="3">
        <v>16434.702625325812</v>
      </c>
      <c r="Y546" s="51"/>
    </row>
    <row r="547" spans="1:25" x14ac:dyDescent="0.45">
      <c r="A547" s="51"/>
      <c r="P547" s="2">
        <v>538</v>
      </c>
      <c r="Q547" s="3">
        <v>14707.14761269567</v>
      </c>
      <c r="S547" s="2">
        <v>538</v>
      </c>
      <c r="T547" s="3">
        <v>14707.14761269567</v>
      </c>
      <c r="Y547" s="51"/>
    </row>
    <row r="548" spans="1:25" x14ac:dyDescent="0.45">
      <c r="A548" s="51"/>
      <c r="P548" s="2">
        <v>539</v>
      </c>
      <c r="Q548" s="3">
        <v>32410.010277004996</v>
      </c>
      <c r="S548" s="2">
        <v>539</v>
      </c>
      <c r="T548" s="3">
        <v>32410.010277004996</v>
      </c>
      <c r="Y548" s="51"/>
    </row>
    <row r="549" spans="1:25" x14ac:dyDescent="0.45">
      <c r="A549" s="51"/>
      <c r="P549" s="2">
        <v>540</v>
      </c>
      <c r="Q549" s="3">
        <v>16898.420771834903</v>
      </c>
      <c r="S549" s="2">
        <v>540</v>
      </c>
      <c r="T549" s="3">
        <v>16898.420771834903</v>
      </c>
      <c r="Y549" s="51"/>
    </row>
    <row r="550" spans="1:25" x14ac:dyDescent="0.45">
      <c r="A550" s="51"/>
      <c r="P550" s="2">
        <v>541</v>
      </c>
      <c r="Q550" s="3">
        <v>5980069.4503292255</v>
      </c>
      <c r="S550" s="2">
        <v>541</v>
      </c>
      <c r="T550" s="3">
        <v>0</v>
      </c>
      <c r="Y550" s="51"/>
    </row>
    <row r="551" spans="1:25" x14ac:dyDescent="0.45">
      <c r="A551" s="51"/>
      <c r="P551" s="2">
        <v>542</v>
      </c>
      <c r="Q551" s="3">
        <v>0</v>
      </c>
      <c r="S551" s="2">
        <v>542</v>
      </c>
      <c r="T551" s="3">
        <v>0</v>
      </c>
      <c r="Y551" s="51"/>
    </row>
    <row r="552" spans="1:25" x14ac:dyDescent="0.45">
      <c r="A552" s="51"/>
      <c r="P552" s="2">
        <v>543</v>
      </c>
      <c r="Q552" s="3">
        <v>1641816.6191559387</v>
      </c>
      <c r="S552" s="2">
        <v>543</v>
      </c>
      <c r="T552" s="3">
        <v>1641816.6191559387</v>
      </c>
      <c r="Y552" s="51"/>
    </row>
    <row r="553" spans="1:25" x14ac:dyDescent="0.45">
      <c r="A553" s="51"/>
      <c r="P553" s="2">
        <v>544</v>
      </c>
      <c r="Q553" s="3">
        <v>0</v>
      </c>
      <c r="S553" s="2">
        <v>544</v>
      </c>
      <c r="T553" s="3">
        <v>0</v>
      </c>
      <c r="Y553" s="51"/>
    </row>
    <row r="554" spans="1:25" x14ac:dyDescent="0.45">
      <c r="A554" s="51"/>
      <c r="P554" s="2">
        <v>545</v>
      </c>
      <c r="Q554" s="3">
        <v>6874.0226952688381</v>
      </c>
      <c r="S554" s="2">
        <v>545</v>
      </c>
      <c r="T554" s="3">
        <v>6874.0226952688381</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844685.26549092086</v>
      </c>
      <c r="S557" s="2">
        <v>548</v>
      </c>
      <c r="T557" s="3">
        <v>8538.912026853237</v>
      </c>
      <c r="Y557" s="51"/>
    </row>
    <row r="558" spans="1:25" x14ac:dyDescent="0.45">
      <c r="A558" s="51"/>
      <c r="P558" s="2">
        <v>549</v>
      </c>
      <c r="Q558" s="3">
        <v>810596.12075964524</v>
      </c>
      <c r="S558" s="2">
        <v>549</v>
      </c>
      <c r="T558" s="3">
        <v>810596.12075964524</v>
      </c>
      <c r="Y558" s="51"/>
    </row>
    <row r="559" spans="1:25" x14ac:dyDescent="0.45">
      <c r="A559" s="51"/>
      <c r="P559" s="2">
        <v>550</v>
      </c>
      <c r="Q559" s="3">
        <v>2323359.6275114114</v>
      </c>
      <c r="S559" s="2">
        <v>550</v>
      </c>
      <c r="T559" s="3">
        <v>2323359.6275114114</v>
      </c>
      <c r="Y559" s="51"/>
    </row>
    <row r="560" spans="1:25" x14ac:dyDescent="0.45">
      <c r="A560" s="51"/>
      <c r="P560" s="2">
        <v>551</v>
      </c>
      <c r="Q560" s="3">
        <v>1183504.781277895</v>
      </c>
      <c r="S560" s="2">
        <v>551</v>
      </c>
      <c r="T560" s="3">
        <v>376505.26113013993</v>
      </c>
      <c r="Y560" s="51"/>
    </row>
    <row r="561" spans="1:25" x14ac:dyDescent="0.45">
      <c r="A561" s="51"/>
      <c r="P561" s="2">
        <v>552</v>
      </c>
      <c r="Q561" s="3">
        <v>277040.0264201684</v>
      </c>
      <c r="S561" s="2">
        <v>552</v>
      </c>
      <c r="T561" s="3">
        <v>277040.0264201684</v>
      </c>
      <c r="Y561" s="51"/>
    </row>
    <row r="562" spans="1:25" x14ac:dyDescent="0.45">
      <c r="A562" s="51"/>
      <c r="P562" s="2">
        <v>553</v>
      </c>
      <c r="Q562" s="3">
        <v>5193.0129963643876</v>
      </c>
      <c r="S562" s="2">
        <v>553</v>
      </c>
      <c r="T562" s="3">
        <v>5193.0129963643876</v>
      </c>
      <c r="Y562" s="51"/>
    </row>
    <row r="563" spans="1:25" x14ac:dyDescent="0.45">
      <c r="A563" s="51"/>
      <c r="P563" s="2">
        <v>554</v>
      </c>
      <c r="Q563" s="3">
        <v>16308.735952555491</v>
      </c>
      <c r="S563" s="2">
        <v>554</v>
      </c>
      <c r="T563" s="3">
        <v>16308.735952555491</v>
      </c>
      <c r="Y563" s="51"/>
    </row>
    <row r="564" spans="1:25" x14ac:dyDescent="0.45">
      <c r="A564" s="51"/>
      <c r="P564" s="2">
        <v>555</v>
      </c>
      <c r="Q564" s="3">
        <v>0</v>
      </c>
      <c r="S564" s="2">
        <v>555</v>
      </c>
      <c r="T564" s="3">
        <v>0</v>
      </c>
      <c r="Y564" s="51"/>
    </row>
    <row r="565" spans="1:25" x14ac:dyDescent="0.45">
      <c r="A565" s="51"/>
      <c r="P565" s="2">
        <v>556</v>
      </c>
      <c r="Q565" s="3">
        <v>1552819.8766075694</v>
      </c>
      <c r="S565" s="2">
        <v>556</v>
      </c>
      <c r="T565" s="3">
        <v>1552819.8766075694</v>
      </c>
      <c r="Y565" s="51"/>
    </row>
    <row r="566" spans="1:25" x14ac:dyDescent="0.45">
      <c r="A566" s="51"/>
      <c r="P566" s="2">
        <v>557</v>
      </c>
      <c r="Q566" s="3">
        <v>4989.4417370139936</v>
      </c>
      <c r="S566" s="2">
        <v>557</v>
      </c>
      <c r="T566" s="3">
        <v>4989.4417370139936</v>
      </c>
      <c r="Y566" s="51"/>
    </row>
    <row r="567" spans="1:25" x14ac:dyDescent="0.45">
      <c r="A567" s="51"/>
      <c r="P567" s="2">
        <v>558</v>
      </c>
      <c r="Q567" s="3">
        <v>1189762.7658054463</v>
      </c>
      <c r="S567" s="2">
        <v>558</v>
      </c>
      <c r="T567" s="3">
        <v>13129.963763590953</v>
      </c>
      <c r="Y567" s="51"/>
    </row>
    <row r="568" spans="1:25" x14ac:dyDescent="0.45">
      <c r="A568" s="51"/>
      <c r="P568" s="2">
        <v>559</v>
      </c>
      <c r="Q568" s="3">
        <v>807429.60977936711</v>
      </c>
      <c r="S568" s="2">
        <v>559</v>
      </c>
      <c r="T568" s="3">
        <v>807429.60977936711</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2153343.6306092376</v>
      </c>
      <c r="S571" s="2">
        <v>562</v>
      </c>
      <c r="T571" s="3">
        <v>2153343.6306092376</v>
      </c>
      <c r="Y571" s="51"/>
    </row>
    <row r="572" spans="1:25" x14ac:dyDescent="0.45">
      <c r="A572" s="51"/>
      <c r="P572" s="2">
        <v>563</v>
      </c>
      <c r="Q572" s="3">
        <v>0</v>
      </c>
      <c r="S572" s="2">
        <v>563</v>
      </c>
      <c r="T572" s="3">
        <v>0</v>
      </c>
      <c r="Y572" s="51"/>
    </row>
    <row r="573" spans="1:25" x14ac:dyDescent="0.45">
      <c r="A573" s="51"/>
      <c r="P573" s="2">
        <v>564</v>
      </c>
      <c r="Q573" s="3">
        <v>3130771.6136967549</v>
      </c>
      <c r="S573" s="2">
        <v>564</v>
      </c>
      <c r="T573" s="3">
        <v>3130771.6136967549</v>
      </c>
      <c r="Y573" s="51"/>
    </row>
    <row r="574" spans="1:25" x14ac:dyDescent="0.45">
      <c r="A574" s="51"/>
      <c r="P574" s="2">
        <v>565</v>
      </c>
      <c r="Q574" s="3">
        <v>0</v>
      </c>
      <c r="S574" s="2">
        <v>565</v>
      </c>
      <c r="T574" s="3">
        <v>0</v>
      </c>
      <c r="Y574" s="51"/>
    </row>
    <row r="575" spans="1:25" x14ac:dyDescent="0.45">
      <c r="A575" s="51"/>
      <c r="P575" s="2">
        <v>566</v>
      </c>
      <c r="Q575" s="3">
        <v>9964.6059527513899</v>
      </c>
      <c r="S575" s="2">
        <v>566</v>
      </c>
      <c r="T575" s="3">
        <v>9964.6059527513899</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12926.991814281415</v>
      </c>
      <c r="S579" s="2">
        <v>570</v>
      </c>
      <c r="T579" s="3">
        <v>12926.991814281415</v>
      </c>
      <c r="Y579" s="51"/>
    </row>
    <row r="580" spans="1:25" x14ac:dyDescent="0.45">
      <c r="A580" s="51"/>
      <c r="P580" s="2">
        <v>571</v>
      </c>
      <c r="Q580" s="3">
        <v>328324.47255982936</v>
      </c>
      <c r="S580" s="2">
        <v>571</v>
      </c>
      <c r="T580" s="3">
        <v>328324.47255982936</v>
      </c>
      <c r="Y580" s="51"/>
    </row>
    <row r="581" spans="1:25" x14ac:dyDescent="0.45">
      <c r="A581" s="51"/>
      <c r="P581" s="2">
        <v>572</v>
      </c>
      <c r="Q581" s="3">
        <v>7525.3542117898296</v>
      </c>
      <c r="S581" s="2">
        <v>572</v>
      </c>
      <c r="T581" s="3">
        <v>7525.3542117898296</v>
      </c>
      <c r="Y581" s="51"/>
    </row>
    <row r="582" spans="1:25" x14ac:dyDescent="0.45">
      <c r="A582" s="51"/>
      <c r="P582" s="2">
        <v>573</v>
      </c>
      <c r="Q582" s="3">
        <v>0</v>
      </c>
      <c r="S582" s="2">
        <v>573</v>
      </c>
      <c r="T582" s="3">
        <v>0</v>
      </c>
      <c r="Y582" s="51"/>
    </row>
    <row r="583" spans="1:25" x14ac:dyDescent="0.45">
      <c r="A583" s="51"/>
      <c r="P583" s="2">
        <v>574</v>
      </c>
      <c r="Q583" s="3">
        <v>20220.464836702278</v>
      </c>
      <c r="S583" s="2">
        <v>574</v>
      </c>
      <c r="T583" s="3">
        <v>20220.464836702278</v>
      </c>
      <c r="Y583" s="51"/>
    </row>
    <row r="584" spans="1:25" x14ac:dyDescent="0.45">
      <c r="A584" s="51"/>
      <c r="P584" s="2">
        <v>575</v>
      </c>
      <c r="Q584" s="3">
        <v>212197.27824509819</v>
      </c>
      <c r="S584" s="2">
        <v>575</v>
      </c>
      <c r="T584" s="3">
        <v>212197.27824509819</v>
      </c>
      <c r="Y584" s="51"/>
    </row>
    <row r="585" spans="1:25" x14ac:dyDescent="0.45">
      <c r="A585" s="51"/>
      <c r="P585" s="2">
        <v>576</v>
      </c>
      <c r="Q585" s="3">
        <v>0</v>
      </c>
      <c r="S585" s="2">
        <v>576</v>
      </c>
      <c r="T585" s="3">
        <v>0</v>
      </c>
      <c r="Y585" s="51"/>
    </row>
    <row r="586" spans="1:25" x14ac:dyDescent="0.45">
      <c r="A586" s="51"/>
      <c r="P586" s="2">
        <v>577</v>
      </c>
      <c r="Q586" s="3">
        <v>6379.529712968374</v>
      </c>
      <c r="S586" s="2">
        <v>577</v>
      </c>
      <c r="T586" s="3">
        <v>6379.529712968374</v>
      </c>
      <c r="Y586" s="51"/>
    </row>
    <row r="587" spans="1:25" x14ac:dyDescent="0.45">
      <c r="A587" s="51"/>
      <c r="P587" s="2">
        <v>578</v>
      </c>
      <c r="Q587" s="3">
        <v>1648526.0472714459</v>
      </c>
      <c r="S587" s="2">
        <v>578</v>
      </c>
      <c r="T587" s="3">
        <v>1648526.0472714459</v>
      </c>
      <c r="Y587" s="51"/>
    </row>
    <row r="588" spans="1:25" x14ac:dyDescent="0.45">
      <c r="A588" s="51"/>
      <c r="P588" s="2">
        <v>579</v>
      </c>
      <c r="Q588" s="3">
        <v>488978.9798553724</v>
      </c>
      <c r="S588" s="2">
        <v>579</v>
      </c>
      <c r="T588" s="3">
        <v>7266.1543847059429</v>
      </c>
      <c r="Y588" s="51"/>
    </row>
    <row r="589" spans="1:25" x14ac:dyDescent="0.45">
      <c r="A589" s="51"/>
      <c r="P589" s="2">
        <v>580</v>
      </c>
      <c r="Q589" s="3">
        <v>9878.6508703541931</v>
      </c>
      <c r="S589" s="2">
        <v>580</v>
      </c>
      <c r="T589" s="3">
        <v>9878.6508703541931</v>
      </c>
      <c r="Y589" s="51"/>
    </row>
    <row r="590" spans="1:25" x14ac:dyDescent="0.45">
      <c r="A590" s="51"/>
      <c r="P590" s="2">
        <v>581</v>
      </c>
      <c r="Q590" s="3">
        <v>12879.786681451298</v>
      </c>
      <c r="S590" s="2">
        <v>581</v>
      </c>
      <c r="T590" s="3">
        <v>12879.786681451298</v>
      </c>
      <c r="Y590" s="51"/>
    </row>
    <row r="591" spans="1:25" x14ac:dyDescent="0.45">
      <c r="A591" s="51"/>
      <c r="P591" s="2">
        <v>582</v>
      </c>
      <c r="Q591" s="3">
        <v>0</v>
      </c>
      <c r="S591" s="2">
        <v>582</v>
      </c>
      <c r="T591" s="3">
        <v>0</v>
      </c>
      <c r="Y591" s="51"/>
    </row>
    <row r="592" spans="1:25" x14ac:dyDescent="0.45">
      <c r="A592" s="51"/>
      <c r="P592" s="2">
        <v>583</v>
      </c>
      <c r="Q592" s="3">
        <v>353285.49984218372</v>
      </c>
      <c r="S592" s="2">
        <v>583</v>
      </c>
      <c r="T592" s="3">
        <v>353285.49984218372</v>
      </c>
      <c r="Y592" s="51"/>
    </row>
    <row r="593" spans="1:25" x14ac:dyDescent="0.45">
      <c r="A593" s="51"/>
      <c r="P593" s="2">
        <v>584</v>
      </c>
      <c r="Q593" s="3">
        <v>7806.4456947277558</v>
      </c>
      <c r="S593" s="2">
        <v>584</v>
      </c>
      <c r="T593" s="3">
        <v>7806.4456947277558</v>
      </c>
      <c r="Y593" s="51"/>
    </row>
    <row r="594" spans="1:25" x14ac:dyDescent="0.45">
      <c r="A594" s="51"/>
      <c r="P594" s="2">
        <v>585</v>
      </c>
      <c r="Q594" s="3">
        <v>0</v>
      </c>
      <c r="S594" s="2">
        <v>585</v>
      </c>
      <c r="T594" s="3">
        <v>0</v>
      </c>
      <c r="Y594" s="51"/>
    </row>
    <row r="595" spans="1:25" x14ac:dyDescent="0.45">
      <c r="A595" s="51"/>
      <c r="P595" s="2">
        <v>586</v>
      </c>
      <c r="Q595" s="3">
        <v>17155.52288433884</v>
      </c>
      <c r="S595" s="2">
        <v>586</v>
      </c>
      <c r="T595" s="3">
        <v>17155.52288433884</v>
      </c>
      <c r="Y595" s="51"/>
    </row>
    <row r="596" spans="1:25" x14ac:dyDescent="0.45">
      <c r="A596" s="51"/>
      <c r="P596" s="2">
        <v>587</v>
      </c>
      <c r="Q596" s="3">
        <v>11843.060948201775</v>
      </c>
      <c r="S596" s="2">
        <v>587</v>
      </c>
      <c r="T596" s="3">
        <v>11843.060948201775</v>
      </c>
      <c r="Y596" s="51"/>
    </row>
    <row r="597" spans="1:25" x14ac:dyDescent="0.45">
      <c r="A597" s="51"/>
      <c r="P597" s="2">
        <v>588</v>
      </c>
      <c r="Q597" s="3">
        <v>0</v>
      </c>
      <c r="S597" s="2">
        <v>588</v>
      </c>
      <c r="T597" s="3">
        <v>0</v>
      </c>
      <c r="Y597" s="51"/>
    </row>
    <row r="598" spans="1:25" x14ac:dyDescent="0.45">
      <c r="A598" s="51"/>
      <c r="P598" s="2">
        <v>589</v>
      </c>
      <c r="Q598" s="3">
        <v>6531317.4727930585</v>
      </c>
      <c r="S598" s="2">
        <v>589</v>
      </c>
      <c r="T598" s="3">
        <v>0</v>
      </c>
      <c r="Y598" s="51"/>
    </row>
    <row r="599" spans="1:25" x14ac:dyDescent="0.45">
      <c r="A599" s="51"/>
      <c r="P599" s="2">
        <v>590</v>
      </c>
      <c r="Q599" s="3">
        <v>16986.547810593613</v>
      </c>
      <c r="S599" s="2">
        <v>590</v>
      </c>
      <c r="T599" s="3">
        <v>16986.547810593613</v>
      </c>
      <c r="Y599" s="51"/>
    </row>
    <row r="600" spans="1:25" x14ac:dyDescent="0.45">
      <c r="A600" s="51"/>
      <c r="P600" s="2">
        <v>591</v>
      </c>
      <c r="Q600" s="3">
        <v>5275190.9583125981</v>
      </c>
      <c r="S600" s="2">
        <v>591</v>
      </c>
      <c r="T600" s="3">
        <v>0</v>
      </c>
      <c r="Y600" s="51"/>
    </row>
    <row r="601" spans="1:25" x14ac:dyDescent="0.45">
      <c r="A601" s="51"/>
      <c r="P601" s="2">
        <v>592</v>
      </c>
      <c r="Q601" s="3">
        <v>4478.2854120146912</v>
      </c>
      <c r="S601" s="2">
        <v>592</v>
      </c>
      <c r="T601" s="3">
        <v>4478.2854120146912</v>
      </c>
      <c r="Y601" s="51"/>
    </row>
    <row r="602" spans="1:25" x14ac:dyDescent="0.45">
      <c r="A602" s="51"/>
      <c r="P602" s="2">
        <v>593</v>
      </c>
      <c r="Q602" s="3">
        <v>10976250.624159487</v>
      </c>
      <c r="S602" s="2">
        <v>593</v>
      </c>
      <c r="T602" s="3">
        <v>0</v>
      </c>
      <c r="Y602" s="51"/>
    </row>
    <row r="603" spans="1:25" x14ac:dyDescent="0.45">
      <c r="A603" s="51"/>
      <c r="P603" s="2">
        <v>594</v>
      </c>
      <c r="Q603" s="3">
        <v>29842.992682589429</v>
      </c>
      <c r="S603" s="2">
        <v>594</v>
      </c>
      <c r="T603" s="3">
        <v>29842.992682589429</v>
      </c>
      <c r="Y603" s="51"/>
    </row>
    <row r="604" spans="1:25" x14ac:dyDescent="0.45">
      <c r="A604" s="51"/>
      <c r="P604" s="2">
        <v>595</v>
      </c>
      <c r="Q604" s="3">
        <v>0</v>
      </c>
      <c r="S604" s="2">
        <v>595</v>
      </c>
      <c r="T604" s="3">
        <v>0</v>
      </c>
      <c r="Y604" s="51"/>
    </row>
    <row r="605" spans="1:25" x14ac:dyDescent="0.45">
      <c r="A605" s="51"/>
      <c r="P605" s="2">
        <v>596</v>
      </c>
      <c r="Q605" s="3">
        <v>15949.679268790707</v>
      </c>
      <c r="S605" s="2">
        <v>596</v>
      </c>
      <c r="T605" s="3">
        <v>15949.679268790707</v>
      </c>
      <c r="Y605" s="51"/>
    </row>
    <row r="606" spans="1:25" x14ac:dyDescent="0.45">
      <c r="A606" s="51"/>
      <c r="P606" s="2">
        <v>597</v>
      </c>
      <c r="Q606" s="3">
        <v>158461.13713662548</v>
      </c>
      <c r="S606" s="2">
        <v>597</v>
      </c>
      <c r="T606" s="3">
        <v>158461.13713662548</v>
      </c>
      <c r="Y606" s="51"/>
    </row>
    <row r="607" spans="1:25" x14ac:dyDescent="0.45">
      <c r="A607" s="51"/>
      <c r="P607" s="2">
        <v>598</v>
      </c>
      <c r="Q607" s="3">
        <v>10056.927203885145</v>
      </c>
      <c r="S607" s="2">
        <v>598</v>
      </c>
      <c r="T607" s="3">
        <v>10056.927203885145</v>
      </c>
      <c r="Y607" s="51"/>
    </row>
    <row r="608" spans="1:25" x14ac:dyDescent="0.45">
      <c r="A608" s="51"/>
      <c r="P608" s="2">
        <v>599</v>
      </c>
      <c r="Q608" s="3">
        <v>3086302.0172257856</v>
      </c>
      <c r="S608" s="2">
        <v>599</v>
      </c>
      <c r="T608" s="3">
        <v>3086302.0172257856</v>
      </c>
      <c r="Y608" s="51"/>
    </row>
    <row r="609" spans="1:25" x14ac:dyDescent="0.45">
      <c r="A609" s="51"/>
      <c r="P609" s="2">
        <v>600</v>
      </c>
      <c r="Q609" s="3">
        <v>6337133.6412389008</v>
      </c>
      <c r="S609" s="2">
        <v>600</v>
      </c>
      <c r="T609" s="3">
        <v>1895874.8903639717</v>
      </c>
      <c r="Y609" s="51"/>
    </row>
    <row r="610" spans="1:25" x14ac:dyDescent="0.45">
      <c r="A610" s="51"/>
      <c r="P610" s="2">
        <v>601</v>
      </c>
      <c r="Q610" s="3">
        <v>5108.561189616521</v>
      </c>
      <c r="S610" s="2">
        <v>601</v>
      </c>
      <c r="T610" s="3">
        <v>5108.561189616521</v>
      </c>
      <c r="Y610" s="51"/>
    </row>
    <row r="611" spans="1:25" x14ac:dyDescent="0.45">
      <c r="A611" s="51"/>
      <c r="P611" s="2">
        <v>602</v>
      </c>
      <c r="Q611" s="3">
        <v>0</v>
      </c>
      <c r="S611" s="2">
        <v>602</v>
      </c>
      <c r="T611" s="3">
        <v>0</v>
      </c>
      <c r="Y611" s="51"/>
    </row>
    <row r="612" spans="1:25" x14ac:dyDescent="0.45">
      <c r="A612" s="51"/>
      <c r="P612" s="2">
        <v>603</v>
      </c>
      <c r="Q612" s="3">
        <v>14405.089303321847</v>
      </c>
      <c r="S612" s="2">
        <v>603</v>
      </c>
      <c r="T612" s="3">
        <v>14405.089303321847</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4850382.6313071437</v>
      </c>
      <c r="S615" s="2">
        <v>606</v>
      </c>
      <c r="T615" s="3">
        <v>850013.80601543095</v>
      </c>
      <c r="Y615" s="51"/>
    </row>
    <row r="616" spans="1:25" x14ac:dyDescent="0.45">
      <c r="A616" s="51"/>
      <c r="P616" s="2">
        <v>607</v>
      </c>
      <c r="Q616" s="3">
        <v>497945.80873895896</v>
      </c>
      <c r="S616" s="2">
        <v>607</v>
      </c>
      <c r="T616" s="3">
        <v>497945.80873895896</v>
      </c>
      <c r="Y616" s="51"/>
    </row>
    <row r="617" spans="1:25" x14ac:dyDescent="0.45">
      <c r="A617" s="51"/>
      <c r="P617" s="2">
        <v>608</v>
      </c>
      <c r="Q617" s="3">
        <v>0</v>
      </c>
      <c r="S617" s="2">
        <v>608</v>
      </c>
      <c r="T617" s="3">
        <v>0</v>
      </c>
      <c r="Y617" s="51"/>
    </row>
    <row r="618" spans="1:25" x14ac:dyDescent="0.45">
      <c r="A618" s="51"/>
      <c r="P618" s="2">
        <v>609</v>
      </c>
      <c r="Q618" s="3">
        <v>9263.0908513564864</v>
      </c>
      <c r="S618" s="2">
        <v>609</v>
      </c>
      <c r="T618" s="3">
        <v>9263.0908513564864</v>
      </c>
      <c r="Y618" s="51"/>
    </row>
    <row r="619" spans="1:25" x14ac:dyDescent="0.45">
      <c r="A619" s="51"/>
      <c r="P619" s="2">
        <v>610</v>
      </c>
      <c r="Q619" s="3">
        <v>1521339.1360212606</v>
      </c>
      <c r="S619" s="2">
        <v>610</v>
      </c>
      <c r="T619" s="3">
        <v>12207.796723926822</v>
      </c>
      <c r="Y619" s="51"/>
    </row>
    <row r="620" spans="1:25" x14ac:dyDescent="0.45">
      <c r="A620" s="51"/>
      <c r="P620" s="2">
        <v>611</v>
      </c>
      <c r="Q620" s="3">
        <v>0</v>
      </c>
      <c r="S620" s="2">
        <v>611</v>
      </c>
      <c r="T620" s="3">
        <v>0</v>
      </c>
      <c r="Y620" s="51"/>
    </row>
    <row r="621" spans="1:25" x14ac:dyDescent="0.45">
      <c r="A621" s="51"/>
      <c r="P621" s="2">
        <v>612</v>
      </c>
      <c r="Q621" s="3">
        <v>4701445.4207189428</v>
      </c>
      <c r="S621" s="2">
        <v>612</v>
      </c>
      <c r="T621" s="3">
        <v>4701445.4207189428</v>
      </c>
      <c r="Y621" s="51"/>
    </row>
    <row r="622" spans="1:25" x14ac:dyDescent="0.45">
      <c r="A622" s="51"/>
      <c r="P622" s="2">
        <v>613</v>
      </c>
      <c r="Q622" s="3">
        <v>10157.597325142342</v>
      </c>
      <c r="S622" s="2">
        <v>613</v>
      </c>
      <c r="T622" s="3">
        <v>10157.597325142342</v>
      </c>
      <c r="Y622" s="51"/>
    </row>
    <row r="623" spans="1:25" x14ac:dyDescent="0.45">
      <c r="A623" s="51"/>
      <c r="P623" s="2">
        <v>614</v>
      </c>
      <c r="Q623" s="3">
        <v>18717.565613607079</v>
      </c>
      <c r="S623" s="2">
        <v>614</v>
      </c>
      <c r="T623" s="3">
        <v>18717.565613607079</v>
      </c>
      <c r="Y623" s="51"/>
    </row>
    <row r="624" spans="1:25" x14ac:dyDescent="0.45">
      <c r="A624" s="51"/>
      <c r="P624" s="2">
        <v>615</v>
      </c>
      <c r="Q624" s="3">
        <v>9832.7531256489929</v>
      </c>
      <c r="S624" s="2">
        <v>615</v>
      </c>
      <c r="T624" s="3">
        <v>9832.7531256489929</v>
      </c>
      <c r="Y624" s="51"/>
    </row>
    <row r="625" spans="1:25" x14ac:dyDescent="0.45">
      <c r="A625" s="51"/>
      <c r="P625" s="2">
        <v>616</v>
      </c>
      <c r="Q625" s="3">
        <v>0</v>
      </c>
      <c r="S625" s="2">
        <v>616</v>
      </c>
      <c r="T625" s="3">
        <v>0</v>
      </c>
      <c r="Y625" s="51"/>
    </row>
    <row r="626" spans="1:25" x14ac:dyDescent="0.45">
      <c r="A626" s="51"/>
      <c r="P626" s="2">
        <v>617</v>
      </c>
      <c r="Q626" s="3">
        <v>899510.66368670017</v>
      </c>
      <c r="S626" s="2">
        <v>617</v>
      </c>
      <c r="T626" s="3">
        <v>8127.9800621556269</v>
      </c>
      <c r="Y626" s="51"/>
    </row>
    <row r="627" spans="1:25" x14ac:dyDescent="0.45">
      <c r="A627" s="51"/>
      <c r="P627" s="2">
        <v>618</v>
      </c>
      <c r="Q627" s="3">
        <v>0</v>
      </c>
      <c r="S627" s="2">
        <v>618</v>
      </c>
      <c r="T627" s="3">
        <v>0</v>
      </c>
      <c r="Y627" s="51"/>
    </row>
    <row r="628" spans="1:25" x14ac:dyDescent="0.45">
      <c r="A628" s="51"/>
      <c r="P628" s="2">
        <v>619</v>
      </c>
      <c r="Q628" s="3">
        <v>3183112.20998947</v>
      </c>
      <c r="S628" s="2">
        <v>619</v>
      </c>
      <c r="T628" s="3">
        <v>3183112.20998947</v>
      </c>
      <c r="Y628" s="51"/>
    </row>
    <row r="629" spans="1:25" x14ac:dyDescent="0.45">
      <c r="A629" s="51"/>
      <c r="P629" s="2">
        <v>620</v>
      </c>
      <c r="Q629" s="3">
        <v>2930078.1457702983</v>
      </c>
      <c r="S629" s="2">
        <v>620</v>
      </c>
      <c r="T629" s="3">
        <v>2930078.1457702983</v>
      </c>
      <c r="Y629" s="51"/>
    </row>
    <row r="630" spans="1:25" x14ac:dyDescent="0.45">
      <c r="A630" s="51"/>
      <c r="P630" s="2">
        <v>621</v>
      </c>
      <c r="Q630" s="3">
        <v>0</v>
      </c>
      <c r="S630" s="2">
        <v>621</v>
      </c>
      <c r="T630" s="3">
        <v>0</v>
      </c>
      <c r="Y630" s="51"/>
    </row>
    <row r="631" spans="1:25" x14ac:dyDescent="0.45">
      <c r="A631" s="51"/>
      <c r="P631" s="2">
        <v>622</v>
      </c>
      <c r="Q631" s="3">
        <v>18651.008035788389</v>
      </c>
      <c r="S631" s="2">
        <v>622</v>
      </c>
      <c r="T631" s="3">
        <v>18651.008035788389</v>
      </c>
      <c r="Y631" s="51"/>
    </row>
    <row r="632" spans="1:25" x14ac:dyDescent="0.45">
      <c r="A632" s="51"/>
      <c r="P632" s="2">
        <v>623</v>
      </c>
      <c r="Q632" s="3">
        <v>3269773.5751281991</v>
      </c>
      <c r="S632" s="2">
        <v>623</v>
      </c>
      <c r="T632" s="3">
        <v>3269773.5751281991</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3848.5378016237773</v>
      </c>
      <c r="S635" s="2">
        <v>626</v>
      </c>
      <c r="T635" s="3">
        <v>3848.5378016237773</v>
      </c>
      <c r="Y635" s="51"/>
    </row>
    <row r="636" spans="1:25" x14ac:dyDescent="0.45">
      <c r="A636" s="51"/>
      <c r="P636" s="2">
        <v>627</v>
      </c>
      <c r="Q636" s="3">
        <v>0</v>
      </c>
      <c r="S636" s="2">
        <v>627</v>
      </c>
      <c r="T636" s="3">
        <v>0</v>
      </c>
      <c r="Y636" s="51"/>
    </row>
    <row r="637" spans="1:25" x14ac:dyDescent="0.45">
      <c r="A637" s="51"/>
      <c r="P637" s="2">
        <v>628</v>
      </c>
      <c r="Q637" s="3">
        <v>1519200.4826221194</v>
      </c>
      <c r="S637" s="2">
        <v>628</v>
      </c>
      <c r="T637" s="3">
        <v>1519200.4826221194</v>
      </c>
      <c r="Y637" s="51"/>
    </row>
    <row r="638" spans="1:25" x14ac:dyDescent="0.45">
      <c r="A638" s="51"/>
      <c r="P638" s="2">
        <v>629</v>
      </c>
      <c r="Q638" s="3">
        <v>0</v>
      </c>
      <c r="S638" s="2">
        <v>629</v>
      </c>
      <c r="T638" s="3">
        <v>0</v>
      </c>
      <c r="Y638" s="51"/>
    </row>
    <row r="639" spans="1:25" x14ac:dyDescent="0.45">
      <c r="A639" s="51"/>
      <c r="P639" s="2">
        <v>630</v>
      </c>
      <c r="Q639" s="3">
        <v>25567.578608039672</v>
      </c>
      <c r="S639" s="2">
        <v>630</v>
      </c>
      <c r="T639" s="3">
        <v>25567.578608039672</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29141.269569874017</v>
      </c>
      <c r="S642" s="2">
        <v>633</v>
      </c>
      <c r="T642" s="3">
        <v>29141.269569874017</v>
      </c>
      <c r="Y642" s="51"/>
    </row>
    <row r="643" spans="1:25" x14ac:dyDescent="0.45">
      <c r="A643" s="51"/>
      <c r="P643" s="2">
        <v>634</v>
      </c>
      <c r="Q643" s="3">
        <v>0</v>
      </c>
      <c r="S643" s="2">
        <v>634</v>
      </c>
      <c r="T643" s="3">
        <v>0</v>
      </c>
      <c r="Y643" s="51"/>
    </row>
    <row r="644" spans="1:25" x14ac:dyDescent="0.45">
      <c r="A644" s="51"/>
      <c r="P644" s="2">
        <v>635</v>
      </c>
      <c r="Q644" s="3">
        <v>13548.426703245334</v>
      </c>
      <c r="S644" s="2">
        <v>635</v>
      </c>
      <c r="T644" s="3">
        <v>13548.426703245334</v>
      </c>
      <c r="Y644" s="51"/>
    </row>
    <row r="645" spans="1:25" x14ac:dyDescent="0.45">
      <c r="A645" s="51"/>
      <c r="P645" s="2">
        <v>636</v>
      </c>
      <c r="Q645" s="3">
        <v>3035573.7622366319</v>
      </c>
      <c r="S645" s="2">
        <v>636</v>
      </c>
      <c r="T645" s="3">
        <v>5703.9866377317458</v>
      </c>
      <c r="Y645" s="51"/>
    </row>
    <row r="646" spans="1:25" x14ac:dyDescent="0.45">
      <c r="A646" s="51"/>
      <c r="P646" s="2">
        <v>637</v>
      </c>
      <c r="Q646" s="3">
        <v>0</v>
      </c>
      <c r="S646" s="2">
        <v>637</v>
      </c>
      <c r="T646" s="3">
        <v>0</v>
      </c>
      <c r="Y646" s="51"/>
    </row>
    <row r="647" spans="1:25" x14ac:dyDescent="0.45">
      <c r="A647" s="51"/>
      <c r="P647" s="2">
        <v>638</v>
      </c>
      <c r="Q647" s="3">
        <v>2136041.6583275837</v>
      </c>
      <c r="S647" s="2">
        <v>638</v>
      </c>
      <c r="T647" s="3">
        <v>2136041.6583275837</v>
      </c>
      <c r="Y647" s="51"/>
    </row>
    <row r="648" spans="1:25" x14ac:dyDescent="0.45">
      <c r="A648" s="51"/>
      <c r="P648" s="2">
        <v>639</v>
      </c>
      <c r="Q648" s="3">
        <v>286894.55108541815</v>
      </c>
      <c r="S648" s="2">
        <v>639</v>
      </c>
      <c r="T648" s="3">
        <v>286894.55108541815</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442536.50237659126</v>
      </c>
      <c r="S652" s="2">
        <v>643</v>
      </c>
      <c r="T652" s="3">
        <v>442536.50237659126</v>
      </c>
      <c r="Y652" s="51"/>
    </row>
    <row r="653" spans="1:25" x14ac:dyDescent="0.45">
      <c r="A653" s="51"/>
      <c r="P653" s="2">
        <v>644</v>
      </c>
      <c r="Q653" s="3">
        <v>1675484.9307923859</v>
      </c>
      <c r="S653" s="2">
        <v>644</v>
      </c>
      <c r="T653" s="3">
        <v>1675484.9307923859</v>
      </c>
      <c r="Y653" s="51"/>
    </row>
    <row r="654" spans="1:25" x14ac:dyDescent="0.45">
      <c r="A654" s="51"/>
      <c r="P654" s="2">
        <v>645</v>
      </c>
      <c r="Q654" s="3">
        <v>10167.788249496363</v>
      </c>
      <c r="S654" s="2">
        <v>645</v>
      </c>
      <c r="T654" s="3">
        <v>10167.788249496363</v>
      </c>
      <c r="Y654" s="51"/>
    </row>
    <row r="655" spans="1:25" x14ac:dyDescent="0.45">
      <c r="A655" s="51"/>
      <c r="P655" s="2">
        <v>646</v>
      </c>
      <c r="Q655" s="3">
        <v>3486805.0819990053</v>
      </c>
      <c r="S655" s="2">
        <v>646</v>
      </c>
      <c r="T655" s="3">
        <v>1214799.7390239988</v>
      </c>
      <c r="Y655" s="51"/>
    </row>
    <row r="656" spans="1:25" x14ac:dyDescent="0.45">
      <c r="A656" s="51"/>
      <c r="P656" s="2">
        <v>647</v>
      </c>
      <c r="Q656" s="3">
        <v>16675.951135404761</v>
      </c>
      <c r="S656" s="2">
        <v>647</v>
      </c>
      <c r="T656" s="3">
        <v>16675.951135404761</v>
      </c>
      <c r="Y656" s="51"/>
    </row>
    <row r="657" spans="1:25" x14ac:dyDescent="0.45">
      <c r="A657" s="51"/>
      <c r="P657" s="2">
        <v>648</v>
      </c>
      <c r="Q657" s="3">
        <v>546273.88344754546</v>
      </c>
      <c r="S657" s="2">
        <v>648</v>
      </c>
      <c r="T657" s="3">
        <v>546273.88344754546</v>
      </c>
      <c r="Y657" s="51"/>
    </row>
    <row r="658" spans="1:25" x14ac:dyDescent="0.45">
      <c r="A658" s="51"/>
      <c r="P658" s="2">
        <v>649</v>
      </c>
      <c r="Q658" s="3">
        <v>0</v>
      </c>
      <c r="S658" s="2">
        <v>649</v>
      </c>
      <c r="T658" s="3">
        <v>0</v>
      </c>
      <c r="Y658" s="51"/>
    </row>
    <row r="659" spans="1:25" x14ac:dyDescent="0.45">
      <c r="A659" s="51"/>
      <c r="P659" s="2">
        <v>650</v>
      </c>
      <c r="Q659" s="3">
        <v>7203.1165505851786</v>
      </c>
      <c r="S659" s="2">
        <v>650</v>
      </c>
      <c r="T659" s="3">
        <v>7203.1165505851786</v>
      </c>
      <c r="Y659" s="51"/>
    </row>
    <row r="660" spans="1:25" x14ac:dyDescent="0.45">
      <c r="A660" s="51"/>
      <c r="P660" s="2">
        <v>651</v>
      </c>
      <c r="Q660" s="3">
        <v>0</v>
      </c>
      <c r="S660" s="2">
        <v>651</v>
      </c>
      <c r="T660" s="3">
        <v>0</v>
      </c>
      <c r="Y660" s="51"/>
    </row>
    <row r="661" spans="1:25" x14ac:dyDescent="0.45">
      <c r="A661" s="51"/>
      <c r="P661" s="2">
        <v>652</v>
      </c>
      <c r="Q661" s="3">
        <v>14637.234494738748</v>
      </c>
      <c r="S661" s="2">
        <v>652</v>
      </c>
      <c r="T661" s="3">
        <v>14637.234494738748</v>
      </c>
      <c r="Y661" s="51"/>
    </row>
    <row r="662" spans="1:25" x14ac:dyDescent="0.45">
      <c r="A662" s="51"/>
      <c r="P662" s="2">
        <v>653</v>
      </c>
      <c r="Q662" s="3">
        <v>9583.1368307011235</v>
      </c>
      <c r="S662" s="2">
        <v>653</v>
      </c>
      <c r="T662" s="3">
        <v>9583.1368307011235</v>
      </c>
      <c r="Y662" s="51"/>
    </row>
    <row r="663" spans="1:25" x14ac:dyDescent="0.45">
      <c r="A663" s="51"/>
      <c r="P663" s="2">
        <v>654</v>
      </c>
      <c r="Q663" s="3">
        <v>1649070.0019822109</v>
      </c>
      <c r="S663" s="2">
        <v>654</v>
      </c>
      <c r="T663" s="3">
        <v>0</v>
      </c>
      <c r="Y663" s="51"/>
    </row>
    <row r="664" spans="1:25" x14ac:dyDescent="0.45">
      <c r="A664" s="51"/>
      <c r="P664" s="2">
        <v>655</v>
      </c>
      <c r="Q664" s="3">
        <v>7619.3555280532109</v>
      </c>
      <c r="S664" s="2">
        <v>655</v>
      </c>
      <c r="T664" s="3">
        <v>7619.3555280532109</v>
      </c>
      <c r="Y664" s="51"/>
    </row>
    <row r="665" spans="1:25" x14ac:dyDescent="0.45">
      <c r="A665" s="51"/>
      <c r="P665" s="2">
        <v>656</v>
      </c>
      <c r="Q665" s="3">
        <v>419486.18295124272</v>
      </c>
      <c r="S665" s="2">
        <v>656</v>
      </c>
      <c r="T665" s="3">
        <v>419486.18295124272</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1146034.3006381015</v>
      </c>
      <c r="S668" s="2">
        <v>659</v>
      </c>
      <c r="T668" s="3">
        <v>17605.21784483115</v>
      </c>
      <c r="Y668" s="51"/>
    </row>
    <row r="669" spans="1:25" x14ac:dyDescent="0.45">
      <c r="A669" s="51"/>
      <c r="P669" s="2">
        <v>660</v>
      </c>
      <c r="Q669" s="3">
        <v>577238.9740710184</v>
      </c>
      <c r="S669" s="2">
        <v>660</v>
      </c>
      <c r="T669" s="3">
        <v>15814.013382863235</v>
      </c>
      <c r="Y669" s="51"/>
    </row>
    <row r="670" spans="1:25" x14ac:dyDescent="0.45">
      <c r="A670" s="51"/>
      <c r="P670" s="2">
        <v>661</v>
      </c>
      <c r="Q670" s="3">
        <v>735664.51041085867</v>
      </c>
      <c r="S670" s="2">
        <v>661</v>
      </c>
      <c r="T670" s="3">
        <v>735664.51041085867</v>
      </c>
      <c r="Y670" s="51"/>
    </row>
    <row r="671" spans="1:25" x14ac:dyDescent="0.45">
      <c r="A671" s="51"/>
      <c r="P671" s="2">
        <v>662</v>
      </c>
      <c r="Q671" s="3">
        <v>7881567.9343897356</v>
      </c>
      <c r="S671" s="2">
        <v>662</v>
      </c>
      <c r="T671" s="3">
        <v>15274.523525072525</v>
      </c>
      <c r="Y671" s="51"/>
    </row>
    <row r="672" spans="1:25" x14ac:dyDescent="0.45">
      <c r="A672" s="51"/>
      <c r="P672" s="2">
        <v>663</v>
      </c>
      <c r="Q672" s="3">
        <v>0</v>
      </c>
      <c r="S672" s="2">
        <v>663</v>
      </c>
      <c r="T672" s="3">
        <v>0</v>
      </c>
      <c r="Y672" s="51"/>
    </row>
    <row r="673" spans="1:25" x14ac:dyDescent="0.45">
      <c r="A673" s="51"/>
      <c r="P673" s="2">
        <v>664</v>
      </c>
      <c r="Q673" s="3">
        <v>1026765.0071571209</v>
      </c>
      <c r="S673" s="2">
        <v>664</v>
      </c>
      <c r="T673" s="3">
        <v>1026765.0071571209</v>
      </c>
      <c r="Y673" s="51"/>
    </row>
    <row r="674" spans="1:25" x14ac:dyDescent="0.45">
      <c r="A674" s="51"/>
      <c r="P674" s="2">
        <v>665</v>
      </c>
      <c r="Q674" s="3">
        <v>11901.963310996949</v>
      </c>
      <c r="S674" s="2">
        <v>665</v>
      </c>
      <c r="T674" s="3">
        <v>11901.963310996949</v>
      </c>
      <c r="Y674" s="51"/>
    </row>
    <row r="675" spans="1:25" x14ac:dyDescent="0.45">
      <c r="A675" s="51"/>
      <c r="P675" s="2">
        <v>666</v>
      </c>
      <c r="Q675" s="3">
        <v>13211.521588616726</v>
      </c>
      <c r="S675" s="2">
        <v>666</v>
      </c>
      <c r="T675" s="3">
        <v>13211.521588616726</v>
      </c>
      <c r="Y675" s="51"/>
    </row>
    <row r="676" spans="1:25" x14ac:dyDescent="0.45">
      <c r="A676" s="51"/>
      <c r="P676" s="2">
        <v>667</v>
      </c>
      <c r="Q676" s="3">
        <v>1557628.4298022229</v>
      </c>
      <c r="S676" s="2">
        <v>667</v>
      </c>
      <c r="T676" s="3">
        <v>24419.550142836753</v>
      </c>
      <c r="Y676" s="51"/>
    </row>
    <row r="677" spans="1:25" x14ac:dyDescent="0.45">
      <c r="A677" s="51"/>
      <c r="P677" s="2">
        <v>668</v>
      </c>
      <c r="Q677" s="3">
        <v>11768.309179916439</v>
      </c>
      <c r="S677" s="2">
        <v>668</v>
      </c>
      <c r="T677" s="3">
        <v>11768.309179916439</v>
      </c>
      <c r="Y677" s="51"/>
    </row>
    <row r="678" spans="1:25" x14ac:dyDescent="0.45">
      <c r="A678" s="51"/>
      <c r="P678" s="2">
        <v>669</v>
      </c>
      <c r="Q678" s="3">
        <v>15159.057262114808</v>
      </c>
      <c r="S678" s="2">
        <v>669</v>
      </c>
      <c r="T678" s="3">
        <v>15159.057262114808</v>
      </c>
      <c r="Y678" s="51"/>
    </row>
    <row r="679" spans="1:25" x14ac:dyDescent="0.45">
      <c r="A679" s="51"/>
      <c r="P679" s="2">
        <v>670</v>
      </c>
      <c r="Q679" s="3">
        <v>295936.68117593834</v>
      </c>
      <c r="S679" s="2">
        <v>670</v>
      </c>
      <c r="T679" s="3">
        <v>0</v>
      </c>
      <c r="Y679" s="51"/>
    </row>
    <row r="680" spans="1:25" x14ac:dyDescent="0.45">
      <c r="A680" s="51"/>
      <c r="P680" s="2">
        <v>671</v>
      </c>
      <c r="Q680" s="3">
        <v>0</v>
      </c>
      <c r="S680" s="2">
        <v>671</v>
      </c>
      <c r="T680" s="3">
        <v>0</v>
      </c>
      <c r="Y680" s="51"/>
    </row>
    <row r="681" spans="1:25" x14ac:dyDescent="0.45">
      <c r="A681" s="51"/>
      <c r="P681" s="2">
        <v>672</v>
      </c>
      <c r="Q681" s="3">
        <v>11987.193502477481</v>
      </c>
      <c r="S681" s="2">
        <v>672</v>
      </c>
      <c r="T681" s="3">
        <v>11987.193502477481</v>
      </c>
      <c r="Y681" s="51"/>
    </row>
    <row r="682" spans="1:25" x14ac:dyDescent="0.45">
      <c r="A682" s="51"/>
      <c r="P682" s="2">
        <v>673</v>
      </c>
      <c r="Q682" s="3">
        <v>45782.998979141943</v>
      </c>
      <c r="S682" s="2">
        <v>673</v>
      </c>
      <c r="T682" s="3">
        <v>45782.998979141943</v>
      </c>
      <c r="Y682" s="51"/>
    </row>
    <row r="683" spans="1:25" x14ac:dyDescent="0.45">
      <c r="A683" s="51"/>
      <c r="P683" s="2">
        <v>674</v>
      </c>
      <c r="Q683" s="3">
        <v>4821418.1858845223</v>
      </c>
      <c r="S683" s="2">
        <v>674</v>
      </c>
      <c r="T683" s="3">
        <v>0</v>
      </c>
      <c r="Y683" s="51"/>
    </row>
    <row r="684" spans="1:25" x14ac:dyDescent="0.45">
      <c r="A684" s="51"/>
      <c r="P684" s="2">
        <v>675</v>
      </c>
      <c r="Q684" s="3">
        <v>0</v>
      </c>
      <c r="S684" s="2">
        <v>675</v>
      </c>
      <c r="T684" s="3">
        <v>0</v>
      </c>
      <c r="Y684" s="51"/>
    </row>
    <row r="685" spans="1:25" x14ac:dyDescent="0.45">
      <c r="A685" s="51"/>
      <c r="P685" s="2">
        <v>676</v>
      </c>
      <c r="Q685" s="3">
        <v>12191.48362660521</v>
      </c>
      <c r="S685" s="2">
        <v>676</v>
      </c>
      <c r="T685" s="3">
        <v>12191.48362660521</v>
      </c>
      <c r="Y685" s="51"/>
    </row>
    <row r="686" spans="1:25" x14ac:dyDescent="0.45">
      <c r="A686" s="51"/>
      <c r="P686" s="2">
        <v>677</v>
      </c>
      <c r="Q686" s="3">
        <v>4183.4807346453363</v>
      </c>
      <c r="S686" s="2">
        <v>677</v>
      </c>
      <c r="T686" s="3">
        <v>4183.4807346453363</v>
      </c>
      <c r="Y686" s="51"/>
    </row>
    <row r="687" spans="1:25" x14ac:dyDescent="0.45">
      <c r="A687" s="51"/>
      <c r="P687" s="2">
        <v>678</v>
      </c>
      <c r="Q687" s="3">
        <v>6556.6905272213871</v>
      </c>
      <c r="S687" s="2">
        <v>678</v>
      </c>
      <c r="T687" s="3">
        <v>6556.6905272213871</v>
      </c>
      <c r="Y687" s="51"/>
    </row>
    <row r="688" spans="1:25" x14ac:dyDescent="0.45">
      <c r="A688" s="51"/>
      <c r="P688" s="2">
        <v>679</v>
      </c>
      <c r="Q688" s="3">
        <v>498233.45583822281</v>
      </c>
      <c r="S688" s="2">
        <v>679</v>
      </c>
      <c r="T688" s="3">
        <v>498233.45583822281</v>
      </c>
      <c r="Y688" s="51"/>
    </row>
    <row r="689" spans="1:25" x14ac:dyDescent="0.45">
      <c r="A689" s="51"/>
      <c r="P689" s="2">
        <v>680</v>
      </c>
      <c r="Q689" s="3">
        <v>5404028.8095445996</v>
      </c>
      <c r="S689" s="2">
        <v>680</v>
      </c>
      <c r="T689" s="3">
        <v>0</v>
      </c>
      <c r="Y689" s="51"/>
    </row>
    <row r="690" spans="1:25" x14ac:dyDescent="0.45">
      <c r="A690" s="51"/>
      <c r="P690" s="2">
        <v>681</v>
      </c>
      <c r="Q690" s="3">
        <v>556548.22520027158</v>
      </c>
      <c r="S690" s="2">
        <v>681</v>
      </c>
      <c r="T690" s="3">
        <v>0</v>
      </c>
      <c r="Y690" s="51"/>
    </row>
    <row r="691" spans="1:25" x14ac:dyDescent="0.45">
      <c r="A691" s="51"/>
      <c r="P691" s="2">
        <v>682</v>
      </c>
      <c r="Q691" s="3">
        <v>907160.69590499357</v>
      </c>
      <c r="S691" s="2">
        <v>682</v>
      </c>
      <c r="T691" s="3">
        <v>10486.319118171761</v>
      </c>
      <c r="Y691" s="51"/>
    </row>
    <row r="692" spans="1:25" x14ac:dyDescent="0.45">
      <c r="A692" s="51"/>
      <c r="P692" s="2">
        <v>683</v>
      </c>
      <c r="Q692" s="3">
        <v>7049.4539623598239</v>
      </c>
      <c r="S692" s="2">
        <v>683</v>
      </c>
      <c r="T692" s="3">
        <v>7049.4539623598239</v>
      </c>
      <c r="Y692" s="51"/>
    </row>
    <row r="693" spans="1:25" x14ac:dyDescent="0.45">
      <c r="A693" s="51"/>
      <c r="P693" s="2">
        <v>684</v>
      </c>
      <c r="Q693" s="3">
        <v>741524.56239404925</v>
      </c>
      <c r="S693" s="2">
        <v>684</v>
      </c>
      <c r="T693" s="3">
        <v>10425.197725291608</v>
      </c>
      <c r="Y693" s="51"/>
    </row>
    <row r="694" spans="1:25" x14ac:dyDescent="0.45">
      <c r="A694" s="51"/>
      <c r="P694" s="2">
        <v>685</v>
      </c>
      <c r="Q694" s="3">
        <v>0</v>
      </c>
      <c r="S694" s="2">
        <v>685</v>
      </c>
      <c r="T694" s="3">
        <v>0</v>
      </c>
      <c r="Y694" s="51"/>
    </row>
    <row r="695" spans="1:25" x14ac:dyDescent="0.45">
      <c r="A695" s="51"/>
      <c r="P695" s="2">
        <v>686</v>
      </c>
      <c r="Q695" s="3">
        <v>6771.4335288237417</v>
      </c>
      <c r="S695" s="2">
        <v>686</v>
      </c>
      <c r="T695" s="3">
        <v>6771.4335288237417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14080.959116577449</v>
      </c>
      <c r="S698" s="2">
        <v>689</v>
      </c>
      <c r="T698" s="3">
        <v>14080.959116577449</v>
      </c>
      <c r="Y698" s="51"/>
    </row>
    <row r="699" spans="1:25" x14ac:dyDescent="0.45">
      <c r="A699" s="51"/>
      <c r="P699" s="2">
        <v>690</v>
      </c>
      <c r="Q699" s="3">
        <v>3333.6214122327683</v>
      </c>
      <c r="S699" s="2">
        <v>690</v>
      </c>
      <c r="T699" s="3">
        <v>3333.6214122327683</v>
      </c>
      <c r="Y699" s="51"/>
    </row>
    <row r="700" spans="1:25" x14ac:dyDescent="0.45">
      <c r="A700" s="51"/>
      <c r="P700" s="2">
        <v>691</v>
      </c>
      <c r="Q700" s="3">
        <v>27129.965847401516</v>
      </c>
      <c r="S700" s="2">
        <v>691</v>
      </c>
      <c r="T700" s="3">
        <v>27129.965847401516</v>
      </c>
      <c r="Y700" s="51"/>
    </row>
    <row r="701" spans="1:25" x14ac:dyDescent="0.45">
      <c r="A701" s="51"/>
      <c r="P701" s="2">
        <v>692</v>
      </c>
      <c r="Q701" s="3">
        <v>604054.44806598546</v>
      </c>
      <c r="S701" s="2">
        <v>692</v>
      </c>
      <c r="T701" s="3">
        <v>8871.7479674994211</v>
      </c>
      <c r="Y701" s="51"/>
    </row>
    <row r="702" spans="1:25" x14ac:dyDescent="0.45">
      <c r="A702" s="51"/>
      <c r="P702" s="2">
        <v>693</v>
      </c>
      <c r="Q702" s="3">
        <v>360359.73160834674</v>
      </c>
      <c r="S702" s="2">
        <v>693</v>
      </c>
      <c r="T702" s="3">
        <v>360359.73160834674</v>
      </c>
      <c r="Y702" s="51"/>
    </row>
    <row r="703" spans="1:25" x14ac:dyDescent="0.45">
      <c r="A703" s="51"/>
      <c r="P703" s="2">
        <v>694</v>
      </c>
      <c r="Q703" s="3">
        <v>9478.8521921830197</v>
      </c>
      <c r="S703" s="2">
        <v>694</v>
      </c>
      <c r="T703" s="3">
        <v>9478.8521921830197</v>
      </c>
      <c r="Y703" s="51"/>
    </row>
    <row r="704" spans="1:25" x14ac:dyDescent="0.45">
      <c r="A704" s="51"/>
      <c r="P704" s="2">
        <v>695</v>
      </c>
      <c r="Q704" s="3">
        <v>2835453.2688824981</v>
      </c>
      <c r="S704" s="2">
        <v>695</v>
      </c>
      <c r="T704" s="3">
        <v>21076.9086886285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233080.00451128746</v>
      </c>
      <c r="S708" s="2">
        <v>699</v>
      </c>
      <c r="T708" s="3">
        <v>233080.00451128746</v>
      </c>
      <c r="Y708" s="51"/>
    </row>
    <row r="709" spans="1:25" x14ac:dyDescent="0.45">
      <c r="A709" s="51"/>
      <c r="P709" s="2">
        <v>700</v>
      </c>
      <c r="Q709" s="3">
        <v>29281.194695729766</v>
      </c>
      <c r="S709" s="2">
        <v>700</v>
      </c>
      <c r="T709" s="3">
        <v>29281.194695729766</v>
      </c>
      <c r="Y709" s="51"/>
    </row>
    <row r="710" spans="1:25" x14ac:dyDescent="0.45">
      <c r="A710" s="51"/>
      <c r="P710" s="2">
        <v>701</v>
      </c>
      <c r="Q710" s="3">
        <v>2085498.728500704</v>
      </c>
      <c r="S710" s="2">
        <v>701</v>
      </c>
      <c r="T710" s="3">
        <v>2085498.728500704</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1851099.7663888703</v>
      </c>
      <c r="S713" s="2">
        <v>704</v>
      </c>
      <c r="T713" s="3">
        <v>1360020.0137181636</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152458.49149062016</v>
      </c>
      <c r="S717" s="2">
        <v>708</v>
      </c>
      <c r="T717" s="3">
        <v>152458.49149062016</v>
      </c>
      <c r="Y717" s="51"/>
    </row>
    <row r="718" spans="1:25" x14ac:dyDescent="0.45">
      <c r="A718" s="51"/>
      <c r="P718" s="2">
        <v>709</v>
      </c>
      <c r="Q718" s="3">
        <v>0</v>
      </c>
      <c r="S718" s="2">
        <v>709</v>
      </c>
      <c r="T718" s="3">
        <v>0</v>
      </c>
      <c r="Y718" s="51"/>
    </row>
    <row r="719" spans="1:25" x14ac:dyDescent="0.45">
      <c r="A719" s="51"/>
      <c r="P719" s="2">
        <v>710</v>
      </c>
      <c r="Q719" s="3">
        <v>9409.2207118626138</v>
      </c>
      <c r="S719" s="2">
        <v>710</v>
      </c>
      <c r="T719" s="3">
        <v>9409.2207118626138</v>
      </c>
      <c r="Y719" s="51"/>
    </row>
    <row r="720" spans="1:25" x14ac:dyDescent="0.45">
      <c r="A720" s="51"/>
      <c r="P720" s="2">
        <v>711</v>
      </c>
      <c r="Q720" s="3">
        <v>284316.54059724533</v>
      </c>
      <c r="S720" s="2">
        <v>711</v>
      </c>
      <c r="T720" s="3">
        <v>7019.186704237135</v>
      </c>
      <c r="Y720" s="51"/>
    </row>
    <row r="721" spans="1:25" x14ac:dyDescent="0.45">
      <c r="A721" s="51"/>
      <c r="P721" s="2">
        <v>712</v>
      </c>
      <c r="Q721" s="3">
        <v>342030.22516474896</v>
      </c>
      <c r="S721" s="2">
        <v>712</v>
      </c>
      <c r="T721" s="3">
        <v>342030.22516474896</v>
      </c>
      <c r="Y721" s="51"/>
    </row>
    <row r="722" spans="1:25" x14ac:dyDescent="0.45">
      <c r="A722" s="51"/>
      <c r="P722" s="2">
        <v>713</v>
      </c>
      <c r="Q722" s="3">
        <v>438719.94298164931</v>
      </c>
      <c r="S722" s="2">
        <v>713</v>
      </c>
      <c r="T722" s="3">
        <v>438719.94298164931</v>
      </c>
      <c r="Y722" s="51"/>
    </row>
    <row r="723" spans="1:25" x14ac:dyDescent="0.45">
      <c r="A723" s="51"/>
      <c r="P723" s="2">
        <v>714</v>
      </c>
      <c r="Q723" s="3">
        <v>14394.343280040235</v>
      </c>
      <c r="S723" s="2">
        <v>714</v>
      </c>
      <c r="T723" s="3">
        <v>14394.343280040235</v>
      </c>
      <c r="Y723" s="51"/>
    </row>
    <row r="724" spans="1:25" x14ac:dyDescent="0.45">
      <c r="A724" s="51"/>
      <c r="P724" s="2">
        <v>715</v>
      </c>
      <c r="Q724" s="3">
        <v>8678.34136866671</v>
      </c>
      <c r="S724" s="2">
        <v>715</v>
      </c>
      <c r="T724" s="3">
        <v>8678.34136866671</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7580.1246606262357</v>
      </c>
      <c r="S727" s="2">
        <v>718</v>
      </c>
      <c r="T727" s="3">
        <v>7580.1246606262357</v>
      </c>
      <c r="Y727" s="51"/>
    </row>
    <row r="728" spans="1:25" x14ac:dyDescent="0.45">
      <c r="A728" s="51"/>
      <c r="P728" s="2">
        <v>719</v>
      </c>
      <c r="Q728" s="3">
        <v>7533.0593022799012</v>
      </c>
      <c r="S728" s="2">
        <v>719</v>
      </c>
      <c r="T728" s="3">
        <v>7533.0593022799012</v>
      </c>
      <c r="Y728" s="51"/>
    </row>
    <row r="729" spans="1:25" x14ac:dyDescent="0.45">
      <c r="A729" s="51"/>
      <c r="P729" s="2">
        <v>720</v>
      </c>
      <c r="Q729" s="3">
        <v>5356798.11065422</v>
      </c>
      <c r="S729" s="2">
        <v>720</v>
      </c>
      <c r="T729" s="3">
        <v>2195393.1592425997</v>
      </c>
      <c r="Y729" s="51"/>
    </row>
    <row r="730" spans="1:25" x14ac:dyDescent="0.45">
      <c r="A730" s="51"/>
      <c r="P730" s="2">
        <v>721</v>
      </c>
      <c r="Q730" s="3">
        <v>0</v>
      </c>
      <c r="S730" s="2">
        <v>721</v>
      </c>
      <c r="T730" s="3">
        <v>0</v>
      </c>
      <c r="Y730" s="51"/>
    </row>
    <row r="731" spans="1:25" x14ac:dyDescent="0.45">
      <c r="A731" s="51"/>
      <c r="P731" s="2">
        <v>722</v>
      </c>
      <c r="Q731" s="3">
        <v>672139.32967660076</v>
      </c>
      <c r="S731" s="2">
        <v>722</v>
      </c>
      <c r="T731" s="3">
        <v>0</v>
      </c>
      <c r="Y731" s="51"/>
    </row>
    <row r="732" spans="1:25" x14ac:dyDescent="0.45">
      <c r="A732" s="51"/>
      <c r="P732" s="2">
        <v>723</v>
      </c>
      <c r="Q732" s="3">
        <v>8743.2394137531846</v>
      </c>
      <c r="S732" s="2">
        <v>723</v>
      </c>
      <c r="T732" s="3">
        <v>8743.2394137531846</v>
      </c>
      <c r="Y732" s="51"/>
    </row>
    <row r="733" spans="1:25" x14ac:dyDescent="0.45">
      <c r="A733" s="51"/>
      <c r="P733" s="2">
        <v>724</v>
      </c>
      <c r="Q733" s="3">
        <v>6194127.074868815</v>
      </c>
      <c r="S733" s="2">
        <v>724</v>
      </c>
      <c r="T733" s="3">
        <v>11476.099272785765</v>
      </c>
      <c r="Y733" s="51"/>
    </row>
    <row r="734" spans="1:25" x14ac:dyDescent="0.45">
      <c r="A734" s="51"/>
      <c r="P734" s="2">
        <v>725</v>
      </c>
      <c r="Q734" s="3">
        <v>8240.9447474516546</v>
      </c>
      <c r="S734" s="2">
        <v>725</v>
      </c>
      <c r="T734" s="3">
        <v>8240.9447474516546</v>
      </c>
      <c r="Y734" s="51"/>
    </row>
    <row r="735" spans="1:25" x14ac:dyDescent="0.45">
      <c r="A735" s="51"/>
      <c r="P735" s="2">
        <v>726</v>
      </c>
      <c r="Q735" s="3">
        <v>5715.9691469180507</v>
      </c>
      <c r="S735" s="2">
        <v>726</v>
      </c>
      <c r="T735" s="3">
        <v>5715.9691469180507</v>
      </c>
      <c r="Y735" s="51"/>
    </row>
    <row r="736" spans="1:25" x14ac:dyDescent="0.45">
      <c r="A736" s="51"/>
      <c r="P736" s="2">
        <v>727</v>
      </c>
      <c r="Q736" s="3">
        <v>7289937.0560499113</v>
      </c>
      <c r="S736" s="2">
        <v>727</v>
      </c>
      <c r="T736" s="3">
        <v>2346687.0682582739</v>
      </c>
      <c r="Y736" s="51"/>
    </row>
    <row r="737" spans="1:25" x14ac:dyDescent="0.45">
      <c r="A737" s="51"/>
      <c r="P737" s="2">
        <v>728</v>
      </c>
      <c r="Q737" s="3">
        <v>1510316.4296483442</v>
      </c>
      <c r="S737" s="2">
        <v>728</v>
      </c>
      <c r="T737" s="3">
        <v>7441.2667685353535</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1178617.706021745</v>
      </c>
      <c r="S740" s="2">
        <v>731</v>
      </c>
      <c r="T740" s="3">
        <v>8775.6595671498817</v>
      </c>
      <c r="Y740" s="51"/>
    </row>
    <row r="741" spans="1:25" x14ac:dyDescent="0.45">
      <c r="A741" s="51"/>
      <c r="P741" s="2">
        <v>732</v>
      </c>
      <c r="Q741" s="3">
        <v>14898.246445630741</v>
      </c>
      <c r="S741" s="2">
        <v>732</v>
      </c>
      <c r="T741" s="3">
        <v>14898.246445630741</v>
      </c>
      <c r="Y741" s="51"/>
    </row>
    <row r="742" spans="1:25" x14ac:dyDescent="0.45">
      <c r="A742" s="51"/>
      <c r="P742" s="2">
        <v>733</v>
      </c>
      <c r="Q742" s="3">
        <v>0</v>
      </c>
      <c r="S742" s="2">
        <v>733</v>
      </c>
      <c r="T742" s="3">
        <v>0</v>
      </c>
      <c r="Y742" s="51"/>
    </row>
    <row r="743" spans="1:25" x14ac:dyDescent="0.45">
      <c r="A743" s="51"/>
      <c r="P743" s="2">
        <v>734</v>
      </c>
      <c r="Q743" s="3">
        <v>11859866.360677168</v>
      </c>
      <c r="S743" s="2">
        <v>734</v>
      </c>
      <c r="T743" s="3">
        <v>0</v>
      </c>
      <c r="Y743" s="51"/>
    </row>
    <row r="744" spans="1:25" x14ac:dyDescent="0.45">
      <c r="A744" s="51"/>
      <c r="P744" s="2">
        <v>735</v>
      </c>
      <c r="Q744" s="3">
        <v>1862860.5833265972</v>
      </c>
      <c r="S744" s="2">
        <v>735</v>
      </c>
      <c r="T744" s="3">
        <v>1862860.5833265972</v>
      </c>
      <c r="Y744" s="51"/>
    </row>
    <row r="745" spans="1:25" x14ac:dyDescent="0.45">
      <c r="A745" s="51"/>
      <c r="P745" s="2">
        <v>736</v>
      </c>
      <c r="Q745" s="3">
        <v>14148.096835646867</v>
      </c>
      <c r="S745" s="2">
        <v>736</v>
      </c>
      <c r="T745" s="3">
        <v>14148.096835646867</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11611.623135717096</v>
      </c>
      <c r="S749" s="2">
        <v>740</v>
      </c>
      <c r="T749" s="3">
        <v>11611.623135717096</v>
      </c>
      <c r="Y749" s="51"/>
    </row>
    <row r="750" spans="1:25" x14ac:dyDescent="0.45">
      <c r="A750" s="51"/>
      <c r="P750" s="2">
        <v>741</v>
      </c>
      <c r="Q750" s="3">
        <v>0</v>
      </c>
      <c r="S750" s="2">
        <v>741</v>
      </c>
      <c r="T750" s="3">
        <v>0</v>
      </c>
      <c r="Y750" s="51"/>
    </row>
    <row r="751" spans="1:25" x14ac:dyDescent="0.45">
      <c r="A751" s="51"/>
      <c r="P751" s="2">
        <v>742</v>
      </c>
      <c r="Q751" s="3">
        <v>1215972.0049860857</v>
      </c>
      <c r="S751" s="2">
        <v>742</v>
      </c>
      <c r="T751" s="3">
        <v>86819.892931402719</v>
      </c>
      <c r="Y751" s="51"/>
    </row>
    <row r="752" spans="1:25" x14ac:dyDescent="0.45">
      <c r="A752" s="51"/>
      <c r="P752" s="2">
        <v>743</v>
      </c>
      <c r="Q752" s="3">
        <v>2576708.5286526643</v>
      </c>
      <c r="S752" s="2">
        <v>743</v>
      </c>
      <c r="T752" s="3">
        <v>2184902.7430729209</v>
      </c>
      <c r="Y752" s="51"/>
    </row>
    <row r="753" spans="1:25" x14ac:dyDescent="0.45">
      <c r="A753" s="51"/>
      <c r="P753" s="2">
        <v>744</v>
      </c>
      <c r="Q753" s="3">
        <v>444632.43815254158</v>
      </c>
      <c r="S753" s="2">
        <v>744</v>
      </c>
      <c r="T753" s="3">
        <v>444632.43815254158</v>
      </c>
      <c r="Y753" s="51"/>
    </row>
    <row r="754" spans="1:25" x14ac:dyDescent="0.45">
      <c r="A754" s="51"/>
      <c r="P754" s="2">
        <v>745</v>
      </c>
      <c r="Q754" s="3">
        <v>703445.97157970432</v>
      </c>
      <c r="S754" s="2">
        <v>745</v>
      </c>
      <c r="T754" s="3">
        <v>14335.537964714875</v>
      </c>
      <c r="Y754" s="51"/>
    </row>
    <row r="755" spans="1:25" x14ac:dyDescent="0.45">
      <c r="A755" s="51"/>
      <c r="P755" s="2">
        <v>746</v>
      </c>
      <c r="Q755" s="3">
        <v>17253.204036850802</v>
      </c>
      <c r="S755" s="2">
        <v>746</v>
      </c>
      <c r="T755" s="3">
        <v>17253.204036850802</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2808683.9401334235</v>
      </c>
      <c r="S761" s="2">
        <v>752</v>
      </c>
      <c r="T761" s="3">
        <v>2808683.9401334235</v>
      </c>
      <c r="Y761" s="51"/>
    </row>
    <row r="762" spans="1:25" x14ac:dyDescent="0.45">
      <c r="A762" s="51"/>
      <c r="P762" s="2">
        <v>753</v>
      </c>
      <c r="Q762" s="3">
        <v>10048.809675965224</v>
      </c>
      <c r="S762" s="2">
        <v>753</v>
      </c>
      <c r="T762" s="3">
        <v>10048.809675965224</v>
      </c>
      <c r="Y762" s="51"/>
    </row>
    <row r="763" spans="1:25" x14ac:dyDescent="0.45">
      <c r="A763" s="51"/>
      <c r="P763" s="2">
        <v>754</v>
      </c>
      <c r="Q763" s="3">
        <v>8659331.7319753356</v>
      </c>
      <c r="S763" s="2">
        <v>754</v>
      </c>
      <c r="T763" s="3">
        <v>0</v>
      </c>
      <c r="Y763" s="51"/>
    </row>
    <row r="764" spans="1:25" x14ac:dyDescent="0.45">
      <c r="A764" s="51"/>
      <c r="P764" s="2">
        <v>755</v>
      </c>
      <c r="Q764" s="3">
        <v>17244.828323743335</v>
      </c>
      <c r="S764" s="2">
        <v>755</v>
      </c>
      <c r="T764" s="3">
        <v>17244.828323743335</v>
      </c>
      <c r="Y764" s="51"/>
    </row>
    <row r="765" spans="1:25" x14ac:dyDescent="0.45">
      <c r="A765" s="51"/>
      <c r="P765" s="2">
        <v>756</v>
      </c>
      <c r="Q765" s="3">
        <v>1721412.8563974933</v>
      </c>
      <c r="S765" s="2">
        <v>756</v>
      </c>
      <c r="T765" s="3">
        <v>0</v>
      </c>
      <c r="Y765" s="51"/>
    </row>
    <row r="766" spans="1:25" x14ac:dyDescent="0.45">
      <c r="A766" s="51"/>
      <c r="P766" s="2">
        <v>757</v>
      </c>
      <c r="Q766" s="3">
        <v>765368.07221225766</v>
      </c>
      <c r="S766" s="2">
        <v>757</v>
      </c>
      <c r="T766" s="3">
        <v>765368.07221225766</v>
      </c>
      <c r="Y766" s="51"/>
    </row>
    <row r="767" spans="1:25" x14ac:dyDescent="0.45">
      <c r="A767" s="51"/>
      <c r="P767" s="2">
        <v>758</v>
      </c>
      <c r="Q767" s="3">
        <v>1399761.3479022149</v>
      </c>
      <c r="S767" s="2">
        <v>758</v>
      </c>
      <c r="T767" s="3">
        <v>1399761.3479022149</v>
      </c>
      <c r="Y767" s="51"/>
    </row>
    <row r="768" spans="1:25" x14ac:dyDescent="0.45">
      <c r="A768" s="51"/>
      <c r="P768" s="2">
        <v>759</v>
      </c>
      <c r="Q768" s="3">
        <v>2118830.9501423324</v>
      </c>
      <c r="S768" s="2">
        <v>759</v>
      </c>
      <c r="T768" s="3">
        <v>0</v>
      </c>
      <c r="Y768" s="51"/>
    </row>
    <row r="769" spans="1:25" x14ac:dyDescent="0.45">
      <c r="A769" s="51"/>
      <c r="P769" s="2">
        <v>760</v>
      </c>
      <c r="Q769" s="3">
        <v>11437.645177573646</v>
      </c>
      <c r="S769" s="2">
        <v>760</v>
      </c>
      <c r="T769" s="3">
        <v>11437.645177573646</v>
      </c>
      <c r="Y769" s="51"/>
    </row>
    <row r="770" spans="1:25" x14ac:dyDescent="0.45">
      <c r="A770" s="51"/>
      <c r="P770" s="2">
        <v>761</v>
      </c>
      <c r="Q770" s="3">
        <v>11943.533071781112</v>
      </c>
      <c r="S770" s="2">
        <v>761</v>
      </c>
      <c r="T770" s="3">
        <v>11943.533071781112</v>
      </c>
      <c r="Y770" s="51"/>
    </row>
    <row r="771" spans="1:25" x14ac:dyDescent="0.45">
      <c r="A771" s="51"/>
      <c r="P771" s="2">
        <v>762</v>
      </c>
      <c r="Q771" s="3">
        <v>87218.673156527511</v>
      </c>
      <c r="S771" s="2">
        <v>762</v>
      </c>
      <c r="T771" s="3">
        <v>87218.673156527511</v>
      </c>
      <c r="Y771" s="51"/>
    </row>
    <row r="772" spans="1:25" x14ac:dyDescent="0.45">
      <c r="A772" s="51"/>
      <c r="P772" s="2">
        <v>763</v>
      </c>
      <c r="Q772" s="3">
        <v>468344.26311974745</v>
      </c>
      <c r="S772" s="2">
        <v>763</v>
      </c>
      <c r="T772" s="3">
        <v>468344.26311974745</v>
      </c>
      <c r="Y772" s="51"/>
    </row>
    <row r="773" spans="1:25" x14ac:dyDescent="0.45">
      <c r="A773" s="51"/>
      <c r="P773" s="2">
        <v>764</v>
      </c>
      <c r="Q773" s="3">
        <v>4331741.3179756235</v>
      </c>
      <c r="S773" s="2">
        <v>764</v>
      </c>
      <c r="T773" s="3">
        <v>8688.7416736234754</v>
      </c>
      <c r="Y773" s="51"/>
    </row>
    <row r="774" spans="1:25" x14ac:dyDescent="0.45">
      <c r="A774" s="51"/>
      <c r="P774" s="2">
        <v>765</v>
      </c>
      <c r="Q774" s="3">
        <v>1666484.137604563</v>
      </c>
      <c r="S774" s="2">
        <v>765</v>
      </c>
      <c r="T774" s="3">
        <v>1666484.137604563</v>
      </c>
      <c r="Y774" s="51"/>
    </row>
    <row r="775" spans="1:25" x14ac:dyDescent="0.45">
      <c r="A775" s="51"/>
      <c r="P775" s="2">
        <v>766</v>
      </c>
      <c r="Q775" s="3">
        <v>0</v>
      </c>
      <c r="S775" s="2">
        <v>766</v>
      </c>
      <c r="T775" s="3">
        <v>0</v>
      </c>
      <c r="Y775" s="51"/>
    </row>
    <row r="776" spans="1:25" x14ac:dyDescent="0.45">
      <c r="A776" s="51"/>
      <c r="P776" s="2">
        <v>767</v>
      </c>
      <c r="Q776" s="3">
        <v>14011.077897666642</v>
      </c>
      <c r="S776" s="2">
        <v>767</v>
      </c>
      <c r="T776" s="3">
        <v>14011.077897666642</v>
      </c>
      <c r="Y776" s="51"/>
    </row>
    <row r="777" spans="1:25" x14ac:dyDescent="0.45">
      <c r="A777" s="51"/>
      <c r="P777" s="2">
        <v>768</v>
      </c>
      <c r="Q777" s="3">
        <v>997371.75007420662</v>
      </c>
      <c r="S777" s="2">
        <v>768</v>
      </c>
      <c r="T777" s="3">
        <v>997371.75007420662</v>
      </c>
      <c r="Y777" s="51"/>
    </row>
    <row r="778" spans="1:25" x14ac:dyDescent="0.45">
      <c r="A778" s="51"/>
      <c r="P778" s="2">
        <v>769</v>
      </c>
      <c r="Q778" s="3">
        <v>147370.70585702668</v>
      </c>
      <c r="S778" s="2">
        <v>769</v>
      </c>
      <c r="T778" s="3">
        <v>147370.70585702668</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13298.375017909495</v>
      </c>
      <c r="S781" s="2">
        <v>772</v>
      </c>
      <c r="T781" s="3">
        <v>13298.375017909495</v>
      </c>
      <c r="Y781" s="51"/>
    </row>
    <row r="782" spans="1:25" x14ac:dyDescent="0.45">
      <c r="A782" s="51"/>
      <c r="P782" s="2">
        <v>773</v>
      </c>
      <c r="Q782" s="3">
        <v>494392.19106608577</v>
      </c>
      <c r="S782" s="2">
        <v>773</v>
      </c>
      <c r="T782" s="3">
        <v>0</v>
      </c>
      <c r="Y782" s="51"/>
    </row>
    <row r="783" spans="1:25" x14ac:dyDescent="0.45">
      <c r="A783" s="51"/>
      <c r="P783" s="2">
        <v>774</v>
      </c>
      <c r="Q783" s="3">
        <v>0</v>
      </c>
      <c r="S783" s="2">
        <v>774</v>
      </c>
      <c r="T783" s="3">
        <v>0</v>
      </c>
      <c r="Y783" s="51"/>
    </row>
    <row r="784" spans="1:25" x14ac:dyDescent="0.45">
      <c r="A784" s="51"/>
      <c r="P784" s="2">
        <v>775</v>
      </c>
      <c r="Q784" s="3">
        <v>12247.951699290556</v>
      </c>
      <c r="S784" s="2">
        <v>775</v>
      </c>
      <c r="T784" s="3">
        <v>12247.951699290556</v>
      </c>
      <c r="Y784" s="51"/>
    </row>
    <row r="785" spans="1:25" x14ac:dyDescent="0.45">
      <c r="A785" s="51"/>
      <c r="P785" s="2">
        <v>776</v>
      </c>
      <c r="Q785" s="3">
        <v>431937.76441286789</v>
      </c>
      <c r="S785" s="2">
        <v>776</v>
      </c>
      <c r="T785" s="3">
        <v>431937.76441286789</v>
      </c>
      <c r="Y785" s="51"/>
    </row>
    <row r="786" spans="1:25" x14ac:dyDescent="0.45">
      <c r="A786" s="51"/>
      <c r="P786" s="2">
        <v>777</v>
      </c>
      <c r="Q786" s="3">
        <v>15699.006409278827</v>
      </c>
      <c r="S786" s="2">
        <v>777</v>
      </c>
      <c r="T786" s="3">
        <v>15699.006409278827</v>
      </c>
      <c r="Y786" s="51"/>
    </row>
    <row r="787" spans="1:25" x14ac:dyDescent="0.45">
      <c r="A787" s="51"/>
      <c r="P787" s="2">
        <v>778</v>
      </c>
      <c r="Q787" s="3">
        <v>28465.149744742143</v>
      </c>
      <c r="S787" s="2">
        <v>778</v>
      </c>
      <c r="T787" s="3">
        <v>28465.149744742143</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1190989.3569967325</v>
      </c>
      <c r="S791" s="2">
        <v>782</v>
      </c>
      <c r="T791" s="3">
        <v>1190989.3569967325</v>
      </c>
      <c r="Y791" s="51"/>
    </row>
    <row r="792" spans="1:25" x14ac:dyDescent="0.45">
      <c r="A792" s="51"/>
      <c r="P792" s="2">
        <v>783</v>
      </c>
      <c r="Q792" s="3">
        <v>4602.2193725842017</v>
      </c>
      <c r="S792" s="2">
        <v>783</v>
      </c>
      <c r="T792" s="3">
        <v>4602.2193725842017</v>
      </c>
      <c r="Y792" s="51"/>
    </row>
    <row r="793" spans="1:25" x14ac:dyDescent="0.45">
      <c r="A793" s="51"/>
      <c r="P793" s="2">
        <v>784</v>
      </c>
      <c r="Q793" s="3">
        <v>487020.08044445887</v>
      </c>
      <c r="S793" s="2">
        <v>784</v>
      </c>
      <c r="T793" s="3">
        <v>11349.006451734003</v>
      </c>
      <c r="Y793" s="51"/>
    </row>
    <row r="794" spans="1:25" x14ac:dyDescent="0.45">
      <c r="A794" s="51"/>
      <c r="P794" s="2">
        <v>785</v>
      </c>
      <c r="Q794" s="3">
        <v>1640980.8005702412</v>
      </c>
      <c r="S794" s="2">
        <v>785</v>
      </c>
      <c r="T794" s="3">
        <v>9459.6857255720133</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1232885.4121806608</v>
      </c>
      <c r="S797" s="2">
        <v>788</v>
      </c>
      <c r="T797" s="3">
        <v>1232885.4121806608</v>
      </c>
      <c r="Y797" s="51"/>
    </row>
    <row r="798" spans="1:25" x14ac:dyDescent="0.45">
      <c r="A798" s="51"/>
      <c r="P798" s="2">
        <v>789</v>
      </c>
      <c r="Q798" s="3">
        <v>1041221.1885299498</v>
      </c>
      <c r="S798" s="2">
        <v>789</v>
      </c>
      <c r="T798" s="3">
        <v>13542.994387784443</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2844074.3076304588</v>
      </c>
      <c r="S801" s="2">
        <v>792</v>
      </c>
      <c r="T801" s="3">
        <v>11165.249382352584</v>
      </c>
      <c r="Y801" s="51"/>
    </row>
    <row r="802" spans="1:25" x14ac:dyDescent="0.45">
      <c r="A802" s="51"/>
      <c r="P802" s="2">
        <v>793</v>
      </c>
      <c r="Q802" s="3">
        <v>0</v>
      </c>
      <c r="S802" s="2">
        <v>793</v>
      </c>
      <c r="T802" s="3">
        <v>0</v>
      </c>
      <c r="Y802" s="51"/>
    </row>
    <row r="803" spans="1:25" x14ac:dyDescent="0.45">
      <c r="A803" s="51"/>
      <c r="P803" s="2">
        <v>794</v>
      </c>
      <c r="Q803" s="3">
        <v>288972.01013565878</v>
      </c>
      <c r="S803" s="2">
        <v>794</v>
      </c>
      <c r="T803" s="3">
        <v>288972.01013565878</v>
      </c>
      <c r="Y803" s="51"/>
    </row>
    <row r="804" spans="1:25" x14ac:dyDescent="0.45">
      <c r="A804" s="51"/>
      <c r="P804" s="2">
        <v>795</v>
      </c>
      <c r="Q804" s="3">
        <v>2651.2959200478249</v>
      </c>
      <c r="S804" s="2">
        <v>795</v>
      </c>
      <c r="T804" s="3">
        <v>2651.2959200478249</v>
      </c>
      <c r="Y804" s="51"/>
    </row>
    <row r="805" spans="1:25" x14ac:dyDescent="0.45">
      <c r="A805" s="51"/>
      <c r="P805" s="2">
        <v>796</v>
      </c>
      <c r="Q805" s="3">
        <v>16215.978192044802</v>
      </c>
      <c r="S805" s="2">
        <v>796</v>
      </c>
      <c r="T805" s="3">
        <v>16215.978192044802</v>
      </c>
      <c r="Y805" s="51"/>
    </row>
    <row r="806" spans="1:25" x14ac:dyDescent="0.45">
      <c r="A806" s="51"/>
      <c r="P806" s="2">
        <v>797</v>
      </c>
      <c r="Q806" s="3">
        <v>5005.4650277608553</v>
      </c>
      <c r="S806" s="2">
        <v>797</v>
      </c>
      <c r="T806" s="3">
        <v>5005.4650277608553</v>
      </c>
      <c r="Y806" s="51"/>
    </row>
    <row r="807" spans="1:25" x14ac:dyDescent="0.45">
      <c r="A807" s="51"/>
      <c r="P807" s="2">
        <v>798</v>
      </c>
      <c r="Q807" s="3">
        <v>595004.92182570056</v>
      </c>
      <c r="S807" s="2">
        <v>798</v>
      </c>
      <c r="T807" s="3">
        <v>595004.92182570056</v>
      </c>
      <c r="Y807" s="51"/>
    </row>
    <row r="808" spans="1:25" x14ac:dyDescent="0.45">
      <c r="A808" s="51"/>
      <c r="P808" s="2">
        <v>799</v>
      </c>
      <c r="Q808" s="3">
        <v>0</v>
      </c>
      <c r="S808" s="2">
        <v>799</v>
      </c>
      <c r="T808" s="3">
        <v>0</v>
      </c>
      <c r="Y808" s="51"/>
    </row>
    <row r="809" spans="1:25" x14ac:dyDescent="0.45">
      <c r="A809" s="51"/>
      <c r="P809" s="2">
        <v>800</v>
      </c>
      <c r="Q809" s="3">
        <v>14970.534320572828</v>
      </c>
      <c r="S809" s="2">
        <v>800</v>
      </c>
      <c r="T809" s="3">
        <v>14970.534320572828</v>
      </c>
      <c r="Y809" s="51"/>
    </row>
    <row r="810" spans="1:25" x14ac:dyDescent="0.45">
      <c r="A810" s="51"/>
      <c r="P810" s="2">
        <v>801</v>
      </c>
      <c r="Q810" s="3">
        <v>9731.6117674010493</v>
      </c>
      <c r="S810" s="2">
        <v>801</v>
      </c>
      <c r="T810" s="3">
        <v>9731.6117674010493</v>
      </c>
      <c r="Y810" s="51"/>
    </row>
    <row r="811" spans="1:25" x14ac:dyDescent="0.45">
      <c r="A811" s="51"/>
      <c r="P811" s="2">
        <v>802</v>
      </c>
      <c r="Q811" s="3">
        <v>627639.80222529045</v>
      </c>
      <c r="S811" s="2">
        <v>802</v>
      </c>
      <c r="T811" s="3">
        <v>6819.8885897246246</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8243517.1267035734</v>
      </c>
      <c r="S814" s="2">
        <v>805</v>
      </c>
      <c r="T814" s="3">
        <v>2345939.4731030106</v>
      </c>
      <c r="Y814" s="51"/>
    </row>
    <row r="815" spans="1:25" x14ac:dyDescent="0.45">
      <c r="A815" s="51"/>
      <c r="P815" s="2">
        <v>806</v>
      </c>
      <c r="Q815" s="3">
        <v>0</v>
      </c>
      <c r="S815" s="2">
        <v>806</v>
      </c>
      <c r="T815" s="3">
        <v>0</v>
      </c>
      <c r="Y815" s="51"/>
    </row>
    <row r="816" spans="1:25" x14ac:dyDescent="0.45">
      <c r="A816" s="51"/>
      <c r="P816" s="2">
        <v>807</v>
      </c>
      <c r="Q816" s="3">
        <v>182846.35924579715</v>
      </c>
      <c r="S816" s="2">
        <v>807</v>
      </c>
      <c r="T816" s="3">
        <v>182846.35924579715</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4021418.225034663</v>
      </c>
      <c r="S819" s="2">
        <v>810</v>
      </c>
      <c r="T819" s="3">
        <v>117761.55779917023</v>
      </c>
      <c r="Y819" s="51"/>
    </row>
    <row r="820" spans="1:25" x14ac:dyDescent="0.45">
      <c r="A820" s="51"/>
      <c r="P820" s="2">
        <v>811</v>
      </c>
      <c r="Q820" s="3">
        <v>2328434.1242504381</v>
      </c>
      <c r="S820" s="2">
        <v>811</v>
      </c>
      <c r="T820" s="3">
        <v>0</v>
      </c>
      <c r="Y820" s="51"/>
    </row>
    <row r="821" spans="1:25" x14ac:dyDescent="0.45">
      <c r="A821" s="51"/>
      <c r="P821" s="2">
        <v>812</v>
      </c>
      <c r="Q821" s="3">
        <v>0</v>
      </c>
      <c r="S821" s="2">
        <v>812</v>
      </c>
      <c r="T821" s="3">
        <v>0</v>
      </c>
      <c r="Y821" s="51"/>
    </row>
    <row r="822" spans="1:25" x14ac:dyDescent="0.45">
      <c r="A822" s="51"/>
      <c r="P822" s="2">
        <v>813</v>
      </c>
      <c r="Q822" s="3">
        <v>2864805.4996366566</v>
      </c>
      <c r="S822" s="2">
        <v>813</v>
      </c>
      <c r="T822" s="3">
        <v>1683823.113052167</v>
      </c>
      <c r="Y822" s="51"/>
    </row>
    <row r="823" spans="1:25" x14ac:dyDescent="0.45">
      <c r="A823" s="51"/>
      <c r="P823" s="2">
        <v>814</v>
      </c>
      <c r="Q823" s="3">
        <v>21095.163160780226</v>
      </c>
      <c r="S823" s="2">
        <v>814</v>
      </c>
      <c r="T823" s="3">
        <v>21095.163160780226</v>
      </c>
      <c r="Y823" s="51"/>
    </row>
    <row r="824" spans="1:25" x14ac:dyDescent="0.45">
      <c r="A824" s="51"/>
      <c r="P824" s="2">
        <v>815</v>
      </c>
      <c r="Q824" s="3">
        <v>0</v>
      </c>
      <c r="S824" s="2">
        <v>815</v>
      </c>
      <c r="T824" s="3">
        <v>0</v>
      </c>
      <c r="Y824" s="51"/>
    </row>
    <row r="825" spans="1:25" x14ac:dyDescent="0.45">
      <c r="A825" s="51"/>
      <c r="P825" s="2">
        <v>816</v>
      </c>
      <c r="Q825" s="3">
        <v>11063.458461025395</v>
      </c>
      <c r="S825" s="2">
        <v>816</v>
      </c>
      <c r="T825" s="3">
        <v>11063.458461025395</v>
      </c>
      <c r="Y825" s="51"/>
    </row>
    <row r="826" spans="1:25" x14ac:dyDescent="0.45">
      <c r="A826" s="51"/>
      <c r="P826" s="2">
        <v>817</v>
      </c>
      <c r="Q826" s="3">
        <v>328601.74979850935</v>
      </c>
      <c r="S826" s="2">
        <v>817</v>
      </c>
      <c r="T826" s="3">
        <v>328601.74979850935</v>
      </c>
      <c r="Y826" s="51"/>
    </row>
    <row r="827" spans="1:25" x14ac:dyDescent="0.45">
      <c r="A827" s="51"/>
      <c r="P827" s="2">
        <v>818</v>
      </c>
      <c r="Q827" s="3">
        <v>12351.40919153227</v>
      </c>
      <c r="S827" s="2">
        <v>818</v>
      </c>
      <c r="T827" s="3">
        <v>12351.40919153227</v>
      </c>
      <c r="Y827" s="51"/>
    </row>
    <row r="828" spans="1:25" x14ac:dyDescent="0.45">
      <c r="A828" s="51"/>
      <c r="P828" s="2">
        <v>819</v>
      </c>
      <c r="Q828" s="3">
        <v>0</v>
      </c>
      <c r="S828" s="2">
        <v>819</v>
      </c>
      <c r="T828" s="3">
        <v>0</v>
      </c>
      <c r="Y828" s="51"/>
    </row>
    <row r="829" spans="1:25" x14ac:dyDescent="0.45">
      <c r="A829" s="51"/>
      <c r="P829" s="2">
        <v>820</v>
      </c>
      <c r="Q829" s="3">
        <v>28752.069516681076</v>
      </c>
      <c r="S829" s="2">
        <v>820</v>
      </c>
      <c r="T829" s="3">
        <v>28752.069516681076</v>
      </c>
      <c r="Y829" s="51"/>
    </row>
    <row r="830" spans="1:25" x14ac:dyDescent="0.45">
      <c r="A830" s="51"/>
      <c r="P830" s="2">
        <v>821</v>
      </c>
      <c r="Q830" s="3">
        <v>5560823.3320507687</v>
      </c>
      <c r="S830" s="2">
        <v>821</v>
      </c>
      <c r="T830" s="3">
        <v>0</v>
      </c>
      <c r="Y830" s="51"/>
    </row>
    <row r="831" spans="1:25" x14ac:dyDescent="0.45">
      <c r="A831" s="51"/>
      <c r="P831" s="2">
        <v>822</v>
      </c>
      <c r="Q831" s="3">
        <v>7114.0124558599955</v>
      </c>
      <c r="S831" s="2">
        <v>822</v>
      </c>
      <c r="T831" s="3">
        <v>7114.0124558599955</v>
      </c>
      <c r="Y831" s="51"/>
    </row>
    <row r="832" spans="1:25" x14ac:dyDescent="0.45">
      <c r="A832" s="51"/>
      <c r="P832" s="2">
        <v>823</v>
      </c>
      <c r="Q832" s="3">
        <v>708131.449208415</v>
      </c>
      <c r="S832" s="2">
        <v>823</v>
      </c>
      <c r="T832" s="3">
        <v>9802.3409157778551</v>
      </c>
      <c r="Y832" s="51"/>
    </row>
    <row r="833" spans="1:25" x14ac:dyDescent="0.45">
      <c r="A833" s="51"/>
      <c r="P833" s="2">
        <v>824</v>
      </c>
      <c r="Q833" s="3">
        <v>13883.604104525182</v>
      </c>
      <c r="S833" s="2">
        <v>824</v>
      </c>
      <c r="T833" s="3">
        <v>13883.604104525182</v>
      </c>
      <c r="Y833" s="51"/>
    </row>
    <row r="834" spans="1:25" x14ac:dyDescent="0.45">
      <c r="A834" s="51"/>
      <c r="P834" s="2">
        <v>825</v>
      </c>
      <c r="Q834" s="3">
        <v>6558759.9154503383</v>
      </c>
      <c r="S834" s="2">
        <v>825</v>
      </c>
      <c r="T834" s="3">
        <v>0</v>
      </c>
      <c r="Y834" s="51"/>
    </row>
    <row r="835" spans="1:25" x14ac:dyDescent="0.45">
      <c r="A835" s="51"/>
      <c r="P835" s="2">
        <v>826</v>
      </c>
      <c r="Q835" s="3">
        <v>0</v>
      </c>
      <c r="S835" s="2">
        <v>826</v>
      </c>
      <c r="T835" s="3">
        <v>0</v>
      </c>
      <c r="Y835" s="51"/>
    </row>
    <row r="836" spans="1:25" x14ac:dyDescent="0.45">
      <c r="A836" s="51"/>
      <c r="P836" s="2">
        <v>827</v>
      </c>
      <c r="Q836" s="3">
        <v>16144.160826445488</v>
      </c>
      <c r="S836" s="2">
        <v>827</v>
      </c>
      <c r="T836" s="3">
        <v>16144.160826445488</v>
      </c>
      <c r="Y836" s="51"/>
    </row>
    <row r="837" spans="1:25" x14ac:dyDescent="0.45">
      <c r="A837" s="51"/>
      <c r="P837" s="2">
        <v>828</v>
      </c>
      <c r="Q837" s="3">
        <v>0</v>
      </c>
      <c r="S837" s="2">
        <v>828</v>
      </c>
      <c r="T837" s="3">
        <v>0</v>
      </c>
      <c r="Y837" s="51"/>
    </row>
    <row r="838" spans="1:25" x14ac:dyDescent="0.45">
      <c r="A838" s="51"/>
      <c r="P838" s="2">
        <v>829</v>
      </c>
      <c r="Q838" s="3">
        <v>2510788.3388125682</v>
      </c>
      <c r="S838" s="2">
        <v>829</v>
      </c>
      <c r="T838" s="3">
        <v>2510788.3388125682</v>
      </c>
      <c r="Y838" s="51"/>
    </row>
    <row r="839" spans="1:25" x14ac:dyDescent="0.45">
      <c r="A839" s="51"/>
      <c r="P839" s="2">
        <v>830</v>
      </c>
      <c r="Q839" s="3">
        <v>0</v>
      </c>
      <c r="S839" s="2">
        <v>830</v>
      </c>
      <c r="T839" s="3">
        <v>0</v>
      </c>
      <c r="Y839" s="51"/>
    </row>
    <row r="840" spans="1:25" x14ac:dyDescent="0.45">
      <c r="A840" s="51"/>
      <c r="P840" s="2">
        <v>831</v>
      </c>
      <c r="Q840" s="3">
        <v>5901863.4093626784</v>
      </c>
      <c r="S840" s="2">
        <v>831</v>
      </c>
      <c r="T840" s="3">
        <v>1913662.1954092453</v>
      </c>
      <c r="Y840" s="51"/>
    </row>
    <row r="841" spans="1:25" x14ac:dyDescent="0.45">
      <c r="A841" s="51"/>
      <c r="P841" s="2">
        <v>832</v>
      </c>
      <c r="Q841" s="3">
        <v>4956076.9268722562</v>
      </c>
      <c r="S841" s="2">
        <v>832</v>
      </c>
      <c r="T841" s="3">
        <v>572265.13879396545</v>
      </c>
      <c r="Y841" s="51"/>
    </row>
    <row r="842" spans="1:25" x14ac:dyDescent="0.45">
      <c r="A842" s="51"/>
      <c r="P842" s="2">
        <v>833</v>
      </c>
      <c r="Q842" s="3">
        <v>6172585.2748167422</v>
      </c>
      <c r="S842" s="2">
        <v>833</v>
      </c>
      <c r="T842" s="3">
        <v>0</v>
      </c>
      <c r="Y842" s="51"/>
    </row>
    <row r="843" spans="1:25" x14ac:dyDescent="0.45">
      <c r="A843" s="51"/>
      <c r="P843" s="2">
        <v>834</v>
      </c>
      <c r="Q843" s="3">
        <v>348183.26765635412</v>
      </c>
      <c r="S843" s="2">
        <v>834</v>
      </c>
      <c r="T843" s="3">
        <v>0</v>
      </c>
      <c r="Y843" s="51"/>
    </row>
    <row r="844" spans="1:25" x14ac:dyDescent="0.45">
      <c r="A844" s="51"/>
      <c r="P844" s="2">
        <v>835</v>
      </c>
      <c r="Q844" s="3">
        <v>176920.32900188744</v>
      </c>
      <c r="S844" s="2">
        <v>835</v>
      </c>
      <c r="T844" s="3">
        <v>176920.32900188744</v>
      </c>
      <c r="Y844" s="51"/>
    </row>
    <row r="845" spans="1:25" x14ac:dyDescent="0.45">
      <c r="A845" s="51"/>
      <c r="P845" s="2">
        <v>836</v>
      </c>
      <c r="Q845" s="3">
        <v>0</v>
      </c>
      <c r="S845" s="2">
        <v>836</v>
      </c>
      <c r="T845" s="3">
        <v>0</v>
      </c>
      <c r="Y845" s="51"/>
    </row>
    <row r="846" spans="1:25" x14ac:dyDescent="0.45">
      <c r="A846" s="51"/>
      <c r="P846" s="2">
        <v>837</v>
      </c>
      <c r="Q846" s="3">
        <v>896536.97717923659</v>
      </c>
      <c r="S846" s="2">
        <v>837</v>
      </c>
      <c r="T846" s="3">
        <v>0</v>
      </c>
      <c r="Y846" s="51"/>
    </row>
    <row r="847" spans="1:25" x14ac:dyDescent="0.45">
      <c r="A847" s="51"/>
      <c r="P847" s="2">
        <v>838</v>
      </c>
      <c r="Q847" s="3">
        <v>8157.1842386065046</v>
      </c>
      <c r="S847" s="2">
        <v>838</v>
      </c>
      <c r="T847" s="3">
        <v>8157.1842386065046</v>
      </c>
      <c r="Y847" s="51"/>
    </row>
    <row r="848" spans="1:25" x14ac:dyDescent="0.45">
      <c r="A848" s="51"/>
      <c r="P848" s="2">
        <v>839</v>
      </c>
      <c r="Q848" s="3">
        <v>915865.78522721073</v>
      </c>
      <c r="S848" s="2">
        <v>839</v>
      </c>
      <c r="T848" s="3">
        <v>9037.5567403296191</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5643.3649231018644</v>
      </c>
      <c r="S851" s="2">
        <v>842</v>
      </c>
      <c r="T851" s="3">
        <v>5643.3649231018644</v>
      </c>
      <c r="Y851" s="51"/>
    </row>
    <row r="852" spans="1:25" x14ac:dyDescent="0.45">
      <c r="A852" s="51"/>
      <c r="P852" s="2">
        <v>843</v>
      </c>
      <c r="Q852" s="3">
        <v>14909.930759874576</v>
      </c>
      <c r="S852" s="2">
        <v>843</v>
      </c>
      <c r="T852" s="3">
        <v>14909.930759874576</v>
      </c>
      <c r="Y852" s="51"/>
    </row>
    <row r="853" spans="1:25" x14ac:dyDescent="0.45">
      <c r="A853" s="51"/>
      <c r="P853" s="2">
        <v>844</v>
      </c>
      <c r="Q853" s="3">
        <v>281960.35045696213</v>
      </c>
      <c r="S853" s="2">
        <v>844</v>
      </c>
      <c r="T853" s="3">
        <v>281960.35045696213</v>
      </c>
      <c r="Y853" s="51"/>
    </row>
    <row r="854" spans="1:25" x14ac:dyDescent="0.45">
      <c r="A854" s="51"/>
      <c r="P854" s="2">
        <v>845</v>
      </c>
      <c r="Q854" s="3">
        <v>7185.2980742184427</v>
      </c>
      <c r="S854" s="2">
        <v>845</v>
      </c>
      <c r="T854" s="3">
        <v>7185.2980742184427</v>
      </c>
      <c r="Y854" s="51"/>
    </row>
    <row r="855" spans="1:25" x14ac:dyDescent="0.45">
      <c r="A855" s="51"/>
      <c r="P855" s="2">
        <v>846</v>
      </c>
      <c r="Q855" s="3">
        <v>0</v>
      </c>
      <c r="S855" s="2">
        <v>846</v>
      </c>
      <c r="T855" s="3">
        <v>0</v>
      </c>
      <c r="Y855" s="51"/>
    </row>
    <row r="856" spans="1:25" x14ac:dyDescent="0.45">
      <c r="A856" s="51"/>
      <c r="P856" s="2">
        <v>847</v>
      </c>
      <c r="Q856" s="3">
        <v>11021.644159691323</v>
      </c>
      <c r="S856" s="2">
        <v>847</v>
      </c>
      <c r="T856" s="3">
        <v>11021.644159691323</v>
      </c>
      <c r="Y856" s="51"/>
    </row>
    <row r="857" spans="1:25" x14ac:dyDescent="0.45">
      <c r="A857" s="51"/>
      <c r="P857" s="2">
        <v>848</v>
      </c>
      <c r="Q857" s="3">
        <v>240264.04545749482</v>
      </c>
      <c r="S857" s="2">
        <v>848</v>
      </c>
      <c r="T857" s="3">
        <v>240264.04545749482</v>
      </c>
      <c r="Y857" s="51"/>
    </row>
    <row r="858" spans="1:25" x14ac:dyDescent="0.45">
      <c r="A858" s="51"/>
      <c r="P858" s="2">
        <v>849</v>
      </c>
      <c r="Q858" s="3">
        <v>0</v>
      </c>
      <c r="S858" s="2">
        <v>849</v>
      </c>
      <c r="T858" s="3">
        <v>0</v>
      </c>
      <c r="Y858" s="51"/>
    </row>
    <row r="859" spans="1:25" x14ac:dyDescent="0.45">
      <c r="A859" s="51"/>
      <c r="P859" s="2">
        <v>850</v>
      </c>
      <c r="Q859" s="3">
        <v>682230.961542028</v>
      </c>
      <c r="S859" s="2">
        <v>850</v>
      </c>
      <c r="T859" s="3">
        <v>682230.961542028</v>
      </c>
      <c r="Y859" s="51"/>
    </row>
    <row r="860" spans="1:25" x14ac:dyDescent="0.45">
      <c r="A860" s="51"/>
      <c r="P860" s="2">
        <v>851</v>
      </c>
      <c r="Q860" s="3">
        <v>8589.8776073287845</v>
      </c>
      <c r="S860" s="2">
        <v>851</v>
      </c>
      <c r="T860" s="3">
        <v>8589.8776073287845</v>
      </c>
      <c r="Y860" s="51"/>
    </row>
    <row r="861" spans="1:25" x14ac:dyDescent="0.45">
      <c r="A861" s="51"/>
      <c r="P861" s="2">
        <v>852</v>
      </c>
      <c r="Q861" s="3">
        <v>361960.41030767455</v>
      </c>
      <c r="S861" s="2">
        <v>852</v>
      </c>
      <c r="T861" s="3">
        <v>0</v>
      </c>
      <c r="Y861" s="51"/>
    </row>
    <row r="862" spans="1:25" x14ac:dyDescent="0.45">
      <c r="A862" s="51"/>
      <c r="P862" s="2">
        <v>853</v>
      </c>
      <c r="Q862" s="3">
        <v>2166085.2048196527</v>
      </c>
      <c r="S862" s="2">
        <v>853</v>
      </c>
      <c r="T862" s="3">
        <v>2166085.2048196527</v>
      </c>
      <c r="Y862" s="51"/>
    </row>
    <row r="863" spans="1:25" x14ac:dyDescent="0.45">
      <c r="A863" s="51"/>
      <c r="P863" s="2">
        <v>854</v>
      </c>
      <c r="Q863" s="3">
        <v>0</v>
      </c>
      <c r="S863" s="2">
        <v>854</v>
      </c>
      <c r="T863" s="3">
        <v>0</v>
      </c>
      <c r="Y863" s="51"/>
    </row>
    <row r="864" spans="1:25" x14ac:dyDescent="0.45">
      <c r="A864" s="51"/>
      <c r="P864" s="2">
        <v>855</v>
      </c>
      <c r="Q864" s="3">
        <v>2327367.7310175877</v>
      </c>
      <c r="S864" s="2">
        <v>855</v>
      </c>
      <c r="T864" s="3">
        <v>26958.675735669076</v>
      </c>
      <c r="Y864" s="51"/>
    </row>
    <row r="865" spans="1:25" x14ac:dyDescent="0.45">
      <c r="A865" s="51"/>
      <c r="P865" s="2">
        <v>856</v>
      </c>
      <c r="Q865" s="3">
        <v>232718.71855529299</v>
      </c>
      <c r="S865" s="2">
        <v>856</v>
      </c>
      <c r="T865" s="3">
        <v>232718.71855529299</v>
      </c>
      <c r="Y865" s="51"/>
    </row>
    <row r="866" spans="1:25" x14ac:dyDescent="0.45">
      <c r="A866" s="51"/>
      <c r="P866" s="2">
        <v>857</v>
      </c>
      <c r="Q866" s="3">
        <v>108771.12274323062</v>
      </c>
      <c r="S866" s="2">
        <v>857</v>
      </c>
      <c r="T866" s="3">
        <v>108771.12274323062</v>
      </c>
      <c r="Y866" s="51"/>
    </row>
    <row r="867" spans="1:25" x14ac:dyDescent="0.45">
      <c r="A867" s="51"/>
      <c r="P867" s="2">
        <v>858</v>
      </c>
      <c r="Q867" s="3">
        <v>6375442.1557193073</v>
      </c>
      <c r="S867" s="2">
        <v>858</v>
      </c>
      <c r="T867" s="3">
        <v>0</v>
      </c>
      <c r="Y867" s="51"/>
    </row>
    <row r="868" spans="1:25" x14ac:dyDescent="0.45">
      <c r="A868" s="51"/>
      <c r="P868" s="2">
        <v>859</v>
      </c>
      <c r="Q868" s="3">
        <v>0</v>
      </c>
      <c r="S868" s="2">
        <v>859</v>
      </c>
      <c r="T868" s="3">
        <v>0</v>
      </c>
      <c r="Y868" s="51"/>
    </row>
    <row r="869" spans="1:25" x14ac:dyDescent="0.45">
      <c r="A869" s="51"/>
      <c r="P869" s="2">
        <v>860</v>
      </c>
      <c r="Q869" s="3">
        <v>11633.013969393605</v>
      </c>
      <c r="S869" s="2">
        <v>860</v>
      </c>
      <c r="T869" s="3">
        <v>11633.013969393605</v>
      </c>
      <c r="Y869" s="51"/>
    </row>
    <row r="870" spans="1:25" x14ac:dyDescent="0.45">
      <c r="A870" s="51"/>
      <c r="P870" s="2">
        <v>861</v>
      </c>
      <c r="Q870" s="3">
        <v>4589.5293012515685</v>
      </c>
      <c r="S870" s="2">
        <v>861</v>
      </c>
      <c r="T870" s="3">
        <v>4589.5293012515685</v>
      </c>
      <c r="Y870" s="51"/>
    </row>
    <row r="871" spans="1:25" x14ac:dyDescent="0.45">
      <c r="A871" s="51"/>
      <c r="P871" s="2">
        <v>862</v>
      </c>
      <c r="Q871" s="3">
        <v>0</v>
      </c>
      <c r="S871" s="2">
        <v>862</v>
      </c>
      <c r="T871" s="3">
        <v>0</v>
      </c>
      <c r="Y871" s="51"/>
    </row>
    <row r="872" spans="1:25" x14ac:dyDescent="0.45">
      <c r="A872" s="51"/>
      <c r="P872" s="2">
        <v>863</v>
      </c>
      <c r="Q872" s="3">
        <v>8479.7240153491148</v>
      </c>
      <c r="S872" s="2">
        <v>863</v>
      </c>
      <c r="T872" s="3">
        <v>8479.7240153491148</v>
      </c>
      <c r="Y872" s="51"/>
    </row>
    <row r="873" spans="1:25" x14ac:dyDescent="0.45">
      <c r="A873" s="51"/>
      <c r="P873" s="2">
        <v>864</v>
      </c>
      <c r="Q873" s="3">
        <v>0</v>
      </c>
      <c r="S873" s="2">
        <v>864</v>
      </c>
      <c r="T873" s="3">
        <v>0</v>
      </c>
      <c r="Y873" s="51"/>
    </row>
    <row r="874" spans="1:25" x14ac:dyDescent="0.45">
      <c r="A874" s="51"/>
      <c r="P874" s="2">
        <v>865</v>
      </c>
      <c r="Q874" s="3">
        <v>1655592.1220914179</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424689.07035162346</v>
      </c>
      <c r="S877" s="2">
        <v>868</v>
      </c>
      <c r="T877" s="3">
        <v>424689.07035162346</v>
      </c>
      <c r="Y877" s="51"/>
    </row>
    <row r="878" spans="1:25" x14ac:dyDescent="0.45">
      <c r="A878" s="51"/>
      <c r="P878" s="2">
        <v>869</v>
      </c>
      <c r="Q878" s="3">
        <v>6253.0585332305891</v>
      </c>
      <c r="S878" s="2">
        <v>869</v>
      </c>
      <c r="T878" s="3">
        <v>6253.0585332305891</v>
      </c>
      <c r="Y878" s="51"/>
    </row>
    <row r="879" spans="1:25" x14ac:dyDescent="0.45">
      <c r="A879" s="51"/>
      <c r="P879" s="2">
        <v>870</v>
      </c>
      <c r="Q879" s="3">
        <v>2873.9461323584665</v>
      </c>
      <c r="S879" s="2">
        <v>870</v>
      </c>
      <c r="T879" s="3">
        <v>2873.9461323584665</v>
      </c>
      <c r="Y879" s="51"/>
    </row>
    <row r="880" spans="1:25" x14ac:dyDescent="0.45">
      <c r="A880" s="51"/>
      <c r="P880" s="2">
        <v>871</v>
      </c>
      <c r="Q880" s="3">
        <v>1335026.817396045</v>
      </c>
      <c r="S880" s="2">
        <v>871</v>
      </c>
      <c r="T880" s="3">
        <v>0</v>
      </c>
      <c r="Y880" s="51"/>
    </row>
    <row r="881" spans="1:25" x14ac:dyDescent="0.45">
      <c r="A881" s="51"/>
      <c r="P881" s="2">
        <v>872</v>
      </c>
      <c r="Q881" s="3">
        <v>0</v>
      </c>
      <c r="S881" s="2">
        <v>872</v>
      </c>
      <c r="T881" s="3">
        <v>0</v>
      </c>
      <c r="Y881" s="51"/>
    </row>
    <row r="882" spans="1:25" x14ac:dyDescent="0.45">
      <c r="A882" s="51"/>
      <c r="P882" s="2">
        <v>873</v>
      </c>
      <c r="Q882" s="3">
        <v>19813.679581778699</v>
      </c>
      <c r="S882" s="2">
        <v>873</v>
      </c>
      <c r="T882" s="3">
        <v>19813.679581778699</v>
      </c>
      <c r="Y882" s="51"/>
    </row>
    <row r="883" spans="1:25" x14ac:dyDescent="0.45">
      <c r="A883" s="51"/>
      <c r="P883" s="2">
        <v>874</v>
      </c>
      <c r="Q883" s="3">
        <v>5188324.1096222531</v>
      </c>
      <c r="S883" s="2">
        <v>874</v>
      </c>
      <c r="T883" s="3">
        <v>9262.3928181442061</v>
      </c>
      <c r="Y883" s="51"/>
    </row>
    <row r="884" spans="1:25" x14ac:dyDescent="0.45">
      <c r="A884" s="51"/>
      <c r="P884" s="2">
        <v>875</v>
      </c>
      <c r="Q884" s="3">
        <v>11199.314508575866</v>
      </c>
      <c r="S884" s="2">
        <v>875</v>
      </c>
      <c r="T884" s="3">
        <v>11199.314508575866</v>
      </c>
      <c r="Y884" s="51"/>
    </row>
    <row r="885" spans="1:25" x14ac:dyDescent="0.45">
      <c r="A885" s="51"/>
      <c r="P885" s="2">
        <v>876</v>
      </c>
      <c r="Q885" s="3">
        <v>0</v>
      </c>
      <c r="S885" s="2">
        <v>876</v>
      </c>
      <c r="T885" s="3">
        <v>0</v>
      </c>
      <c r="Y885" s="51"/>
    </row>
    <row r="886" spans="1:25" x14ac:dyDescent="0.45">
      <c r="A886" s="51"/>
      <c r="P886" s="2">
        <v>877</v>
      </c>
      <c r="Q886" s="3">
        <v>9258.4372312297237</v>
      </c>
      <c r="S886" s="2">
        <v>877</v>
      </c>
      <c r="T886" s="3">
        <v>9258.4372312297237</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7741.8991301710075</v>
      </c>
      <c r="S889" s="2">
        <v>880</v>
      </c>
      <c r="T889" s="3">
        <v>7741.8991301710075</v>
      </c>
      <c r="Y889" s="51"/>
    </row>
    <row r="890" spans="1:25" x14ac:dyDescent="0.45">
      <c r="A890" s="51"/>
      <c r="P890" s="2">
        <v>881</v>
      </c>
      <c r="Q890" s="3">
        <v>0</v>
      </c>
      <c r="S890" s="2">
        <v>881</v>
      </c>
      <c r="T890" s="3">
        <v>0</v>
      </c>
      <c r="Y890" s="51"/>
    </row>
    <row r="891" spans="1:25" x14ac:dyDescent="0.45">
      <c r="A891" s="51"/>
      <c r="P891" s="2">
        <v>882</v>
      </c>
      <c r="Q891" s="3">
        <v>2482985.38818376</v>
      </c>
      <c r="S891" s="2">
        <v>882</v>
      </c>
      <c r="T891" s="3">
        <v>22341.350866375527</v>
      </c>
      <c r="Y891" s="51"/>
    </row>
    <row r="892" spans="1:25" x14ac:dyDescent="0.45">
      <c r="A892" s="51"/>
      <c r="P892" s="2">
        <v>883</v>
      </c>
      <c r="Q892" s="3">
        <v>128913.0335491439</v>
      </c>
      <c r="S892" s="2">
        <v>883</v>
      </c>
      <c r="T892" s="3">
        <v>128913.0335491439</v>
      </c>
      <c r="Y892" s="51"/>
    </row>
    <row r="893" spans="1:25" x14ac:dyDescent="0.45">
      <c r="A893" s="51"/>
      <c r="P893" s="2">
        <v>884</v>
      </c>
      <c r="Q893" s="3">
        <v>6709.3077751293995</v>
      </c>
      <c r="S893" s="2">
        <v>884</v>
      </c>
      <c r="T893" s="3">
        <v>6709.3077751293995</v>
      </c>
      <c r="Y893" s="51"/>
    </row>
    <row r="894" spans="1:25" x14ac:dyDescent="0.45">
      <c r="A894" s="51"/>
      <c r="P894" s="2">
        <v>885</v>
      </c>
      <c r="Q894" s="3">
        <v>1693259.374722193</v>
      </c>
      <c r="S894" s="2">
        <v>885</v>
      </c>
      <c r="T894" s="3">
        <v>1693259.374722193</v>
      </c>
      <c r="Y894" s="51"/>
    </row>
    <row r="895" spans="1:25" x14ac:dyDescent="0.45">
      <c r="A895" s="51"/>
      <c r="P895" s="2">
        <v>886</v>
      </c>
      <c r="Q895" s="3">
        <v>13174.761470581008</v>
      </c>
      <c r="S895" s="2">
        <v>886</v>
      </c>
      <c r="T895" s="3">
        <v>13174.761470581008</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8966.1092728127551</v>
      </c>
      <c r="S899" s="2">
        <v>890</v>
      </c>
      <c r="T899" s="3">
        <v>8966.1092728127551</v>
      </c>
      <c r="Y899" s="51"/>
    </row>
    <row r="900" spans="1:25" x14ac:dyDescent="0.45">
      <c r="A900" s="51"/>
      <c r="P900" s="2">
        <v>891</v>
      </c>
      <c r="Q900" s="3">
        <v>2353050.3510661293</v>
      </c>
      <c r="S900" s="2">
        <v>891</v>
      </c>
      <c r="T900" s="3">
        <v>2353050.3510661293</v>
      </c>
      <c r="Y900" s="51"/>
    </row>
    <row r="901" spans="1:25" x14ac:dyDescent="0.45">
      <c r="A901" s="51"/>
      <c r="P901" s="2">
        <v>892</v>
      </c>
      <c r="Q901" s="3">
        <v>1163126.8528715151</v>
      </c>
      <c r="S901" s="2">
        <v>892</v>
      </c>
      <c r="T901" s="3">
        <v>0</v>
      </c>
      <c r="Y901" s="51"/>
    </row>
    <row r="902" spans="1:25" x14ac:dyDescent="0.45">
      <c r="A902" s="51"/>
      <c r="P902" s="2">
        <v>893</v>
      </c>
      <c r="Q902" s="3">
        <v>1276419.230696826</v>
      </c>
      <c r="S902" s="2">
        <v>893</v>
      </c>
      <c r="T902" s="3">
        <v>1276419.230696826</v>
      </c>
      <c r="Y902" s="51"/>
    </row>
    <row r="903" spans="1:25" x14ac:dyDescent="0.45">
      <c r="A903" s="51"/>
      <c r="P903" s="2">
        <v>894</v>
      </c>
      <c r="Q903" s="3">
        <v>7235698.7315876968</v>
      </c>
      <c r="S903" s="2">
        <v>894</v>
      </c>
      <c r="T903" s="3">
        <v>281273.90327634342</v>
      </c>
      <c r="Y903" s="51"/>
    </row>
    <row r="904" spans="1:25" x14ac:dyDescent="0.45">
      <c r="A904" s="51"/>
      <c r="P904" s="2">
        <v>895</v>
      </c>
      <c r="Q904" s="3">
        <v>9740.8914286071213</v>
      </c>
      <c r="S904" s="2">
        <v>895</v>
      </c>
      <c r="T904" s="3">
        <v>9740.8914286071213</v>
      </c>
      <c r="Y904" s="51"/>
    </row>
    <row r="905" spans="1:25" x14ac:dyDescent="0.45">
      <c r="A905" s="51"/>
      <c r="P905" s="2">
        <v>896</v>
      </c>
      <c r="Q905" s="3">
        <v>31187.129559934951</v>
      </c>
      <c r="S905" s="2">
        <v>896</v>
      </c>
      <c r="T905" s="3">
        <v>31187.129559934951</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365052.48576195276</v>
      </c>
      <c r="S909" s="2">
        <v>900</v>
      </c>
      <c r="T909" s="3">
        <v>365052.48576195276</v>
      </c>
      <c r="Y909" s="51"/>
    </row>
    <row r="910" spans="1:25" x14ac:dyDescent="0.45">
      <c r="A910" s="51"/>
      <c r="P910" s="2">
        <v>901</v>
      </c>
      <c r="Q910" s="3">
        <v>0</v>
      </c>
      <c r="S910" s="2">
        <v>901</v>
      </c>
      <c r="T910" s="3">
        <v>0</v>
      </c>
      <c r="Y910" s="51"/>
    </row>
    <row r="911" spans="1:25" x14ac:dyDescent="0.45">
      <c r="A911" s="51"/>
      <c r="P911" s="2">
        <v>902</v>
      </c>
      <c r="Q911" s="3">
        <v>5477.2066612911685</v>
      </c>
      <c r="S911" s="2">
        <v>902</v>
      </c>
      <c r="T911" s="3">
        <v>5477.2066612911685</v>
      </c>
      <c r="Y911" s="51"/>
    </row>
    <row r="912" spans="1:25" x14ac:dyDescent="0.45">
      <c r="A912" s="51"/>
      <c r="P912" s="2">
        <v>903</v>
      </c>
      <c r="Q912" s="3">
        <v>2695775.9211973557</v>
      </c>
      <c r="S912" s="2">
        <v>903</v>
      </c>
      <c r="T912" s="3">
        <v>2695775.9211973557</v>
      </c>
      <c r="Y912" s="51"/>
    </row>
    <row r="913" spans="1:25" x14ac:dyDescent="0.45">
      <c r="A913" s="51"/>
      <c r="P913" s="2">
        <v>904</v>
      </c>
      <c r="Q913" s="3">
        <v>0</v>
      </c>
      <c r="S913" s="2">
        <v>904</v>
      </c>
      <c r="T913" s="3">
        <v>0</v>
      </c>
      <c r="Y913" s="51"/>
    </row>
    <row r="914" spans="1:25" x14ac:dyDescent="0.45">
      <c r="A914" s="51"/>
      <c r="P914" s="2">
        <v>905</v>
      </c>
      <c r="Q914" s="3">
        <v>9123.359588483534</v>
      </c>
      <c r="S914" s="2">
        <v>905</v>
      </c>
      <c r="T914" s="3">
        <v>9123.359588483534</v>
      </c>
      <c r="Y914" s="51"/>
    </row>
    <row r="915" spans="1:25" x14ac:dyDescent="0.45">
      <c r="A915" s="51"/>
      <c r="P915" s="2">
        <v>906</v>
      </c>
      <c r="Q915" s="3">
        <v>10173.178150331376</v>
      </c>
      <c r="S915" s="2">
        <v>906</v>
      </c>
      <c r="T915" s="3">
        <v>10173.178150331376</v>
      </c>
      <c r="Y915" s="51"/>
    </row>
    <row r="916" spans="1:25" x14ac:dyDescent="0.45">
      <c r="A916" s="51"/>
      <c r="P916" s="2">
        <v>907</v>
      </c>
      <c r="Q916" s="3">
        <v>8584.0332107220383</v>
      </c>
      <c r="S916" s="2">
        <v>907</v>
      </c>
      <c r="T916" s="3">
        <v>8584.0332107220383</v>
      </c>
      <c r="Y916" s="51"/>
    </row>
    <row r="917" spans="1:25" x14ac:dyDescent="0.45">
      <c r="A917" s="51"/>
      <c r="P917" s="2">
        <v>908</v>
      </c>
      <c r="Q917" s="3">
        <v>12237.241564334261</v>
      </c>
      <c r="S917" s="2">
        <v>908</v>
      </c>
      <c r="T917" s="3">
        <v>12237.241564334261</v>
      </c>
      <c r="Y917" s="51"/>
    </row>
    <row r="918" spans="1:25" x14ac:dyDescent="0.45">
      <c r="A918" s="51"/>
      <c r="P918" s="2">
        <v>909</v>
      </c>
      <c r="Q918" s="3">
        <v>11970.375823732034</v>
      </c>
      <c r="S918" s="2">
        <v>909</v>
      </c>
      <c r="T918" s="3">
        <v>11970.375823732034</v>
      </c>
      <c r="Y918" s="51"/>
    </row>
    <row r="919" spans="1:25" x14ac:dyDescent="0.45">
      <c r="A919" s="51"/>
      <c r="P919" s="2">
        <v>910</v>
      </c>
      <c r="Q919" s="3">
        <v>1085351.4107223509</v>
      </c>
      <c r="S919" s="2">
        <v>910</v>
      </c>
      <c r="T919" s="3">
        <v>0</v>
      </c>
      <c r="Y919" s="51"/>
    </row>
    <row r="920" spans="1:25" x14ac:dyDescent="0.45">
      <c r="A920" s="51"/>
      <c r="P920" s="2">
        <v>911</v>
      </c>
      <c r="Q920" s="3">
        <v>370201.07820521278</v>
      </c>
      <c r="S920" s="2">
        <v>911</v>
      </c>
      <c r="T920" s="3">
        <v>370201.07820521278</v>
      </c>
      <c r="Y920" s="51"/>
    </row>
    <row r="921" spans="1:25" x14ac:dyDescent="0.45">
      <c r="A921" s="51"/>
      <c r="P921" s="2">
        <v>912</v>
      </c>
      <c r="Q921" s="3">
        <v>0</v>
      </c>
      <c r="S921" s="2">
        <v>912</v>
      </c>
      <c r="T921" s="3">
        <v>0</v>
      </c>
      <c r="Y921" s="51"/>
    </row>
    <row r="922" spans="1:25" x14ac:dyDescent="0.45">
      <c r="A922" s="51"/>
      <c r="P922" s="2">
        <v>913</v>
      </c>
      <c r="Q922" s="3">
        <v>1274081.559985559</v>
      </c>
      <c r="S922" s="2">
        <v>913</v>
      </c>
      <c r="T922" s="3">
        <v>1274081.559985559</v>
      </c>
      <c r="Y922" s="51"/>
    </row>
    <row r="923" spans="1:25" x14ac:dyDescent="0.45">
      <c r="A923" s="51"/>
      <c r="P923" s="2">
        <v>914</v>
      </c>
      <c r="Q923" s="3">
        <v>15949.989806436195</v>
      </c>
      <c r="S923" s="2">
        <v>914</v>
      </c>
      <c r="T923" s="3">
        <v>15949.989806436195</v>
      </c>
      <c r="Y923" s="51"/>
    </row>
    <row r="924" spans="1:25" x14ac:dyDescent="0.45">
      <c r="A924" s="51"/>
      <c r="P924" s="2">
        <v>915</v>
      </c>
      <c r="Q924" s="3">
        <v>453313.4333731372</v>
      </c>
      <c r="S924" s="2">
        <v>915</v>
      </c>
      <c r="T924" s="3">
        <v>7358.2016410358528</v>
      </c>
      <c r="Y924" s="51"/>
    </row>
    <row r="925" spans="1:25" x14ac:dyDescent="0.45">
      <c r="A925" s="51"/>
      <c r="P925" s="2">
        <v>916</v>
      </c>
      <c r="Q925" s="3">
        <v>1325421.8508181733</v>
      </c>
      <c r="S925" s="2">
        <v>916</v>
      </c>
      <c r="T925" s="3">
        <v>0</v>
      </c>
      <c r="Y925" s="51"/>
    </row>
    <row r="926" spans="1:25" x14ac:dyDescent="0.45">
      <c r="A926" s="51"/>
      <c r="P926" s="2">
        <v>917</v>
      </c>
      <c r="Q926" s="3">
        <v>0</v>
      </c>
      <c r="S926" s="2">
        <v>917</v>
      </c>
      <c r="T926" s="3">
        <v>0</v>
      </c>
      <c r="Y926" s="51"/>
    </row>
    <row r="927" spans="1:25" x14ac:dyDescent="0.45">
      <c r="A927" s="51"/>
      <c r="P927" s="2">
        <v>918</v>
      </c>
      <c r="Q927" s="3">
        <v>8227.3412169849598</v>
      </c>
      <c r="S927" s="2">
        <v>918</v>
      </c>
      <c r="T927" s="3">
        <v>8227.3412169849598</v>
      </c>
      <c r="Y927" s="51"/>
    </row>
    <row r="928" spans="1:25" x14ac:dyDescent="0.45">
      <c r="A928" s="51"/>
      <c r="P928" s="2">
        <v>919</v>
      </c>
      <c r="Q928" s="3">
        <v>12788.352973291214</v>
      </c>
      <c r="S928" s="2">
        <v>919</v>
      </c>
      <c r="T928" s="3">
        <v>12788.352973291214</v>
      </c>
      <c r="Y928" s="51"/>
    </row>
    <row r="929" spans="1:25" x14ac:dyDescent="0.45">
      <c r="A929" s="51"/>
      <c r="P929" s="2">
        <v>920</v>
      </c>
      <c r="Q929" s="3">
        <v>586731.71651884785</v>
      </c>
      <c r="S929" s="2">
        <v>920</v>
      </c>
      <c r="T929" s="3">
        <v>586731.71651884785</v>
      </c>
      <c r="Y929" s="51"/>
    </row>
    <row r="930" spans="1:25" x14ac:dyDescent="0.45">
      <c r="A930" s="51"/>
      <c r="P930" s="2">
        <v>921</v>
      </c>
      <c r="Q930" s="3">
        <v>1150063.8882624193</v>
      </c>
      <c r="S930" s="2">
        <v>921</v>
      </c>
      <c r="T930" s="3">
        <v>0</v>
      </c>
      <c r="Y930" s="51"/>
    </row>
    <row r="931" spans="1:25" x14ac:dyDescent="0.45">
      <c r="A931" s="51"/>
      <c r="P931" s="2">
        <v>922</v>
      </c>
      <c r="Q931" s="3">
        <v>0</v>
      </c>
      <c r="S931" s="2">
        <v>922</v>
      </c>
      <c r="T931" s="3">
        <v>0</v>
      </c>
      <c r="Y931" s="51"/>
    </row>
    <row r="932" spans="1:25" x14ac:dyDescent="0.45">
      <c r="A932" s="51"/>
      <c r="P932" s="2">
        <v>923</v>
      </c>
      <c r="Q932" s="3">
        <v>14101.443487502094</v>
      </c>
      <c r="S932" s="2">
        <v>923</v>
      </c>
      <c r="T932" s="3">
        <v>14101.443487502094</v>
      </c>
      <c r="Y932" s="51"/>
    </row>
    <row r="933" spans="1:25" x14ac:dyDescent="0.45">
      <c r="A933" s="51"/>
      <c r="P933" s="2">
        <v>924</v>
      </c>
      <c r="Q933" s="3">
        <v>1420500.589633405</v>
      </c>
      <c r="S933" s="2">
        <v>924</v>
      </c>
      <c r="T933" s="3">
        <v>1420500.589633405</v>
      </c>
      <c r="Y933" s="51"/>
    </row>
    <row r="934" spans="1:25" x14ac:dyDescent="0.45">
      <c r="A934" s="51"/>
      <c r="P934" s="2">
        <v>925</v>
      </c>
      <c r="Q934" s="3">
        <v>1415817.8726074835</v>
      </c>
      <c r="S934" s="2">
        <v>925</v>
      </c>
      <c r="T934" s="3">
        <v>15051.654717729127</v>
      </c>
      <c r="Y934" s="51"/>
    </row>
    <row r="935" spans="1:25" x14ac:dyDescent="0.45">
      <c r="A935" s="51"/>
      <c r="P935" s="2">
        <v>926</v>
      </c>
      <c r="Q935" s="3">
        <v>738238.37290094083</v>
      </c>
      <c r="S935" s="2">
        <v>926</v>
      </c>
      <c r="T935" s="3">
        <v>738238.37290094083</v>
      </c>
      <c r="Y935" s="51"/>
    </row>
    <row r="936" spans="1:25" x14ac:dyDescent="0.45">
      <c r="A936" s="51"/>
      <c r="P936" s="2">
        <v>927</v>
      </c>
      <c r="Q936" s="3">
        <v>4402649.997905843</v>
      </c>
      <c r="S936" s="2">
        <v>927</v>
      </c>
      <c r="T936" s="3">
        <v>70301.370880703224</v>
      </c>
      <c r="Y936" s="51"/>
    </row>
    <row r="937" spans="1:25" x14ac:dyDescent="0.45">
      <c r="A937" s="51"/>
      <c r="P937" s="2">
        <v>928</v>
      </c>
      <c r="Q937" s="3">
        <v>16913.904190019792</v>
      </c>
      <c r="S937" s="2">
        <v>928</v>
      </c>
      <c r="T937" s="3">
        <v>16913.904190019792</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3163847.3614196186</v>
      </c>
      <c r="S940" s="2">
        <v>931</v>
      </c>
      <c r="T940" s="3">
        <v>3163847.3614196186</v>
      </c>
      <c r="Y940" s="51"/>
    </row>
    <row r="941" spans="1:25" x14ac:dyDescent="0.45">
      <c r="A941" s="51"/>
      <c r="P941" s="2">
        <v>932</v>
      </c>
      <c r="Q941" s="3">
        <v>1091611.9444546935</v>
      </c>
      <c r="S941" s="2">
        <v>932</v>
      </c>
      <c r="T941" s="3">
        <v>1091611.9444546935</v>
      </c>
      <c r="Y941" s="51"/>
    </row>
    <row r="942" spans="1:25" x14ac:dyDescent="0.45">
      <c r="A942" s="51"/>
      <c r="P942" s="2">
        <v>933</v>
      </c>
      <c r="Q942" s="3">
        <v>2333709.7491597459</v>
      </c>
      <c r="S942" s="2">
        <v>933</v>
      </c>
      <c r="T942" s="3">
        <v>10322.879341206892</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1565530.7380384393</v>
      </c>
      <c r="S945" s="2">
        <v>936</v>
      </c>
      <c r="T945" s="3">
        <v>11501.317665224042</v>
      </c>
      <c r="Y945" s="51"/>
    </row>
    <row r="946" spans="1:25" x14ac:dyDescent="0.45">
      <c r="A946" s="51"/>
      <c r="P946" s="2">
        <v>937</v>
      </c>
      <c r="Q946" s="3">
        <v>893493.22313854541</v>
      </c>
      <c r="S946" s="2">
        <v>937</v>
      </c>
      <c r="T946" s="3">
        <v>893493.22313854541</v>
      </c>
      <c r="Y946" s="51"/>
    </row>
    <row r="947" spans="1:25" x14ac:dyDescent="0.45">
      <c r="A947" s="51"/>
      <c r="P947" s="2">
        <v>938</v>
      </c>
      <c r="Q947" s="3">
        <v>0</v>
      </c>
      <c r="S947" s="2">
        <v>938</v>
      </c>
      <c r="T947" s="3">
        <v>0</v>
      </c>
      <c r="Y947" s="51"/>
    </row>
    <row r="948" spans="1:25" x14ac:dyDescent="0.45">
      <c r="A948" s="51"/>
      <c r="P948" s="2">
        <v>939</v>
      </c>
      <c r="Q948" s="3">
        <v>269730.85945640347</v>
      </c>
      <c r="S948" s="2">
        <v>939</v>
      </c>
      <c r="T948" s="3">
        <v>269730.85945640347</v>
      </c>
      <c r="Y948" s="51"/>
    </row>
    <row r="949" spans="1:25" x14ac:dyDescent="0.45">
      <c r="A949" s="51"/>
      <c r="P949" s="2">
        <v>940</v>
      </c>
      <c r="Q949" s="3">
        <v>2744.2611475958192</v>
      </c>
      <c r="S949" s="2">
        <v>940</v>
      </c>
      <c r="T949" s="3">
        <v>2744.2611475958192</v>
      </c>
      <c r="Y949" s="51"/>
    </row>
    <row r="950" spans="1:25" x14ac:dyDescent="0.45">
      <c r="A950" s="51"/>
      <c r="P950" s="2">
        <v>941</v>
      </c>
      <c r="Q950" s="3">
        <v>12730.784538352938</v>
      </c>
      <c r="S950" s="2">
        <v>941</v>
      </c>
      <c r="T950" s="3">
        <v>12730.784538352938</v>
      </c>
      <c r="Y950" s="51"/>
    </row>
    <row r="951" spans="1:25" x14ac:dyDescent="0.45">
      <c r="A951" s="51"/>
      <c r="P951" s="2">
        <v>942</v>
      </c>
      <c r="Q951" s="3">
        <v>8488.9230112805562</v>
      </c>
      <c r="S951" s="2">
        <v>942</v>
      </c>
      <c r="T951" s="3">
        <v>8488.9230112805562</v>
      </c>
      <c r="Y951" s="51"/>
    </row>
    <row r="952" spans="1:25" x14ac:dyDescent="0.45">
      <c r="A952" s="51"/>
      <c r="P952" s="2">
        <v>943</v>
      </c>
      <c r="Q952" s="3">
        <v>11980552.850616327</v>
      </c>
      <c r="S952" s="2">
        <v>943</v>
      </c>
      <c r="T952" s="3">
        <v>0</v>
      </c>
      <c r="Y952" s="51"/>
    </row>
    <row r="953" spans="1:25" x14ac:dyDescent="0.45">
      <c r="A953" s="51"/>
      <c r="P953" s="2">
        <v>944</v>
      </c>
      <c r="Q953" s="3">
        <v>3810.0401919023816</v>
      </c>
      <c r="S953" s="2">
        <v>944</v>
      </c>
      <c r="T953" s="3">
        <v>3810.0401919023816</v>
      </c>
      <c r="Y953" s="51"/>
    </row>
    <row r="954" spans="1:25" x14ac:dyDescent="0.45">
      <c r="A954" s="51"/>
      <c r="P954" s="2">
        <v>945</v>
      </c>
      <c r="Q954" s="3">
        <v>3631415.0001734085</v>
      </c>
      <c r="S954" s="2">
        <v>945</v>
      </c>
      <c r="T954" s="3">
        <v>1561620.3732120972</v>
      </c>
      <c r="Y954" s="51"/>
    </row>
    <row r="955" spans="1:25" x14ac:dyDescent="0.45">
      <c r="A955" s="51"/>
      <c r="P955" s="2">
        <v>946</v>
      </c>
      <c r="Q955" s="3">
        <v>4529.4533124352884</v>
      </c>
      <c r="S955" s="2">
        <v>946</v>
      </c>
      <c r="T955" s="3">
        <v>4529.4533124352884</v>
      </c>
      <c r="Y955" s="51"/>
    </row>
    <row r="956" spans="1:25" x14ac:dyDescent="0.45">
      <c r="A956" s="51"/>
      <c r="P956" s="2">
        <v>947</v>
      </c>
      <c r="Q956" s="3">
        <v>775341.48933618318</v>
      </c>
      <c r="S956" s="2">
        <v>947</v>
      </c>
      <c r="T956" s="3">
        <v>775341.48933618318</v>
      </c>
      <c r="Y956" s="51"/>
    </row>
    <row r="957" spans="1:25" x14ac:dyDescent="0.45">
      <c r="A957" s="51"/>
      <c r="P957" s="2">
        <v>948</v>
      </c>
      <c r="Q957" s="3">
        <v>1838219.4426355637</v>
      </c>
      <c r="S957" s="2">
        <v>948</v>
      </c>
      <c r="T957" s="3">
        <v>0</v>
      </c>
      <c r="Y957" s="51"/>
    </row>
    <row r="958" spans="1:25" x14ac:dyDescent="0.45">
      <c r="A958" s="51"/>
      <c r="P958" s="2">
        <v>949</v>
      </c>
      <c r="Q958" s="3">
        <v>419897.23407382402</v>
      </c>
      <c r="S958" s="2">
        <v>949</v>
      </c>
      <c r="T958" s="3">
        <v>419897.23407382402</v>
      </c>
      <c r="Y958" s="51"/>
    </row>
    <row r="959" spans="1:25" x14ac:dyDescent="0.45">
      <c r="A959" s="51"/>
      <c r="P959" s="2">
        <v>950</v>
      </c>
      <c r="Q959" s="3">
        <v>1022083.0819792791</v>
      </c>
      <c r="S959" s="2">
        <v>950</v>
      </c>
      <c r="T959" s="3">
        <v>6611.0646218034171</v>
      </c>
      <c r="Y959" s="51"/>
    </row>
    <row r="960" spans="1:25" x14ac:dyDescent="0.45">
      <c r="A960" s="51"/>
      <c r="P960" s="2">
        <v>951</v>
      </c>
      <c r="Q960" s="3">
        <v>7129347.4621673739</v>
      </c>
      <c r="S960" s="2">
        <v>951</v>
      </c>
      <c r="T960" s="3">
        <v>256468.7353683839</v>
      </c>
      <c r="Y960" s="51"/>
    </row>
    <row r="961" spans="1:25" x14ac:dyDescent="0.45">
      <c r="A961" s="51"/>
      <c r="P961" s="2">
        <v>952</v>
      </c>
      <c r="Q961" s="3">
        <v>460094.99057524116</v>
      </c>
      <c r="S961" s="2">
        <v>952</v>
      </c>
      <c r="T961" s="3">
        <v>460094.99057524116</v>
      </c>
      <c r="Y961" s="51"/>
    </row>
    <row r="962" spans="1:25" x14ac:dyDescent="0.45">
      <c r="A962" s="51"/>
      <c r="P962" s="2">
        <v>953</v>
      </c>
      <c r="Q962" s="3">
        <v>261818.11091579648</v>
      </c>
      <c r="S962" s="2">
        <v>953</v>
      </c>
      <c r="T962" s="3">
        <v>261818.11091579648</v>
      </c>
      <c r="Y962" s="51"/>
    </row>
    <row r="963" spans="1:25" x14ac:dyDescent="0.45">
      <c r="A963" s="51"/>
      <c r="P963" s="2">
        <v>954</v>
      </c>
      <c r="Q963" s="3">
        <v>3899346.0700418558</v>
      </c>
      <c r="S963" s="2">
        <v>954</v>
      </c>
      <c r="T963" s="3">
        <v>2296130.8131978172</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181844.42623124699</v>
      </c>
      <c r="S967" s="2">
        <v>958</v>
      </c>
      <c r="T967" s="3">
        <v>181844.42623124699</v>
      </c>
      <c r="Y967" s="51"/>
    </row>
    <row r="968" spans="1:25" x14ac:dyDescent="0.45">
      <c r="A968" s="51"/>
      <c r="P968" s="2">
        <v>959</v>
      </c>
      <c r="Q968" s="3">
        <v>230155.10422552846</v>
      </c>
      <c r="S968" s="2">
        <v>959</v>
      </c>
      <c r="T968" s="3">
        <v>230155.10422552846</v>
      </c>
      <c r="Y968" s="51"/>
    </row>
    <row r="969" spans="1:25" x14ac:dyDescent="0.45">
      <c r="A969" s="51"/>
      <c r="P969" s="2">
        <v>960</v>
      </c>
      <c r="Q969" s="3">
        <v>0</v>
      </c>
      <c r="S969" s="2">
        <v>960</v>
      </c>
      <c r="T969" s="3">
        <v>0</v>
      </c>
      <c r="Y969" s="51"/>
    </row>
    <row r="970" spans="1:25" x14ac:dyDescent="0.45">
      <c r="A970" s="51"/>
      <c r="P970" s="2">
        <v>961</v>
      </c>
      <c r="Q970" s="3">
        <v>1857178.9860580345</v>
      </c>
      <c r="S970" s="2">
        <v>961</v>
      </c>
      <c r="T970" s="3">
        <v>8505.1961205965254</v>
      </c>
      <c r="Y970" s="51"/>
    </row>
    <row r="971" spans="1:25" x14ac:dyDescent="0.45">
      <c r="A971" s="51"/>
      <c r="P971" s="2">
        <v>962</v>
      </c>
      <c r="Q971" s="3">
        <v>19149.287034754012</v>
      </c>
      <c r="S971" s="2">
        <v>962</v>
      </c>
      <c r="T971" s="3">
        <v>19149.287034754012</v>
      </c>
      <c r="Y971" s="51"/>
    </row>
    <row r="972" spans="1:25" x14ac:dyDescent="0.45">
      <c r="A972" s="51"/>
      <c r="P972" s="2">
        <v>963</v>
      </c>
      <c r="Q972" s="3">
        <v>6100651.951650152</v>
      </c>
      <c r="S972" s="2">
        <v>963</v>
      </c>
      <c r="T972" s="3">
        <v>14762.378501130906</v>
      </c>
      <c r="Y972" s="51"/>
    </row>
    <row r="973" spans="1:25" x14ac:dyDescent="0.45">
      <c r="A973" s="51"/>
      <c r="P973" s="2">
        <v>964</v>
      </c>
      <c r="Q973" s="3">
        <v>2857519.7521181689</v>
      </c>
      <c r="S973" s="2">
        <v>964</v>
      </c>
      <c r="T973" s="3">
        <v>2857519.7521181689</v>
      </c>
      <c r="Y973" s="51"/>
    </row>
    <row r="974" spans="1:25" x14ac:dyDescent="0.45">
      <c r="A974" s="51"/>
      <c r="P974" s="2">
        <v>965</v>
      </c>
      <c r="Q974" s="3">
        <v>117952.04394213154</v>
      </c>
      <c r="S974" s="2">
        <v>965</v>
      </c>
      <c r="T974" s="3">
        <v>117952.04394213154</v>
      </c>
      <c r="Y974" s="51"/>
    </row>
    <row r="975" spans="1:25" x14ac:dyDescent="0.45">
      <c r="A975" s="51"/>
      <c r="P975" s="2">
        <v>966</v>
      </c>
      <c r="Q975" s="3">
        <v>0</v>
      </c>
      <c r="S975" s="2">
        <v>966</v>
      </c>
      <c r="T975" s="3">
        <v>0</v>
      </c>
      <c r="Y975" s="51"/>
    </row>
    <row r="976" spans="1:25" x14ac:dyDescent="0.45">
      <c r="A976" s="51"/>
      <c r="P976" s="2">
        <v>967</v>
      </c>
      <c r="Q976" s="3">
        <v>5143.6827599975477</v>
      </c>
      <c r="S976" s="2">
        <v>967</v>
      </c>
      <c r="T976" s="3">
        <v>5143.6827599975477</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6695.8904726783749</v>
      </c>
      <c r="S979" s="2">
        <v>970</v>
      </c>
      <c r="T979" s="3">
        <v>6695.8904726783749</v>
      </c>
      <c r="Y979" s="51"/>
    </row>
    <row r="980" spans="1:25" x14ac:dyDescent="0.45">
      <c r="A980" s="51"/>
      <c r="P980" s="2">
        <v>971</v>
      </c>
      <c r="Q980" s="3">
        <v>0</v>
      </c>
      <c r="S980" s="2">
        <v>971</v>
      </c>
      <c r="T980" s="3">
        <v>0</v>
      </c>
      <c r="Y980" s="51"/>
    </row>
    <row r="981" spans="1:25" x14ac:dyDescent="0.45">
      <c r="A981" s="51"/>
      <c r="P981" s="2">
        <v>972</v>
      </c>
      <c r="Q981" s="3">
        <v>804951.24026160233</v>
      </c>
      <c r="S981" s="2">
        <v>972</v>
      </c>
      <c r="T981" s="3">
        <v>804951.24026160233</v>
      </c>
      <c r="Y981" s="51"/>
    </row>
    <row r="982" spans="1:25" x14ac:dyDescent="0.45">
      <c r="A982" s="51"/>
      <c r="P982" s="2">
        <v>973</v>
      </c>
      <c r="Q982" s="3">
        <v>355499.45745880401</v>
      </c>
      <c r="S982" s="2">
        <v>973</v>
      </c>
      <c r="T982" s="3">
        <v>355499.45745880401</v>
      </c>
      <c r="Y982" s="51"/>
    </row>
    <row r="983" spans="1:25" x14ac:dyDescent="0.45">
      <c r="A983" s="51"/>
      <c r="P983" s="2">
        <v>974</v>
      </c>
      <c r="Q983" s="3">
        <v>0</v>
      </c>
      <c r="S983" s="2">
        <v>974</v>
      </c>
      <c r="T983" s="3">
        <v>0</v>
      </c>
      <c r="Y983" s="51"/>
    </row>
    <row r="984" spans="1:25" x14ac:dyDescent="0.45">
      <c r="A984" s="51"/>
      <c r="P984" s="2">
        <v>975</v>
      </c>
      <c r="Q984" s="3">
        <v>670032.96237877093</v>
      </c>
      <c r="S984" s="2">
        <v>975</v>
      </c>
      <c r="T984" s="3">
        <v>670032.96237877093</v>
      </c>
      <c r="Y984" s="51"/>
    </row>
    <row r="985" spans="1:25" x14ac:dyDescent="0.45">
      <c r="A985" s="51"/>
      <c r="P985" s="2">
        <v>976</v>
      </c>
      <c r="Q985" s="3">
        <v>19108.420436099052</v>
      </c>
      <c r="S985" s="2">
        <v>976</v>
      </c>
      <c r="T985" s="3">
        <v>19108.420436099052</v>
      </c>
      <c r="Y985" s="51"/>
    </row>
    <row r="986" spans="1:25" x14ac:dyDescent="0.45">
      <c r="A986" s="51"/>
      <c r="P986" s="2">
        <v>977</v>
      </c>
      <c r="Q986" s="3">
        <v>8240.1994083841237</v>
      </c>
      <c r="S986" s="2">
        <v>977</v>
      </c>
      <c r="T986" s="3">
        <v>8240.1994083841237</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6569.2434113986483</v>
      </c>
      <c r="S990" s="2">
        <v>981</v>
      </c>
      <c r="T990" s="3">
        <v>6569.2434113986483</v>
      </c>
      <c r="Y990" s="51"/>
    </row>
    <row r="991" spans="1:25" x14ac:dyDescent="0.45">
      <c r="A991" s="51"/>
      <c r="P991" s="2">
        <v>982</v>
      </c>
      <c r="Q991" s="3">
        <v>130037.05363579934</v>
      </c>
      <c r="S991" s="2">
        <v>982</v>
      </c>
      <c r="T991" s="3">
        <v>130037.05363579934</v>
      </c>
      <c r="Y991" s="51"/>
    </row>
    <row r="992" spans="1:25" x14ac:dyDescent="0.45">
      <c r="A992" s="51"/>
      <c r="P992" s="2">
        <v>983</v>
      </c>
      <c r="Q992" s="3">
        <v>3803046.9743744042</v>
      </c>
      <c r="S992" s="2">
        <v>983</v>
      </c>
      <c r="T992" s="3">
        <v>0</v>
      </c>
      <c r="Y992" s="51"/>
    </row>
    <row r="993" spans="1:25" x14ac:dyDescent="0.45">
      <c r="A993" s="51"/>
      <c r="P993" s="2">
        <v>984</v>
      </c>
      <c r="Q993" s="3">
        <v>0</v>
      </c>
      <c r="S993" s="2">
        <v>984</v>
      </c>
      <c r="T993" s="3">
        <v>0</v>
      </c>
      <c r="Y993" s="51"/>
    </row>
    <row r="994" spans="1:25" x14ac:dyDescent="0.45">
      <c r="A994" s="51"/>
      <c r="P994" s="2">
        <v>985</v>
      </c>
      <c r="Q994" s="3">
        <v>7313.4071451907312</v>
      </c>
      <c r="S994" s="2">
        <v>985</v>
      </c>
      <c r="T994" s="3">
        <v>7313.4071451907312</v>
      </c>
      <c r="Y994" s="51"/>
    </row>
    <row r="995" spans="1:25" x14ac:dyDescent="0.45">
      <c r="A995" s="51"/>
      <c r="P995" s="2">
        <v>986</v>
      </c>
      <c r="Q995" s="3">
        <v>16120.794817064289</v>
      </c>
      <c r="S995" s="2">
        <v>986</v>
      </c>
      <c r="T995" s="3">
        <v>16120.794817064289</v>
      </c>
      <c r="Y995" s="51"/>
    </row>
    <row r="996" spans="1:25" x14ac:dyDescent="0.45">
      <c r="A996" s="51"/>
      <c r="P996" s="2">
        <v>987</v>
      </c>
      <c r="Q996" s="3">
        <v>14583.527959545539</v>
      </c>
      <c r="S996" s="2">
        <v>987</v>
      </c>
      <c r="T996" s="3">
        <v>14583.527959545539</v>
      </c>
      <c r="Y996" s="51"/>
    </row>
    <row r="997" spans="1:25" x14ac:dyDescent="0.45">
      <c r="A997" s="51"/>
      <c r="P997" s="2">
        <v>988</v>
      </c>
      <c r="Q997" s="3">
        <v>0</v>
      </c>
      <c r="S997" s="2">
        <v>988</v>
      </c>
      <c r="T997" s="3">
        <v>0</v>
      </c>
      <c r="Y997" s="51"/>
    </row>
    <row r="998" spans="1:25" x14ac:dyDescent="0.45">
      <c r="A998" s="51"/>
      <c r="P998" s="2">
        <v>989</v>
      </c>
      <c r="Q998" s="3">
        <v>316765.00095305167</v>
      </c>
      <c r="S998" s="2">
        <v>989</v>
      </c>
      <c r="T998" s="3">
        <v>316765.00095305167</v>
      </c>
      <c r="Y998" s="51"/>
    </row>
    <row r="999" spans="1:25" x14ac:dyDescent="0.45">
      <c r="A999" s="51"/>
      <c r="P999" s="2">
        <v>990</v>
      </c>
      <c r="Q999" s="3">
        <v>7122.7621495284939</v>
      </c>
      <c r="S999" s="2">
        <v>990</v>
      </c>
      <c r="T999" s="3">
        <v>7122.7621495284939</v>
      </c>
      <c r="Y999" s="51"/>
    </row>
    <row r="1000" spans="1:25" x14ac:dyDescent="0.45">
      <c r="A1000" s="51"/>
      <c r="P1000" s="2">
        <v>991</v>
      </c>
      <c r="Q1000" s="3">
        <v>0</v>
      </c>
      <c r="S1000" s="2">
        <v>991</v>
      </c>
      <c r="T1000" s="3">
        <v>0</v>
      </c>
      <c r="Y1000" s="51"/>
    </row>
    <row r="1001" spans="1:25" x14ac:dyDescent="0.45">
      <c r="A1001" s="51"/>
      <c r="P1001" s="2">
        <v>992</v>
      </c>
      <c r="Q1001" s="3">
        <v>1807637.3266786896</v>
      </c>
      <c r="S1001" s="2">
        <v>992</v>
      </c>
      <c r="T1001" s="3">
        <v>1807637.3266786896</v>
      </c>
      <c r="Y1001" s="51"/>
    </row>
    <row r="1002" spans="1:25" x14ac:dyDescent="0.45">
      <c r="A1002" s="51"/>
      <c r="P1002" s="2">
        <v>993</v>
      </c>
      <c r="Q1002" s="3">
        <v>643283.80256250303</v>
      </c>
      <c r="S1002" s="2">
        <v>993</v>
      </c>
      <c r="T1002" s="3">
        <v>643283.80256250303</v>
      </c>
      <c r="Y1002" s="51"/>
    </row>
    <row r="1003" spans="1:25" x14ac:dyDescent="0.45">
      <c r="A1003" s="51"/>
      <c r="P1003" s="2">
        <v>994</v>
      </c>
      <c r="Q1003" s="3">
        <v>14126.621231502621</v>
      </c>
      <c r="S1003" s="2">
        <v>994</v>
      </c>
      <c r="T1003" s="3">
        <v>14126.621231502621</v>
      </c>
      <c r="Y1003" s="51"/>
    </row>
    <row r="1004" spans="1:25" x14ac:dyDescent="0.45">
      <c r="A1004" s="51"/>
      <c r="P1004" s="2">
        <v>995</v>
      </c>
      <c r="Q1004" s="3">
        <v>0</v>
      </c>
      <c r="S1004" s="2">
        <v>995</v>
      </c>
      <c r="T1004" s="3">
        <v>0</v>
      </c>
      <c r="Y1004" s="51"/>
    </row>
    <row r="1005" spans="1:25" x14ac:dyDescent="0.45">
      <c r="A1005" s="51"/>
      <c r="P1005" s="2">
        <v>996</v>
      </c>
      <c r="Q1005" s="3">
        <v>224472.61844927692</v>
      </c>
      <c r="S1005" s="2">
        <v>996</v>
      </c>
      <c r="T1005" s="3">
        <v>224472.61844927692</v>
      </c>
      <c r="Y1005" s="51"/>
    </row>
    <row r="1006" spans="1:25" x14ac:dyDescent="0.45">
      <c r="A1006" s="51"/>
      <c r="P1006" s="2">
        <v>997</v>
      </c>
      <c r="Q1006" s="3">
        <v>1740202.4033546639</v>
      </c>
      <c r="S1006" s="2">
        <v>997</v>
      </c>
      <c r="T1006" s="3">
        <v>1740202.4033546639</v>
      </c>
      <c r="Y1006" s="51"/>
    </row>
    <row r="1007" spans="1:25" x14ac:dyDescent="0.45">
      <c r="A1007" s="51"/>
      <c r="P1007" s="2">
        <v>998</v>
      </c>
      <c r="Q1007" s="3">
        <v>2224392.0526820347</v>
      </c>
      <c r="S1007" s="2">
        <v>998</v>
      </c>
      <c r="T1007" s="3">
        <v>1828165.5670674574</v>
      </c>
      <c r="Y1007" s="51"/>
    </row>
    <row r="1008" spans="1:25" x14ac:dyDescent="0.45">
      <c r="A1008" s="51"/>
      <c r="P1008" s="2">
        <v>999</v>
      </c>
      <c r="Q1008" s="3">
        <v>784899.43898116285</v>
      </c>
      <c r="S1008" s="2">
        <v>999</v>
      </c>
      <c r="T1008" s="3">
        <v>0</v>
      </c>
      <c r="Y1008" s="51"/>
    </row>
    <row r="1009" spans="1:25" ht="14.65" thickBot="1" x14ac:dyDescent="0.5">
      <c r="A1009" s="51"/>
      <c r="P1009" s="22">
        <v>1000</v>
      </c>
      <c r="Q1009" s="15">
        <v>10129653.43388507</v>
      </c>
      <c r="S1009" s="22">
        <v>1000</v>
      </c>
      <c r="T1009" s="15">
        <v>130278.11900473577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2" t="s">
        <v>13</v>
      </c>
      <c r="B1" s="242"/>
      <c r="C1" s="242"/>
      <c r="D1" s="242"/>
      <c r="E1" s="242"/>
      <c r="F1" s="242"/>
      <c r="G1" s="242"/>
      <c r="H1" s="242"/>
      <c r="I1" s="242"/>
      <c r="J1" s="242"/>
      <c r="K1" s="242"/>
      <c r="L1" s="242"/>
      <c r="M1" s="242"/>
      <c r="N1" s="242"/>
      <c r="O1" s="242"/>
      <c r="P1" s="242"/>
      <c r="Q1" s="243"/>
      <c r="S1" s="59"/>
      <c r="T1" s="59"/>
      <c r="U1" s="59"/>
      <c r="V1" s="59"/>
      <c r="W1" s="59"/>
    </row>
    <row r="2" spans="1:24" ht="28.5" customHeight="1" thickTop="1" x14ac:dyDescent="0.45">
      <c r="A2" s="54"/>
      <c r="B2" s="55"/>
      <c r="C2" s="55"/>
      <c r="D2" s="248" t="s">
        <v>46</v>
      </c>
      <c r="E2" s="248"/>
      <c r="F2" s="244" t="s">
        <v>72</v>
      </c>
      <c r="G2" s="244"/>
      <c r="H2" s="244"/>
      <c r="I2" s="244"/>
      <c r="J2" s="244"/>
      <c r="K2" s="244"/>
      <c r="L2" s="244"/>
      <c r="M2" s="244"/>
      <c r="N2" s="244"/>
      <c r="O2" s="244"/>
      <c r="P2" s="244"/>
      <c r="Q2" s="245"/>
      <c r="S2" s="58"/>
      <c r="T2" s="58"/>
      <c r="U2" s="58"/>
      <c r="V2" s="58"/>
      <c r="W2" s="58"/>
    </row>
    <row r="3" spans="1:24" ht="26.85" customHeight="1" x14ac:dyDescent="0.45">
      <c r="A3" s="53"/>
      <c r="B3" s="53"/>
      <c r="C3" s="53"/>
      <c r="D3" s="249" t="s">
        <v>40</v>
      </c>
      <c r="E3" s="249"/>
      <c r="F3" s="229"/>
      <c r="G3" s="229"/>
      <c r="H3" s="229"/>
      <c r="I3" s="229"/>
      <c r="J3" s="229"/>
      <c r="K3" s="229"/>
      <c r="L3" s="229"/>
      <c r="M3" s="229"/>
      <c r="N3" s="229"/>
      <c r="O3" s="229"/>
      <c r="P3" s="229"/>
      <c r="Q3" s="246"/>
      <c r="S3" s="58"/>
      <c r="U3" s="58"/>
      <c r="V3" s="58"/>
      <c r="W3" s="58"/>
      <c r="X3" s="58"/>
    </row>
    <row r="4" spans="1:24" ht="26.85" customHeight="1" thickBot="1" x14ac:dyDescent="0.5">
      <c r="A4" s="56"/>
      <c r="B4" s="56"/>
      <c r="C4" s="56"/>
      <c r="D4" s="250" t="s">
        <v>41</v>
      </c>
      <c r="E4" s="250"/>
      <c r="F4" s="230"/>
      <c r="G4" s="230"/>
      <c r="H4" s="230"/>
      <c r="I4" s="230"/>
      <c r="J4" s="230"/>
      <c r="K4" s="230"/>
      <c r="L4" s="230"/>
      <c r="M4" s="230"/>
      <c r="N4" s="230"/>
      <c r="O4" s="230"/>
      <c r="P4" s="230"/>
      <c r="Q4" s="247"/>
      <c r="S4" s="57"/>
      <c r="T4" s="57"/>
      <c r="U4" s="57"/>
      <c r="V4" s="57"/>
      <c r="W4" s="57"/>
    </row>
    <row r="5" spans="1:24" ht="15" thickTop="1" thickBot="1" x14ac:dyDescent="0.5"/>
    <row r="6" spans="1:24" ht="29.85" customHeight="1" thickTop="1" thickBot="1" x14ac:dyDescent="0.5">
      <c r="A6" s="236" t="s">
        <v>10</v>
      </c>
      <c r="B6" s="237"/>
      <c r="C6" s="237"/>
      <c r="D6" s="237"/>
      <c r="E6" s="238"/>
      <c r="F6" s="60"/>
      <c r="G6" s="233" t="s">
        <v>11</v>
      </c>
      <c r="H6" s="234"/>
      <c r="I6" s="234"/>
      <c r="J6" s="234"/>
      <c r="K6" s="235"/>
      <c r="L6" s="60"/>
      <c r="M6" s="239" t="s">
        <v>12</v>
      </c>
      <c r="N6" s="240"/>
      <c r="O6" s="240"/>
      <c r="P6" s="240"/>
      <c r="Q6" s="241"/>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2024-12-10T01:08:03Z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