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8" documentId="8_{75EFA479-9DF6-41CC-8F76-5C79AE5040BC}" xr6:coauthVersionLast="47" xr6:coauthVersionMax="47" xr10:uidLastSave="{772FBF8D-33D4-4F93-AD73-2122C0DDD7A5}"/>
  <bookViews>
    <workbookView xWindow="120" yWindow="735" windowWidth="21480" windowHeight="11663"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<sst xmlns="http://schemas.openxmlformats.org/spreadsheetml/2006/main" count="117" uniqueCount="95">
  <si>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</si>
  <si>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</si>
  <si>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</si>
  <si>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</si>
  <si>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</si>
  <si>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</si>
  <si>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</si>
  <si>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</si>
  <si>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</si>
  <si>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</si>
  <si>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</si>
  <si>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</si>
  <si>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</si>
  <si>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</si>
  <si>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</si>
  <si>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</si>
  <si>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</si>
  <si>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</si>
  <si>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</si>
  <si>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</si>
  <si>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</si>
  <si>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</si>
  <si>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</si>
  <si>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</si>
  <si>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</si>
  <si>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</si>
  <si>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</si>
  <si>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</si>
  <si>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</si>
  <si>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</si>
  <si>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</si>
  <si>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</si>
  <si>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</si>
  <si>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</si>
  <si>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</si>
  <si>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</si>
  <si>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</si>
  <si>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</si>
  <si>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</si>
  <si>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</si>
  <si>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</si>
  <si>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</si>
  <si>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</si>
  <si>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</si>
  <si>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</si>
  <si>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</si>
  <si>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</si>
  <si>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</si>
  <si>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</si>
  <si>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</si>
  <si>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</si>
  <si>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</si>
  <si>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</si>
  <si>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</si>
  <si>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</si>
  <si>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</si>
  <si>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</si>
  <si>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</si>
  <si>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</si>
  <si>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</si>
  <si>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</si>
  <si>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</si>
  <si>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</si>
  <si>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</si>
  <si>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</si>
  <si>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</si>
  <si>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</si>
  <si>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</si>
  <si>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</si>
  <si>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</si>
  <si>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</si>
  <si>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</si>
  <si>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</si>
  <si>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</si>
  <si>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</si>
  <si>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</si>
  <si>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</si>
  <si>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</si>
  <si>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</si>
  <si>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</si>
  <si>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</si>
  <si>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</si>
  <si>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</si>
  <si>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</si>
  <si>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</si>
  <si>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</si>
  <si>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</si>
  <si>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Model of data loss (exfiltration) and consequential damage in a ransomware attack, modeled as cost per record (cost $0.57, LB 5M rec, UB 50M rec)</t>
  </si>
  <si>
    <t>Model of ransom paid in a ransomware attack, modeled as a %REVE demand followed by a negotiated discount (REVE 250M, LB 1%, UB 4.5%, negotiated discount 50%)</t>
  </si>
  <si>
    <t>Business downtime model for ransomware attack, modeled as loss per minute (loss 5600 USD/min, LB 300 min, UB 2400 min)</t>
  </si>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</sst>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0.61499999999999999</c:v>
                </c:pt>
                <c:pt idx="1">
                  <c:v>0.157</c:v>
                </c:pt>
                <c:pt idx="2">
                  <c:v>0.14799999999999999</c:v>
                </c:pt>
                <c:pt idx="3">
                  <c:v>0.14699999999999999</c:v>
                </c:pt>
                <c:pt idx="4">
                  <c:v>0.14299999999999999</c:v>
                </c:pt>
                <c:pt idx="5">
                  <c:v>0.14099999999999999</c:v>
                </c:pt>
                <c:pt idx="6">
                  <c:v>0.14099999999999999</c:v>
                </c:pt>
                <c:pt idx="7">
                  <c:v>0.13800000000000001</c:v>
                </c:pt>
                <c:pt idx="8">
                  <c:v>0.13500000000000001</c:v>
                </c:pt>
                <c:pt idx="9">
                  <c:v>0.13</c:v>
                </c:pt>
                <c:pt idx="10">
                  <c:v>0.13</c:v>
                </c:pt>
                <c:pt idx="11">
                  <c:v>0.129</c:v>
                </c:pt>
                <c:pt idx="12">
                  <c:v>0.126</c:v>
                </c:pt>
                <c:pt idx="13">
                  <c:v>0.122</c:v>
                </c:pt>
                <c:pt idx="14">
                  <c:v>0.12</c:v>
                </c:pt>
                <c:pt idx="15">
                  <c:v>0.113</c:v>
                </c:pt>
                <c:pt idx="16">
                  <c:v>0.112</c:v>
                </c:pt>
                <c:pt idx="17">
                  <c:v>0.106</c:v>
                </c:pt>
                <c:pt idx="18">
                  <c:v>0.1</c:v>
                </c:pt>
                <c:pt idx="19">
                  <c:v>9.4E-2</c:v>
                </c:pt>
                <c:pt idx="20">
                  <c:v>8.8999999999999996E-2</c:v>
                </c:pt>
                <c:pt idx="21">
                  <c:v>8.6999999999999994E-2</c:v>
                </c:pt>
                <c:pt idx="22">
                  <c:v>8.4000000000000005E-2</c:v>
                </c:pt>
                <c:pt idx="23">
                  <c:v>8.2000000000000003E-2</c:v>
                </c:pt>
                <c:pt idx="24">
                  <c:v>8.2000000000000003E-2</c:v>
                </c:pt>
                <c:pt idx="25">
                  <c:v>7.6999999999999999E-2</c:v>
                </c:pt>
                <c:pt idx="26">
                  <c:v>7.2999999999999995E-2</c:v>
                </c:pt>
                <c:pt idx="27">
                  <c:v>7.0999999999999994E-2</c:v>
                </c:pt>
                <c:pt idx="28">
                  <c:v>6.6000000000000003E-2</c:v>
                </c:pt>
                <c:pt idx="29">
                  <c:v>6.5000000000000002E-2</c:v>
                </c:pt>
                <c:pt idx="30">
                  <c:v>6.2E-2</c:v>
                </c:pt>
                <c:pt idx="31">
                  <c:v>6.2E-2</c:v>
                </c:pt>
                <c:pt idx="32">
                  <c:v>0.06</c:v>
                </c:pt>
                <c:pt idx="33">
                  <c:v>5.6000000000000001E-2</c:v>
                </c:pt>
                <c:pt idx="34">
                  <c:v>4.8000000000000001E-2</c:v>
                </c:pt>
                <c:pt idx="35">
                  <c:v>4.2000000000000003E-2</c:v>
                </c:pt>
                <c:pt idx="36">
                  <c:v>3.7999999999999999E-2</c:v>
                </c:pt>
                <c:pt idx="37">
                  <c:v>3.4000000000000002E-2</c:v>
                </c:pt>
                <c:pt idx="38">
                  <c:v>3.2000000000000001E-2</c:v>
                </c:pt>
                <c:pt idx="39">
                  <c:v>2.7E-2</c:v>
                </c:pt>
                <c:pt idx="40">
                  <c:v>2.3E-2</c:v>
                </c:pt>
                <c:pt idx="41">
                  <c:v>1.9E-2</c:v>
                </c:pt>
                <c:pt idx="42">
                  <c:v>1.6E-2</c:v>
                </c:pt>
                <c:pt idx="43">
                  <c:v>1.4999999999999999E-2</c:v>
                </c:pt>
                <c:pt idx="44">
                  <c:v>1.0999999999999999E-2</c:v>
                </c:pt>
                <c:pt idx="45">
                  <c:v>7.0000000000000001E-3</c:v>
                </c:pt>
                <c:pt idx="46">
                  <c:v>5.0000000000000001E-3</c:v>
                </c:pt>
                <c:pt idx="47">
                  <c:v>4.0000000000000001E-3</c:v>
                </c:pt>
                <c:pt idx="48">
                  <c:v>3.0000000000000001E-3</c:v>
                </c:pt>
                <c:pt idx="49">
                  <c:v>3.0000000000000001E-3</c:v>
                </c:pt>
                <c:pt idx="50">
                  <c:v>2E-3</c:v>
                </c:pt>
                <c:pt idx="51">
                  <c:v>2E-3</c:v>
                </c:pt>
                <c:pt idx="52">
                  <c:v>2E-3</c:v>
                </c:pt>
                <c:pt idx="53">
                  <c:v>1E-3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topLeftCell="A16" zoomScale="80" zoomScaleNormal="80" workbookViewId="0">
      <selection activeCell="I13" sqref="I13:I17"/>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63" x14ac:dyDescent="0.5">
      <c r="A10" s="122">
        <f>ROW('Risk Estimates'!$B10)-ROW('Risk Estimates'!$B$9)</f>
        <v>1</v>
      </c>
      <c r="B10" s="123" t="s">
        <v>76</v>
      </c>
      <c r="C10" s="124" t="s">
        <v>77</v>
      </c>
      <c r="D10" s="125">
        <v>2.5000000000000001E-2</v>
      </c>
      <c r="E10" s="126">
        <v>2850000</v>
      </c>
      <c r="F10" s="126">
        <v>28500000</v>
      </c>
      <c r="G10" s="126"/>
      <c r="H10" s="127"/>
      <c r="I10" s="128" t="s">
        <v>87</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287850.79620199016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2.5000000000000001E-2</v>
      </c>
      <c r="E11" s="126">
        <v>1125000</v>
      </c>
      <c r="F11" s="126">
        <v>5625000</v>
      </c>
      <c r="G11" s="126"/>
      <c r="H11" s="127"/>
      <c r="I11" s="132" t="s">
        <v>88</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70884.568608219022</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80</v>
      </c>
      <c r="C12" s="124" t="s">
        <v>81</v>
      </c>
      <c r="D12" s="125">
        <v>2.5000000000000001E-2</v>
      </c>
      <c r="E12" s="126">
        <v>1680000</v>
      </c>
      <c r="F12" s="126">
        <v>13440000</v>
      </c>
      <c r="G12" s="126"/>
      <c r="H12" s="127"/>
      <c r="I12" s="132" t="s">
        <v>89</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145063.07382816178</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204.75" x14ac:dyDescent="0.5">
      <c r="A13" s="122">
        <f>ROW('Risk Estimates'!$B13)-ROW('Risk Estimates'!$B$9)</f>
        <v>4</v>
      </c>
      <c r="B13" s="123" t="s">
        <v>82</v>
      </c>
      <c r="C13" s="124" t="s">
        <v>79</v>
      </c>
      <c r="D13" s="125">
        <v>0.52559999999999996</v>
      </c>
      <c r="E13" s="126">
        <v>10000</v>
      </c>
      <c r="F13" s="126">
        <v>250000</v>
      </c>
      <c r="G13" s="126"/>
      <c r="H13" s="127"/>
      <c r="I13" s="132" t="s">
        <v>90</v>
      </c>
      <c r="J13" s="126">
        <f>IFERROR(EXP(((LN('Risk Estimates'!$F13)+LN('Risk Estimates'!$E13))/2)+((LN('Risk Estimates'!$F13)-LN('Risk Estimates'!$E13))/3.28971)^2/2)*'Risk Estimates'!$D13, 0)</f>
        <v>42415.249927011937</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37704.414103136914</v>
      </c>
      <c r="N13" s="126">
        <f>IFERROR((1-'Risk Estimates'!$H13)*'Risk Estimates'!$J13, 'Risk Estimates'!$J13)</f>
        <v>42415.249927011937</v>
      </c>
      <c r="O13" s="126">
        <f>IFERROR(IF('Risk Estimates'!$K13&lt;(1-'Risk Estimates'!$H13)*'Risk Estimates'!$D13,_xlfn.LOGNORM.INV('Risk Estimates'!$L13,(LN('Risk Estimates'!$F13)+LN('Risk Estimates'!$E13))/2, (LN('Risk Estimates'!$F13)-LN('Risk Estimates'!$E13))/3.29),0), 0)</f>
        <v>37704.414103136914</v>
      </c>
      <c r="P13" s="131">
        <f>IFERROR(('Risk Estimates'!$J13-'Risk Estimates'!$N13)/'Risk Estimates'!$G13-1, 0)</f>
        <v>0</v>
      </c>
    </row>
    <row r="14" spans="1:19" ht="110.25" x14ac:dyDescent="0.5">
      <c r="A14" s="122">
        <f>ROW('Risk Estimates'!$B14)-ROW('Risk Estimates'!$B$9)</f>
        <v>5</v>
      </c>
      <c r="B14" s="123" t="s">
        <v>83</v>
      </c>
      <c r="C14" s="124" t="s">
        <v>77</v>
      </c>
      <c r="D14" s="125">
        <v>2.5000000000000001E-2</v>
      </c>
      <c r="E14" s="126">
        <v>3000000</v>
      </c>
      <c r="F14" s="126">
        <v>30000000</v>
      </c>
      <c r="G14" s="126"/>
      <c r="H14" s="127"/>
      <c r="I14" s="128" t="s">
        <v>91</v>
      </c>
      <c r="J14" s="126">
        <f>IFERROR(EXP(((LN('Risk Estimates'!$F14)+LN('Risk Estimates'!$E14))/2)+((LN('Risk Estimates'!$F14)-LN('Risk Estimates'!$E14))/3.28971)^2/2)*'Risk Estimates'!$D14, 0)</f>
        <v>303000.83810735738</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303000.83810735738</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84</v>
      </c>
      <c r="C15" s="124" t="s">
        <v>81</v>
      </c>
      <c r="D15" s="125">
        <v>2.5000000000000001E-2</v>
      </c>
      <c r="E15" s="126">
        <v>336000</v>
      </c>
      <c r="F15" s="126">
        <v>2688000</v>
      </c>
      <c r="G15" s="126"/>
      <c r="H15" s="127"/>
      <c r="I15" s="132" t="s">
        <v>92</v>
      </c>
      <c r="J15" s="126">
        <f>IFERROR(EXP(((LN('Risk Estimates'!$F15)+LN('Risk Estimates'!$E15))/2)+((LN('Risk Estimates'!$F15)-LN('Risk Estimates'!$E15))/3.28971)^2/2)*'Risk Estimates'!$D15, 0)</f>
        <v>29012.614765632276</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29012.614765632276</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85</v>
      </c>
      <c r="C16" s="124" t="s">
        <v>77</v>
      </c>
      <c r="D16" s="125">
        <v>2.5000000000000001E-2</v>
      </c>
      <c r="E16" s="126">
        <v>1500000</v>
      </c>
      <c r="F16" s="126">
        <v>30000000</v>
      </c>
      <c r="G16" s="126"/>
      <c r="H16" s="127"/>
      <c r="I16" s="128" t="s">
        <v>93</v>
      </c>
      <c r="J16" s="126">
        <f>IFERROR(EXP(((LN('Risk Estimates'!$F16)+LN('Risk Estimates'!$E16))/2)+((LN('Risk Estimates'!$F16)-LN('Risk Estimates'!$E16))/3.28971)^2/2)*'Risk Estimates'!$D16, 0)</f>
        <v>253873.75516633596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253873.75516633596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78.75" x14ac:dyDescent="0.5">
      <c r="A17" s="122">
        <f>ROW('Risk Estimates'!$B17)-ROW('Risk Estimates'!$B$9)</f>
        <v>8</v>
      </c>
      <c r="B17" s="123" t="s">
        <v>86</v>
      </c>
      <c r="C17" s="124" t="s">
        <v>81</v>
      </c>
      <c r="D17" s="125">
        <v>2.5000000000000001E-2</v>
      </c>
      <c r="E17" s="126">
        <v>1008000</v>
      </c>
      <c r="F17" s="126">
        <v>6596000</v>
      </c>
      <c r="G17" s="126"/>
      <c r="H17" s="127"/>
      <c r="I17" s="132" t="s">
        <v>94</v>
      </c>
      <c r="J17" s="126">
        <f>IFERROR(EXP(((LN('Risk Estimates'!$F17)+LN('Risk Estimates'!$E17))/2)+((LN('Risk Estimates'!$F17)-LN('Risk Estimates'!$E17))/3.28971)^2/2)*'Risk Estimates'!$D17, 0)</f>
        <v>75877.819271886794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75877.819271886794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198" t="s">
        <v>46</v>
      </c>
      <c r="F2" s="198"/>
      <c r="G2" s="198"/>
      <c r="H2" s="198"/>
      <c r="I2" s="198"/>
      <c r="K2" s="194" t="s">
        <v>60</v>
      </c>
      <c r="L2" s="194"/>
      <c r="M2" s="194"/>
      <c r="N2" s="194"/>
      <c r="O2" s="194"/>
      <c r="P2" s="194"/>
      <c r="Q2" s="194"/>
      <c r="R2" s="194"/>
      <c r="S2" s="194"/>
      <c r="T2" s="194"/>
      <c r="U2" s="194"/>
      <c r="V2" s="194"/>
      <c r="W2" s="194"/>
      <c r="X2" s="194"/>
      <c r="Y2" s="51"/>
    </row>
    <row r="3" spans="1:25" ht="17.850000000000001" customHeight="1" x14ac:dyDescent="0.45">
      <c r="A3" s="51"/>
      <c r="E3" s="182" t="s">
        <v>40</v>
      </c>
      <c r="F3" s="182"/>
      <c r="G3" s="182"/>
      <c r="H3" s="182"/>
      <c r="I3" s="182"/>
      <c r="K3" s="194"/>
      <c r="L3" s="194"/>
      <c r="M3" s="194"/>
      <c r="N3" s="194"/>
      <c r="O3" s="194"/>
      <c r="P3" s="194"/>
      <c r="Q3" s="194"/>
      <c r="R3" s="194"/>
      <c r="S3" s="194"/>
      <c r="T3" s="194"/>
      <c r="U3" s="194"/>
      <c r="V3" s="194"/>
      <c r="W3" s="194"/>
      <c r="X3" s="194"/>
      <c r="Y3" s="51"/>
    </row>
    <row r="4" spans="1:25" ht="20.45" customHeight="1" thickBot="1" x14ac:dyDescent="0.5">
      <c r="A4" s="51"/>
      <c r="E4" s="182" t="s">
        <v>41</v>
      </c>
      <c r="F4" s="182"/>
      <c r="G4" s="182"/>
      <c r="H4" s="182"/>
      <c r="I4" s="182"/>
      <c r="K4" s="194"/>
      <c r="L4" s="194"/>
      <c r="M4" s="194"/>
      <c r="N4" s="194"/>
      <c r="O4" s="194"/>
      <c r="P4" s="194"/>
      <c r="Q4" s="194"/>
      <c r="R4" s="194"/>
      <c r="S4" s="194"/>
      <c r="T4" s="194"/>
      <c r="U4" s="194"/>
      <c r="V4" s="194"/>
      <c r="W4" s="194"/>
      <c r="X4" s="194"/>
      <c r="Y4" s="51"/>
    </row>
    <row r="5" spans="1:25" ht="35.25" customHeight="1" thickBot="1" x14ac:dyDescent="0.5">
      <c r="A5" s="51"/>
      <c r="B5" s="191" t="s">
        <v>70</v>
      </c>
      <c r="C5" s="192"/>
      <c r="D5" s="193"/>
      <c r="E5" s="119" t="s">
        <v>14</v>
      </c>
      <c r="F5" s="120">
        <v>100</v>
      </c>
      <c r="K5" s="195"/>
      <c r="L5" s="195"/>
      <c r="M5" s="195"/>
      <c r="N5" s="195"/>
      <c r="O5" s="195"/>
      <c r="P5" s="195"/>
      <c r="Q5" s="195"/>
      <c r="R5" s="195"/>
      <c r="S5" s="195"/>
      <c r="T5" s="195"/>
      <c r="U5" s="195"/>
      <c r="V5" s="195"/>
      <c r="W5" s="195"/>
      <c r="X5" s="195"/>
      <c r="Y5" s="51"/>
    </row>
    <row r="6" spans="1:25" ht="141" hidden="1" customHeight="1" outlineLevel="1" thickTop="1" thickBot="1" x14ac:dyDescent="0.5">
      <c r="A6" s="51"/>
      <c r="B6" s="221" t="s">
        <v>58</v>
      </c>
      <c r="C6" s="222"/>
      <c r="D6" s="222"/>
      <c r="E6" s="222"/>
      <c r="F6" s="222"/>
      <c r="G6" s="222"/>
      <c r="H6" s="222"/>
      <c r="I6" s="222"/>
      <c r="J6" s="116"/>
      <c r="K6" s="196" t="s">
        <v>53</v>
      </c>
      <c r="L6" s="196"/>
      <c r="M6" s="196"/>
      <c r="N6" s="196"/>
      <c r="O6" s="116"/>
      <c r="P6" s="196" t="s">
        <v>54</v>
      </c>
      <c r="Q6" s="196"/>
      <c r="R6" s="117"/>
      <c r="S6" s="196" t="s">
        <v>55</v>
      </c>
      <c r="T6" s="196"/>
      <c r="U6" s="116"/>
      <c r="V6" s="196" t="s">
        <v>56</v>
      </c>
      <c r="W6" s="196"/>
      <c r="X6" s="197"/>
      <c r="Y6" s="51"/>
    </row>
    <row r="7" spans="1:25" ht="61.25" customHeight="1" collapsed="1" thickTop="1" thickBot="1" x14ac:dyDescent="0.5">
      <c r="A7" s="51"/>
      <c r="B7" s="203" t="s">
        <v>75</v>
      </c>
      <c r="C7" s="202"/>
      <c r="D7" s="202"/>
      <c r="E7" s="202"/>
      <c r="F7" s="202"/>
      <c r="G7" s="202"/>
      <c r="H7" s="202"/>
      <c r="I7" s="204"/>
      <c r="K7" s="214" t="s">
        <v>35</v>
      </c>
      <c r="L7" s="215"/>
      <c r="M7" s="215"/>
      <c r="N7" s="216"/>
      <c r="P7" s="206" t="s">
        <v>73</v>
      </c>
      <c r="Q7" s="207"/>
      <c r="S7" s="201" t="s">
        <v>33</v>
      </c>
      <c r="T7" s="205"/>
      <c r="V7" s="199" t="s">
        <v>74</v>
      </c>
      <c r="W7" s="200"/>
      <c r="X7" s="200"/>
      <c r="Y7" s="51"/>
    </row>
    <row r="8" spans="1:25" ht="23.85" customHeight="1" thickBot="1" x14ac:dyDescent="0.55000000000000004">
      <c r="A8" s="51"/>
      <c r="B8" s="208" t="s">
        <v>57</v>
      </c>
      <c r="C8" s="209"/>
      <c r="D8" s="209"/>
      <c r="E8" s="209"/>
      <c r="F8" s="209"/>
      <c r="G8" s="209"/>
      <c r="H8" s="209"/>
      <c r="I8" s="210"/>
      <c r="K8" s="23"/>
      <c r="L8" s="145"/>
      <c r="M8" s="217" t="s">
        <v>5</v>
      </c>
      <c r="N8" s="18"/>
      <c r="P8" s="157" t="s">
        <v>38</v>
      </c>
      <c r="Q8" s="158" t="s">
        <v>3</v>
      </c>
      <c r="S8" s="118" t="s">
        <v>38</v>
      </c>
      <c r="T8" s="50" t="s">
        <v>3</v>
      </c>
      <c r="V8" s="201"/>
      <c r="W8" s="202"/>
      <c r="X8" s="202"/>
      <c r="Y8" s="51"/>
    </row>
    <row r="9" spans="1:25" ht="31.9" thickBot="1" x14ac:dyDescent="0.55000000000000004">
      <c r="A9" s="51"/>
      <c r="B9" s="211"/>
      <c r="C9" s="212"/>
      <c r="D9" s="212"/>
      <c r="E9" s="212"/>
      <c r="F9" s="212"/>
      <c r="G9" s="212"/>
      <c r="H9" s="212"/>
      <c r="I9" s="213"/>
      <c r="K9" s="23"/>
      <c r="L9" s="145" t="s">
        <v>3</v>
      </c>
      <c r="M9" s="218"/>
      <c r="N9" s="18"/>
      <c r="P9" s="4"/>
      <c r="Q9" s="16">
        <f>SUBTOTAL(9, 'Risk Estimates'!$M$10:$M$29)</f>
        <v>37704.414103136914</v>
      </c>
      <c r="S9" s="4"/>
      <c r="T9" s="16">
        <f>SUBTOTAL(9, 'Risk Estimates'!$O$10:$O$29)</f>
        <v>37704.414103136914</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22523.361067383707</v>
      </c>
      <c r="S10" s="2">
        <v>1</v>
      </c>
      <c r="T10" s="3">
        <f t="dataTable" ref="T10:T1009" dt2D="0" dtr="0" r1="F5"/>
        <v>22523.361067383707</v>
      </c>
      <c r="V10" s="11">
        <v>1E-4</v>
      </c>
      <c r="W10" s="12">
        <f xml:space="preserve"> COUNTIF(Q$10:Q$1009,"&gt;"&amp;V10)/1000</f>
        <v>0.61499999999999999</v>
      </c>
      <c r="X10" s="12">
        <f>COUNTIF(T$10:T$1009,"&gt;"&amp;V10)/1000</f>
        <v>0.61499999999999999</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0</v>
      </c>
      <c r="S11" s="2">
        <v>2</v>
      </c>
      <c r="T11" s="3">
        <v>0</v>
      </c>
      <c r="V11" s="5">
        <f>V10+500000</f>
        <v>500000.0001</v>
      </c>
      <c r="W11" s="7">
        <f t="shared" ref="W11:W74" si="0" xml:space="preserve"> COUNTIF(Q$10:Q$1009,"&gt;"&amp;V11)/1000</f>
        <v>0.157</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48838.694059823894</v>
      </c>
      <c r="S12" s="2">
        <v>3</v>
      </c>
      <c r="T12" s="3">
        <v>48838.694059823894</v>
      </c>
      <c r="V12" s="5">
        <f>V11+500000</f>
        <v>1000000.0001000001</v>
      </c>
      <c r="W12" s="7">
        <f t="shared" si="0"/>
        <v>0.14799999999999999</v>
      </c>
      <c r="X12" s="7">
        <f t="shared" si="1"/>
        <v>0.14799999999999999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3363981.8209119742</v>
      </c>
      <c r="S13" s="2">
        <v>4</v>
      </c>
      <c r="T13" s="3">
        <v>3363981.8209119742</v>
      </c>
      <c r="V13" s="5">
        <f>V12*1.07</f>
        <v>1070000.0001070001</v>
      </c>
      <c r="W13" s="7">
        <f t="shared" si="0"/>
        <v>0.14699999999999999</v>
      </c>
      <c r="X13" s="7">
        <f t="shared" si="1"/>
        <v>0.14699999999999999</v>
      </c>
      <c r="Y13" s="51"/>
    </row>
    <row r="14" spans="1:25" ht="14.65" thickBot="1" x14ac:dyDescent="0.5">
      <c r="A14" s="51"/>
      <c r="B14" s="2"/>
      <c r="C14" s="9"/>
      <c r="D14" s="9"/>
      <c r="E14" s="9"/>
      <c r="F14" s="9"/>
      <c r="G14" s="9"/>
      <c r="H14" s="9"/>
      <c r="I14" s="32"/>
      <c r="K14" s="19"/>
      <c r="L14" s="20"/>
      <c r="M14" s="20"/>
      <c r="N14" s="21"/>
      <c r="P14" s="2">
        <v>5</v>
      </c>
      <c r="Q14" s="3">
        <v>41256.483624437373</v>
      </c>
      <c r="S14" s="2">
        <v>5</v>
      </c>
      <c r="T14" s="3">
        <v>41256.483624437373</v>
      </c>
      <c r="V14" s="5">
        <f t="shared" ref="V14:V77" si="2">V13*1.07</f>
        <v>1144900.0001144903</v>
      </c>
      <c r="W14" s="7">
        <f t="shared" si="0"/>
        <v>0.14299999999999999</v>
      </c>
      <c r="X14" s="7">
        <f t="shared" si="1"/>
        <v>0.14299999999999999</v>
      </c>
      <c r="Y14" s="51"/>
    </row>
    <row r="15" spans="1:25" ht="15" thickTop="1" thickBot="1" x14ac:dyDescent="0.5">
      <c r="A15" s="51"/>
      <c r="B15" s="2"/>
      <c r="C15" s="9"/>
      <c r="D15" s="9"/>
      <c r="E15" s="9"/>
      <c r="F15" s="9"/>
      <c r="G15" s="9"/>
      <c r="H15" s="9"/>
      <c r="I15" s="32"/>
      <c r="P15" s="2">
        <v>6</v>
      </c>
      <c r="Q15" s="3">
        <v>37841.785434514764</v>
      </c>
      <c r="S15" s="2">
        <v>6</v>
      </c>
      <c r="T15" s="3">
        <v>37841.785434514764</v>
      </c>
      <c r="V15" s="5">
        <f t="shared" si="2"/>
        <v>1225043.0001225048</v>
      </c>
      <c r="W15" s="7">
        <f t="shared" si="0"/>
        <v>0.14099999999999999</v>
      </c>
      <c r="X15" s="7">
        <f t="shared" si="1"/>
        <v>0.14099999999999999</v>
      </c>
      <c r="Y15" s="51"/>
    </row>
    <row r="16" spans="1:25" ht="23.65" thickBot="1" x14ac:dyDescent="0.5">
      <c r="A16" s="51"/>
      <c r="B16" s="2"/>
      <c r="C16" s="9"/>
      <c r="D16" s="9"/>
      <c r="E16" s="9"/>
      <c r="F16" s="9"/>
      <c r="G16" s="9"/>
      <c r="H16" s="9"/>
      <c r="I16" s="32"/>
      <c r="K16" s="223" t="s">
        <v>36</v>
      </c>
      <c r="L16" s="224"/>
      <c r="M16" s="224"/>
      <c r="N16" s="225"/>
      <c r="P16" s="2">
        <v>7</v>
      </c>
      <c r="Q16" s="3">
        <v>5621368.5915371347</v>
      </c>
      <c r="S16" s="2">
        <v>7</v>
      </c>
      <c r="T16" s="3">
        <v>5621368.5915371347</v>
      </c>
      <c r="V16" s="5">
        <f t="shared" si="2"/>
        <v>1310796.0101310802</v>
      </c>
      <c r="W16" s="7">
        <f t="shared" si="0"/>
        <v>0.14099999999999999</v>
      </c>
      <c r="X16" s="7">
        <f t="shared" si="1"/>
        <v>0.14099999999999999</v>
      </c>
      <c r="Y16" s="51"/>
    </row>
    <row r="17" spans="1:25" ht="26.45" customHeight="1" x14ac:dyDescent="0.5">
      <c r="A17" s="51"/>
      <c r="B17" s="2"/>
      <c r="C17" s="9"/>
      <c r="D17" s="9"/>
      <c r="E17" s="9"/>
      <c r="F17" s="9"/>
      <c r="G17" s="9"/>
      <c r="H17" s="9"/>
      <c r="I17" s="32"/>
      <c r="K17" s="26"/>
      <c r="L17" s="27"/>
      <c r="M17" s="28"/>
      <c r="N17" s="29"/>
      <c r="P17" s="2">
        <v>8</v>
      </c>
      <c r="Q17" s="3">
        <v>11228.202295498924</v>
      </c>
      <c r="S17" s="2">
        <v>8</v>
      </c>
      <c r="T17" s="3">
        <v>11228.202295498924</v>
      </c>
      <c r="V17" s="5">
        <f t="shared" si="2"/>
        <v>1402551.730840256</v>
      </c>
      <c r="W17" s="7">
        <f t="shared" si="0"/>
        <v>0.13800000000000001</v>
      </c>
      <c r="X17" s="7">
        <f t="shared" si="1"/>
        <v>0.13800000000000001</v>
      </c>
      <c r="Y17" s="51"/>
    </row>
    <row r="18" spans="1:25" ht="15.75" x14ac:dyDescent="0.5">
      <c r="A18" s="51"/>
      <c r="B18" s="2"/>
      <c r="C18" s="9"/>
      <c r="D18" s="9"/>
      <c r="E18" s="9"/>
      <c r="F18" s="9"/>
      <c r="G18" s="9"/>
      <c r="H18" s="9"/>
      <c r="I18" s="32"/>
      <c r="K18" s="226" t="s">
        <v>24</v>
      </c>
      <c r="L18" s="227"/>
      <c r="M18" s="25">
        <f>AVERAGE(Q10:Q1009)</f>
        <v>1104567.5544051828</v>
      </c>
      <c r="N18" s="24"/>
      <c r="P18" s="2">
        <v>9</v>
      </c>
      <c r="Q18" s="3">
        <v>2530831.8640879984</v>
      </c>
      <c r="S18" s="2">
        <v>9</v>
      </c>
      <c r="T18" s="3">
        <v>2530831.8640879984</v>
      </c>
      <c r="V18" s="5">
        <f t="shared" si="2"/>
        <v>1500730.351999074</v>
      </c>
      <c r="W18" s="7">
        <f t="shared" si="0"/>
        <v>0.13500000000000001</v>
      </c>
      <c r="X18" s="7">
        <f t="shared" si="1"/>
        <v>0.13500000000000001</v>
      </c>
      <c r="Y18" s="51"/>
    </row>
    <row r="19" spans="1:25" ht="16.149999999999999" thickBot="1" x14ac:dyDescent="0.55000000000000004">
      <c r="A19" s="51"/>
      <c r="B19" s="2"/>
      <c r="C19" s="9"/>
      <c r="D19" s="9"/>
      <c r="E19" s="9"/>
      <c r="F19" s="9"/>
      <c r="G19" s="9"/>
      <c r="H19" s="9"/>
      <c r="I19" s="32"/>
      <c r="K19" s="219" t="s">
        <v>34</v>
      </c>
      <c r="L19" s="220"/>
      <c r="M19" s="30">
        <f>AVERAGE(T10:T1009)</f>
        <v>1104567.5544051828</v>
      </c>
      <c r="N19" s="31"/>
      <c r="P19" s="2">
        <v>10</v>
      </c>
      <c r="Q19" s="3">
        <v>162781.38018429422</v>
      </c>
      <c r="S19" s="2">
        <v>10</v>
      </c>
      <c r="T19" s="3">
        <v>162781.38018429422</v>
      </c>
      <c r="V19" s="5">
        <f t="shared" si="2"/>
        <v>1605781.4766390093</v>
      </c>
      <c r="W19" s="7">
        <f t="shared" si="0"/>
        <v>0.13</v>
      </c>
      <c r="X19" s="7">
        <f t="shared" si="1"/>
        <v>0.13</v>
      </c>
      <c r="Y19" s="51"/>
    </row>
    <row r="20" spans="1:25" x14ac:dyDescent="0.45">
      <c r="A20" s="51"/>
      <c r="B20" s="2"/>
      <c r="C20" s="9"/>
      <c r="D20" s="9"/>
      <c r="E20" s="9"/>
      <c r="F20" s="9"/>
      <c r="G20" s="9"/>
      <c r="H20" s="9"/>
      <c r="I20" s="32"/>
      <c r="P20" s="2">
        <v>11</v>
      </c>
      <c r="Q20" s="3">
        <v>0</v>
      </c>
      <c r="S20" s="2">
        <v>11</v>
      </c>
      <c r="T20" s="3">
        <v>0</v>
      </c>
      <c r="V20" s="5">
        <f t="shared" si="2"/>
        <v>1718186.1800037401</v>
      </c>
      <c r="W20" s="7">
        <f t="shared" si="0"/>
        <v>0.13</v>
      </c>
      <c r="X20" s="7">
        <f t="shared" si="1"/>
        <v>0.13</v>
      </c>
      <c r="Y20" s="51"/>
    </row>
    <row r="21" spans="1:25" x14ac:dyDescent="0.45">
      <c r="A21" s="51"/>
      <c r="B21" s="2"/>
      <c r="C21" s="9"/>
      <c r="D21" s="33"/>
      <c r="E21" s="9"/>
      <c r="F21" s="9"/>
      <c r="G21" s="9"/>
      <c r="H21" s="9"/>
      <c r="I21" s="32"/>
      <c r="P21" s="2">
        <v>12</v>
      </c>
      <c r="Q21" s="3">
        <v>1528586.8686022307</v>
      </c>
      <c r="S21" s="2">
        <v>12</v>
      </c>
      <c r="T21" s="3">
        <v>1528586.8686022307</v>
      </c>
      <c r="V21" s="5">
        <f t="shared" si="2"/>
        <v>1838459.2126040021</v>
      </c>
      <c r="W21" s="7">
        <f t="shared" si="0"/>
        <v>0.129</v>
      </c>
      <c r="X21" s="7">
        <f t="shared" si="1"/>
        <v>0.129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0.126</v>
      </c>
      <c r="X22" s="7">
        <f t="shared" si="1"/>
        <v>0.126</v>
      </c>
      <c r="Y22" s="51"/>
    </row>
    <row r="23" spans="1:25" x14ac:dyDescent="0.45">
      <c r="A23" s="51"/>
      <c r="B23" s="2"/>
      <c r="C23" s="9"/>
      <c r="D23" s="9"/>
      <c r="E23" s="9"/>
      <c r="F23" s="9"/>
      <c r="G23" s="9"/>
      <c r="H23" s="9"/>
      <c r="I23" s="32"/>
      <c r="P23" s="2">
        <v>14</v>
      </c>
      <c r="Q23" s="3">
        <v>41170.660194839526</v>
      </c>
      <c r="S23" s="2">
        <v>14</v>
      </c>
      <c r="T23" s="3">
        <v>41170.660194839526</v>
      </c>
      <c r="V23" s="5">
        <f t="shared" si="2"/>
        <v>2104851.952510322</v>
      </c>
      <c r="W23" s="7">
        <f t="shared" si="0"/>
        <v>0.122</v>
      </c>
      <c r="X23" s="7">
        <f t="shared" si="1"/>
        <v>0.122</v>
      </c>
      <c r="Y23" s="51"/>
    </row>
    <row r="24" spans="1:25" ht="15.75" x14ac:dyDescent="0.5">
      <c r="A24" s="51"/>
      <c r="B24" s="2"/>
      <c r="C24" s="10"/>
      <c r="D24" s="10"/>
      <c r="E24" s="34"/>
      <c r="F24" s="13"/>
      <c r="G24" s="13"/>
      <c r="H24" s="9"/>
      <c r="I24" s="32"/>
      <c r="P24" s="2">
        <v>15</v>
      </c>
      <c r="Q24" s="3">
        <v>15401.998590878444</v>
      </c>
      <c r="S24" s="2">
        <v>15</v>
      </c>
      <c r="T24" s="3">
        <v>15401.998590878444</v>
      </c>
      <c r="V24" s="5">
        <f t="shared" si="2"/>
        <v>2252191.5891860449</v>
      </c>
      <c r="W24" s="7">
        <f t="shared" si="0"/>
        <v>0.12</v>
      </c>
      <c r="X24" s="7">
        <f t="shared" si="1"/>
        <v>0.12</v>
      </c>
      <c r="Y24" s="51"/>
    </row>
    <row r="25" spans="1:25" ht="15.75" x14ac:dyDescent="0.5">
      <c r="A25" s="51"/>
      <c r="B25" s="2"/>
      <c r="C25" s="9"/>
      <c r="D25" s="10"/>
      <c r="E25" s="34"/>
      <c r="F25" s="13"/>
      <c r="G25" s="9"/>
      <c r="H25" s="9"/>
      <c r="I25" s="32"/>
      <c r="P25" s="2">
        <v>16</v>
      </c>
      <c r="Q25" s="3">
        <v>293295.69803975517</v>
      </c>
      <c r="S25" s="2">
        <v>16</v>
      </c>
      <c r="T25" s="3">
        <v>293295.69803975517</v>
      </c>
      <c r="V25" s="5">
        <f t="shared" si="2"/>
        <v>2409845.0004290682</v>
      </c>
      <c r="W25" s="7">
        <f t="shared" si="0"/>
        <v>0.113</v>
      </c>
      <c r="X25" s="7">
        <f t="shared" si="1"/>
        <v>0.113</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0.112</v>
      </c>
      <c r="X26" s="7">
        <f t="shared" si="1"/>
        <v>0.112</v>
      </c>
      <c r="Y26" s="51"/>
    </row>
    <row r="27" spans="1:25" ht="15.75" x14ac:dyDescent="0.5">
      <c r="A27" s="51"/>
      <c r="B27" s="2"/>
      <c r="C27" s="9"/>
      <c r="D27" s="9"/>
      <c r="E27" s="35" t="s">
        <v>37</v>
      </c>
      <c r="F27" s="36">
        <v>10000000</v>
      </c>
      <c r="G27" s="37" t="s">
        <v>4</v>
      </c>
      <c r="H27" s="38">
        <f>1-_xlfn.PERCENTRANK.INC(Q10:Q1009,F27)</f>
        <v>3.8000000000000034E-2</v>
      </c>
      <c r="I27" s="32"/>
      <c r="P27" s="2">
        <v>18</v>
      </c>
      <c r="Q27" s="3">
        <v>30809.667858663775</v>
      </c>
      <c r="S27" s="2">
        <v>18</v>
      </c>
      <c r="T27" s="3">
        <v>30809.667858663775</v>
      </c>
      <c r="V27" s="5">
        <f t="shared" si="2"/>
        <v>2759031.5409912406</v>
      </c>
      <c r="W27" s="7">
        <f t="shared" si="0"/>
        <v>0.106</v>
      </c>
      <c r="X27" s="7">
        <f t="shared" si="1"/>
        <v>0.106</v>
      </c>
      <c r="Y27" s="51"/>
    </row>
    <row r="28" spans="1:25" ht="14.65" thickBot="1" x14ac:dyDescent="0.5">
      <c r="A28" s="51"/>
      <c r="B28" s="39"/>
      <c r="C28" s="40"/>
      <c r="D28" s="40"/>
      <c r="E28" s="40"/>
      <c r="F28" s="40"/>
      <c r="G28" s="40"/>
      <c r="H28" s="40"/>
      <c r="I28" s="41"/>
      <c r="P28" s="2">
        <v>19</v>
      </c>
      <c r="Q28" s="3">
        <v>106321.42457004522</v>
      </c>
      <c r="S28" s="2">
        <v>19</v>
      </c>
      <c r="T28" s="3">
        <v>106321.42457004522</v>
      </c>
      <c r="V28" s="5">
        <f t="shared" si="2"/>
        <v>2952163.7488606279</v>
      </c>
      <c r="W28" s="7">
        <f t="shared" si="0"/>
        <v>0.1</v>
      </c>
      <c r="X28" s="7">
        <f t="shared" si="1"/>
        <v>0.1</v>
      </c>
      <c r="Y28" s="51"/>
    </row>
    <row r="29" spans="1:25" x14ac:dyDescent="0.45">
      <c r="A29" s="51"/>
      <c r="P29" s="2">
        <v>20</v>
      </c>
      <c r="Q29" s="3">
        <v>56707.55506996515</v>
      </c>
      <c r="S29" s="2">
        <v>20</v>
      </c>
      <c r="T29" s="3">
        <v>56707.55506996515</v>
      </c>
      <c r="V29" s="5">
        <f t="shared" si="2"/>
        <v>3158815.2112808721</v>
      </c>
      <c r="W29" s="7">
        <f t="shared" si="0"/>
        <v>9.4E-2</v>
      </c>
      <c r="X29" s="7">
        <f t="shared" si="1"/>
        <v>9.4E-2</v>
      </c>
      <c r="Y29" s="51"/>
    </row>
    <row r="30" spans="1:25" x14ac:dyDescent="0.45">
      <c r="A30" s="51"/>
      <c r="P30" s="2">
        <v>21</v>
      </c>
      <c r="Q30" s="3">
        <v>7962327.9418228585</v>
      </c>
      <c r="S30" s="2">
        <v>21</v>
      </c>
      <c r="T30" s="3">
        <v>7962327.9418228585</v>
      </c>
      <c r="V30" s="5">
        <f t="shared" si="2"/>
        <v>3379932.2760705333</v>
      </c>
      <c r="W30" s="7">
        <f t="shared" si="0"/>
        <v>8.8999999999999996E-2</v>
      </c>
      <c r="X30" s="7">
        <f t="shared" si="1"/>
        <v>8.8999999999999996E-2</v>
      </c>
      <c r="Y30" s="51"/>
    </row>
    <row r="31" spans="1:25" x14ac:dyDescent="0.45">
      <c r="A31" s="51"/>
      <c r="P31" s="2">
        <v>22</v>
      </c>
      <c r="Q31" s="3">
        <v>0</v>
      </c>
      <c r="S31" s="2">
        <v>22</v>
      </c>
      <c r="T31" s="3">
        <v>0</v>
      </c>
      <c r="V31" s="5">
        <f t="shared" si="2"/>
        <v>3616527.5353954709</v>
      </c>
      <c r="W31" s="7">
        <f t="shared" si="0"/>
        <v>8.6999999999999994E-2</v>
      </c>
      <c r="X31" s="7">
        <f t="shared" si="1"/>
        <v>8.6999999999999994E-2</v>
      </c>
      <c r="Y31" s="51"/>
    </row>
    <row r="32" spans="1:25" x14ac:dyDescent="0.45">
      <c r="A32" s="51"/>
      <c r="P32" s="2">
        <v>23</v>
      </c>
      <c r="Q32" s="3">
        <v>15742.527175945379</v>
      </c>
      <c r="S32" s="2">
        <v>23</v>
      </c>
      <c r="T32" s="3">
        <v>15742.527175945379</v>
      </c>
      <c r="V32" s="5">
        <f t="shared" si="2"/>
        <v>3869684.4628731543</v>
      </c>
      <c r="W32" s="7">
        <f t="shared" si="0"/>
        <v>8.4000000000000005E-2</v>
      </c>
      <c r="X32" s="7">
        <f t="shared" si="1"/>
        <v>8.4000000000000005E-2</v>
      </c>
      <c r="Y32" s="51"/>
    </row>
    <row r="33" spans="1:25" x14ac:dyDescent="0.45">
      <c r="A33" s="51"/>
      <c r="P33" s="2">
        <v>24</v>
      </c>
      <c r="Q33" s="3">
        <v>9910755.4239683691</v>
      </c>
      <c r="S33" s="2">
        <v>24</v>
      </c>
      <c r="T33" s="3">
        <v>9910755.4239683691</v>
      </c>
      <c r="V33" s="5">
        <f t="shared" si="2"/>
        <v>4140562.3752742754</v>
      </c>
      <c r="W33" s="7">
        <f t="shared" si="0"/>
        <v>8.2000000000000003E-2</v>
      </c>
      <c r="X33" s="7">
        <f t="shared" si="1"/>
        <v>8.2000000000000003E-2</v>
      </c>
      <c r="Y33" s="51"/>
    </row>
    <row r="34" spans="1:25" x14ac:dyDescent="0.45">
      <c r="A34" s="51"/>
      <c r="P34" s="2">
        <v>25</v>
      </c>
      <c r="Q34" s="3">
        <v>130062.41170505735</v>
      </c>
      <c r="S34" s="2">
        <v>25</v>
      </c>
      <c r="T34" s="3">
        <v>130062.41170505735</v>
      </c>
      <c r="V34" s="5">
        <f t="shared" si="2"/>
        <v>4430401.7415434746</v>
      </c>
      <c r="W34" s="7">
        <f t="shared" si="0"/>
        <v>8.2000000000000003E-2</v>
      </c>
      <c r="X34" s="7">
        <f t="shared" si="1"/>
        <v>8.2000000000000003E-2</v>
      </c>
      <c r="Y34" s="51"/>
    </row>
    <row r="35" spans="1:25" x14ac:dyDescent="0.45">
      <c r="A35" s="51"/>
      <c r="P35" s="2">
        <v>26</v>
      </c>
      <c r="Q35" s="3">
        <v>0</v>
      </c>
      <c r="S35" s="2">
        <v>26</v>
      </c>
      <c r="T35" s="3">
        <v>0</v>
      </c>
      <c r="V35" s="5">
        <f t="shared" si="2"/>
        <v>4740529.8634515181</v>
      </c>
      <c r="W35" s="7">
        <f t="shared" si="0"/>
        <v>7.6999999999999999E-2</v>
      </c>
      <c r="X35" s="7">
        <f t="shared" si="1"/>
        <v>7.6999999999999999E-2</v>
      </c>
      <c r="Y35" s="51"/>
    </row>
    <row r="36" spans="1:25" x14ac:dyDescent="0.45">
      <c r="A36" s="51"/>
      <c r="P36" s="2">
        <v>27</v>
      </c>
      <c r="Q36" s="3">
        <v>0</v>
      </c>
      <c r="S36" s="2">
        <v>27</v>
      </c>
      <c r="T36" s="3">
        <v>0</v>
      </c>
      <c r="V36" s="5">
        <f t="shared" si="2"/>
        <v>5072366.9538931251</v>
      </c>
      <c r="W36" s="7">
        <f t="shared" si="0"/>
        <v>7.2999999999999995E-2</v>
      </c>
      <c r="X36" s="7">
        <f t="shared" si="1"/>
        <v>7.2999999999999995E-2</v>
      </c>
      <c r="Y36" s="51"/>
    </row>
    <row r="37" spans="1:25" x14ac:dyDescent="0.45">
      <c r="A37" s="51"/>
      <c r="P37" s="2">
        <v>28</v>
      </c>
      <c r="Q37" s="3">
        <v>70268.21188939178</v>
      </c>
      <c r="S37" s="2">
        <v>28</v>
      </c>
      <c r="T37" s="3">
        <v>70268.21188939178</v>
      </c>
      <c r="V37" s="5">
        <f t="shared" si="2"/>
        <v>5427432.6406656438</v>
      </c>
      <c r="W37" s="7">
        <f t="shared" si="0"/>
        <v>7.0999999999999994E-2</v>
      </c>
      <c r="X37" s="7">
        <f t="shared" si="1"/>
        <v>7.0999999999999994E-2</v>
      </c>
      <c r="Y37" s="51"/>
    </row>
    <row r="38" spans="1:25" x14ac:dyDescent="0.45">
      <c r="A38" s="51"/>
      <c r="P38" s="2">
        <v>29</v>
      </c>
      <c r="Q38" s="3">
        <v>22619.541707942164</v>
      </c>
      <c r="S38" s="2">
        <v>29</v>
      </c>
      <c r="T38" s="3">
        <v>22619.541707942164</v>
      </c>
      <c r="V38" s="5">
        <f t="shared" si="2"/>
        <v>5807352.9255122393</v>
      </c>
      <c r="W38" s="7">
        <f t="shared" si="0"/>
        <v>6.6000000000000003E-2</v>
      </c>
      <c r="X38" s="7">
        <f t="shared" si="1"/>
        <v>6.6000000000000003E-2</v>
      </c>
      <c r="Y38" s="51"/>
    </row>
    <row r="39" spans="1:25" x14ac:dyDescent="0.45">
      <c r="A39" s="51"/>
      <c r="P39" s="2">
        <v>30</v>
      </c>
      <c r="Q39" s="3">
        <v>14431814.915054193</v>
      </c>
      <c r="S39" s="2">
        <v>30</v>
      </c>
      <c r="T39" s="3">
        <v>14431814.915054193</v>
      </c>
      <c r="V39" s="5">
        <f t="shared" si="2"/>
        <v>6213867.6302980967</v>
      </c>
      <c r="W39" s="7">
        <f t="shared" si="0"/>
        <v>6.5000000000000002E-2</v>
      </c>
      <c r="X39" s="7">
        <f t="shared" si="1"/>
        <v>6.5000000000000002E-2</v>
      </c>
      <c r="Y39" s="51"/>
    </row>
    <row r="40" spans="1:25" x14ac:dyDescent="0.45">
      <c r="A40" s="51"/>
      <c r="P40" s="2">
        <v>31</v>
      </c>
      <c r="Q40" s="3">
        <v>41365.086076490821</v>
      </c>
      <c r="S40" s="2">
        <v>31</v>
      </c>
      <c r="T40" s="3">
        <v>41365.086076490821</v>
      </c>
      <c r="V40" s="5">
        <f t="shared" si="2"/>
        <v>6648838.3644189639</v>
      </c>
      <c r="W40" s="7">
        <f t="shared" si="0"/>
        <v>6.2E-2</v>
      </c>
      <c r="X40" s="7">
        <f t="shared" si="1"/>
        <v>6.2E-2</v>
      </c>
      <c r="Y40" s="51"/>
    </row>
    <row r="41" spans="1:25" x14ac:dyDescent="0.45">
      <c r="A41" s="51"/>
      <c r="P41" s="2">
        <v>32</v>
      </c>
      <c r="Q41" s="3">
        <v>0</v>
      </c>
      <c r="S41" s="2">
        <v>32</v>
      </c>
      <c r="T41" s="3">
        <v>0</v>
      </c>
      <c r="V41" s="5">
        <f t="shared" si="2"/>
        <v>7114257.0499282917</v>
      </c>
      <c r="W41" s="7">
        <f t="shared" si="0"/>
        <v>6.2E-2</v>
      </c>
      <c r="X41" s="7">
        <f t="shared" si="1"/>
        <v>6.2E-2</v>
      </c>
      <c r="Y41" s="51"/>
    </row>
    <row r="42" spans="1:25" x14ac:dyDescent="0.45">
      <c r="A42" s="51"/>
      <c r="P42" s="2">
        <v>33</v>
      </c>
      <c r="Q42" s="3">
        <v>11938960.065842604</v>
      </c>
      <c r="S42" s="2">
        <v>33</v>
      </c>
      <c r="T42" s="3">
        <v>11938960.065842604</v>
      </c>
      <c r="V42" s="5">
        <f t="shared" si="2"/>
        <v>7612255.0434232727</v>
      </c>
      <c r="W42" s="7">
        <f t="shared" si="0"/>
        <v>0.06</v>
      </c>
      <c r="X42" s="7">
        <f t="shared" si="1"/>
        <v>0.06</v>
      </c>
      <c r="Y42" s="51"/>
    </row>
    <row r="43" spans="1:25" x14ac:dyDescent="0.45">
      <c r="A43" s="51"/>
      <c r="P43" s="2">
        <v>34</v>
      </c>
      <c r="Q43" s="3">
        <v>35132.301477263856</v>
      </c>
      <c r="S43" s="2">
        <v>34</v>
      </c>
      <c r="T43" s="3">
        <v>35132.301477263856</v>
      </c>
      <c r="V43" s="5">
        <f t="shared" si="2"/>
        <v>8145112.8964629024</v>
      </c>
      <c r="W43" s="7">
        <f t="shared" si="0"/>
        <v>5.6000000000000001E-2</v>
      </c>
      <c r="X43" s="7">
        <f t="shared" si="1"/>
        <v>5.6000000000000001E-2</v>
      </c>
      <c r="Y43" s="51"/>
    </row>
    <row r="44" spans="1:25" x14ac:dyDescent="0.45">
      <c r="A44" s="51"/>
      <c r="P44" s="2">
        <v>35</v>
      </c>
      <c r="Q44" s="3">
        <v>6045575.3264612993</v>
      </c>
      <c r="S44" s="2">
        <v>35</v>
      </c>
      <c r="T44" s="3">
        <v>6045575.3264612993</v>
      </c>
      <c r="V44" s="5">
        <f t="shared" si="2"/>
        <v>8715270.7992153056</v>
      </c>
      <c r="W44" s="7">
        <f t="shared" si="0"/>
        <v>4.8000000000000001E-2</v>
      </c>
      <c r="X44" s="7">
        <f t="shared" si="1"/>
        <v>4.8000000000000001E-2</v>
      </c>
      <c r="Y44" s="51"/>
    </row>
    <row r="45" spans="1:25" x14ac:dyDescent="0.45">
      <c r="A45" s="51"/>
      <c r="P45" s="2">
        <v>36</v>
      </c>
      <c r="Q45" s="3">
        <v>21940.062273643318</v>
      </c>
      <c r="S45" s="2">
        <v>36</v>
      </c>
      <c r="T45" s="3">
        <v>21940.062273643318</v>
      </c>
      <c r="V45" s="5">
        <f t="shared" si="2"/>
        <v>9325339.7551603783</v>
      </c>
      <c r="W45" s="7">
        <f t="shared" si="0"/>
        <v>4.2000000000000003E-2</v>
      </c>
      <c r="X45" s="7">
        <f t="shared" si="1"/>
        <v>4.2000000000000003E-2</v>
      </c>
      <c r="Y45" s="51"/>
    </row>
    <row r="46" spans="1:25" x14ac:dyDescent="0.45">
      <c r="A46" s="51"/>
      <c r="P46" s="2">
        <v>37</v>
      </c>
      <c r="Q46" s="3">
        <v>16724.816634567607</v>
      </c>
      <c r="S46" s="2">
        <v>37</v>
      </c>
      <c r="T46" s="3">
        <v>16724.816634567607</v>
      </c>
      <c r="V46" s="5">
        <f t="shared" si="2"/>
        <v>9978113.5380216055</v>
      </c>
      <c r="W46" s="7">
        <f t="shared" si="0"/>
        <v>3.7999999999999999E-2</v>
      </c>
      <c r="X46" s="7">
        <f t="shared" si="1"/>
        <v>3.7999999999999999E-2</v>
      </c>
      <c r="Y46" s="51"/>
    </row>
    <row r="47" spans="1:25" x14ac:dyDescent="0.45">
      <c r="A47" s="51"/>
      <c r="P47" s="2">
        <v>38</v>
      </c>
      <c r="Q47" s="3">
        <v>0</v>
      </c>
      <c r="S47" s="2">
        <v>38</v>
      </c>
      <c r="T47" s="3">
        <v>0</v>
      </c>
      <c r="V47" s="5">
        <f t="shared" si="2"/>
        <v>10676581.485683119</v>
      </c>
      <c r="W47" s="7">
        <f t="shared" si="0"/>
        <v>3.4000000000000002E-2</v>
      </c>
      <c r="X47" s="7">
        <f t="shared" si="1"/>
        <v>3.4000000000000002E-2</v>
      </c>
      <c r="Y47" s="51"/>
    </row>
    <row r="48" spans="1:25" x14ac:dyDescent="0.45">
      <c r="A48" s="51"/>
      <c r="P48" s="2">
        <v>39</v>
      </c>
      <c r="Q48" s="3">
        <v>0</v>
      </c>
      <c r="S48" s="2">
        <v>39</v>
      </c>
      <c r="T48" s="3">
        <v>0</v>
      </c>
      <c r="V48" s="5">
        <f t="shared" si="2"/>
        <v>11423942.189680938</v>
      </c>
      <c r="W48" s="7">
        <f t="shared" si="0"/>
        <v>3.2000000000000001E-2</v>
      </c>
      <c r="X48" s="7">
        <f t="shared" si="1"/>
        <v>3.2000000000000001E-2</v>
      </c>
      <c r="Y48" s="51"/>
    </row>
    <row r="49" spans="1:25" x14ac:dyDescent="0.45">
      <c r="A49" s="51"/>
      <c r="P49" s="2">
        <v>40</v>
      </c>
      <c r="Q49" s="3">
        <v>53262.85397798039</v>
      </c>
      <c r="S49" s="2">
        <v>40</v>
      </c>
      <c r="T49" s="3">
        <v>53262.85397798039</v>
      </c>
      <c r="V49" s="5">
        <f t="shared" si="2"/>
        <v>12223618.142958604</v>
      </c>
      <c r="W49" s="7">
        <f t="shared" si="0"/>
        <v>2.7E-2</v>
      </c>
      <c r="X49" s="7">
        <f t="shared" si="1"/>
        <v>2.7E-2</v>
      </c>
      <c r="Y49" s="51"/>
    </row>
    <row r="50" spans="1:25" x14ac:dyDescent="0.45">
      <c r="A50" s="51"/>
      <c r="P50" s="2">
        <v>41</v>
      </c>
      <c r="Q50" s="3">
        <v>30044.063646643197</v>
      </c>
      <c r="S50" s="2">
        <v>41</v>
      </c>
      <c r="T50" s="3">
        <v>30044.063646643197</v>
      </c>
      <c r="V50" s="5">
        <f t="shared" si="2"/>
        <v>13079271.412965707</v>
      </c>
      <c r="W50" s="7">
        <f t="shared" si="0"/>
        <v>2.3E-2</v>
      </c>
      <c r="X50" s="7">
        <f t="shared" si="1"/>
        <v>2.3E-2</v>
      </c>
      <c r="Y50" s="51"/>
    </row>
    <row r="51" spans="1:25" x14ac:dyDescent="0.45">
      <c r="A51" s="51"/>
      <c r="P51" s="2">
        <v>42</v>
      </c>
      <c r="Q51" s="3">
        <v>18506.380906804967</v>
      </c>
      <c r="S51" s="2">
        <v>42</v>
      </c>
      <c r="T51" s="3">
        <v>18506.380906804967</v>
      </c>
      <c r="V51" s="5">
        <f t="shared" si="2"/>
        <v>13994820.411873307</v>
      </c>
      <c r="W51" s="7">
        <f t="shared" si="0"/>
        <v>1.9E-2</v>
      </c>
      <c r="X51" s="7">
        <f t="shared" si="1"/>
        <v>1.9E-2</v>
      </c>
      <c r="Y51" s="51"/>
    </row>
    <row r="52" spans="1:25" x14ac:dyDescent="0.45">
      <c r="A52" s="51"/>
      <c r="P52" s="2">
        <v>43</v>
      </c>
      <c r="Q52" s="3">
        <v>0</v>
      </c>
      <c r="S52" s="2">
        <v>43</v>
      </c>
      <c r="T52" s="3">
        <v>0</v>
      </c>
      <c r="V52" s="5">
        <f t="shared" si="2"/>
        <v>14974457.840704439</v>
      </c>
      <c r="W52" s="7">
        <f t="shared" si="0"/>
        <v>1.6E-2</v>
      </c>
      <c r="X52" s="7">
        <f t="shared" si="1"/>
        <v>1.6E-2</v>
      </c>
      <c r="Y52" s="51"/>
    </row>
    <row r="53" spans="1:25" x14ac:dyDescent="0.45">
      <c r="A53" s="51"/>
      <c r="P53" s="2">
        <v>44</v>
      </c>
      <c r="Q53" s="3">
        <v>0</v>
      </c>
      <c r="S53" s="2">
        <v>44</v>
      </c>
      <c r="T53" s="3">
        <v>0</v>
      </c>
      <c r="V53" s="5">
        <f t="shared" si="2"/>
        <v>16022669.889553752</v>
      </c>
      <c r="W53" s="7">
        <f t="shared" si="0"/>
        <v>1.4999999999999999E-2</v>
      </c>
      <c r="X53" s="7">
        <f t="shared" si="1"/>
        <v>1.4999999999999999E-2</v>
      </c>
      <c r="Y53" s="51"/>
    </row>
    <row r="54" spans="1:25" x14ac:dyDescent="0.45">
      <c r="A54" s="51"/>
      <c r="P54" s="2">
        <v>45</v>
      </c>
      <c r="Q54" s="3">
        <v>109459.67708898199</v>
      </c>
      <c r="S54" s="2">
        <v>45</v>
      </c>
      <c r="T54" s="3">
        <v>109459.67708898199</v>
      </c>
      <c r="V54" s="5">
        <f t="shared" si="2"/>
        <v>17144256.781822514</v>
      </c>
      <c r="W54" s="7">
        <f t="shared" si="0"/>
        <v>1.0999999999999999E-2</v>
      </c>
      <c r="X54" s="7">
        <f t="shared" si="1"/>
        <v>1.0999999999999999E-2</v>
      </c>
      <c r="Y54" s="51"/>
    </row>
    <row r="55" spans="1:25" x14ac:dyDescent="0.45">
      <c r="A55" s="51"/>
      <c r="P55" s="2">
        <v>46</v>
      </c>
      <c r="Q55" s="3">
        <v>120802.19379075342</v>
      </c>
      <c r="S55" s="2">
        <v>46</v>
      </c>
      <c r="T55" s="3">
        <v>120802.19379075342</v>
      </c>
      <c r="V55" s="5">
        <f t="shared" si="2"/>
        <v>18344354.756550092</v>
      </c>
      <c r="W55" s="7">
        <f t="shared" si="0"/>
        <v>7.0000000000000001E-3</v>
      </c>
      <c r="X55" s="7">
        <f t="shared" si="1"/>
        <v>7.0000000000000001E-3</v>
      </c>
      <c r="Y55" s="51"/>
    </row>
    <row r="56" spans="1:25" x14ac:dyDescent="0.45">
      <c r="A56" s="51"/>
      <c r="P56" s="2">
        <v>47</v>
      </c>
      <c r="Q56" s="3">
        <v>80093.573726214556</v>
      </c>
      <c r="S56" s="2">
        <v>47</v>
      </c>
      <c r="T56" s="3">
        <v>80093.573726214556</v>
      </c>
      <c r="V56" s="5">
        <f t="shared" si="2"/>
        <v>19628459.589508601</v>
      </c>
      <c r="W56" s="7">
        <f t="shared" si="0"/>
        <v>5.0000000000000001E-3</v>
      </c>
      <c r="X56" s="7">
        <f t="shared" si="1"/>
        <v>5.0000000000000001E-3</v>
      </c>
      <c r="Y56" s="51"/>
    </row>
    <row r="57" spans="1:25" x14ac:dyDescent="0.45">
      <c r="A57" s="51"/>
      <c r="P57" s="2">
        <v>48</v>
      </c>
      <c r="Q57" s="3">
        <v>251966.60673304679</v>
      </c>
      <c r="S57" s="2">
        <v>48</v>
      </c>
      <c r="T57" s="3">
        <v>251966.60673304679</v>
      </c>
      <c r="V57" s="5">
        <f t="shared" si="2"/>
        <v>21002451.760774203</v>
      </c>
      <c r="W57" s="7">
        <f t="shared" si="0"/>
        <v>4.0000000000000001E-3</v>
      </c>
      <c r="X57" s="7">
        <f t="shared" si="1"/>
        <v>4.0000000000000001E-3</v>
      </c>
      <c r="Y57" s="51"/>
    </row>
    <row r="58" spans="1:25" x14ac:dyDescent="0.45">
      <c r="A58" s="51"/>
      <c r="P58" s="2">
        <v>49</v>
      </c>
      <c r="Q58" s="3">
        <v>18711.30982227904</v>
      </c>
      <c r="S58" s="2">
        <v>49</v>
      </c>
      <c r="T58" s="3">
        <v>18711.30982227904</v>
      </c>
      <c r="V58" s="5">
        <f t="shared" si="2"/>
        <v>22472623.384028398</v>
      </c>
      <c r="W58" s="7">
        <f t="shared" si="0"/>
        <v>3.0000000000000001E-3</v>
      </c>
      <c r="X58" s="7">
        <f t="shared" si="1"/>
        <v>3.0000000000000001E-3</v>
      </c>
      <c r="Y58" s="51"/>
    </row>
    <row r="59" spans="1:25" x14ac:dyDescent="0.45">
      <c r="A59" s="51"/>
      <c r="P59" s="2">
        <v>50</v>
      </c>
      <c r="Q59" s="3">
        <v>69175.035772517629</v>
      </c>
      <c r="S59" s="2">
        <v>50</v>
      </c>
      <c r="T59" s="3">
        <v>69175.035772517629</v>
      </c>
      <c r="V59" s="5">
        <f t="shared" si="2"/>
        <v>24045707.020910386</v>
      </c>
      <c r="W59" s="7">
        <f t="shared" si="0"/>
        <v>3.0000000000000001E-3</v>
      </c>
      <c r="X59" s="7">
        <f t="shared" si="1"/>
        <v>3.0000000000000001E-3</v>
      </c>
      <c r="Y59" s="51"/>
    </row>
    <row r="60" spans="1:25" x14ac:dyDescent="0.45">
      <c r="A60" s="51"/>
      <c r="P60" s="2">
        <v>51</v>
      </c>
      <c r="Q60" s="3">
        <v>65393.598463992552</v>
      </c>
      <c r="S60" s="2">
        <v>51</v>
      </c>
      <c r="T60" s="3">
        <v>65393.598463992552</v>
      </c>
      <c r="V60" s="5">
        <f t="shared" si="2"/>
        <v>25728906.512374114</v>
      </c>
      <c r="W60" s="7">
        <f t="shared" si="0"/>
        <v>2E-3</v>
      </c>
      <c r="X60" s="7">
        <f t="shared" si="1"/>
        <v>2E-3</v>
      </c>
      <c r="Y60" s="51"/>
    </row>
    <row r="61" spans="1:25" x14ac:dyDescent="0.45">
      <c r="A61" s="51"/>
      <c r="P61" s="2">
        <v>52</v>
      </c>
      <c r="Q61" s="3">
        <v>0</v>
      </c>
      <c r="S61" s="2">
        <v>52</v>
      </c>
      <c r="T61" s="3">
        <v>0</v>
      </c>
      <c r="V61" s="5">
        <f t="shared" si="2"/>
        <v>27529929.968240302</v>
      </c>
      <c r="W61" s="7">
        <f t="shared" si="0"/>
        <v>2E-3</v>
      </c>
      <c r="X61" s="7">
        <f t="shared" si="1"/>
        <v>2E-3</v>
      </c>
      <c r="Y61" s="51"/>
    </row>
    <row r="62" spans="1:25" x14ac:dyDescent="0.45">
      <c r="A62" s="51"/>
      <c r="P62" s="2">
        <v>53</v>
      </c>
      <c r="Q62" s="3">
        <v>0</v>
      </c>
      <c r="S62" s="2">
        <v>53</v>
      </c>
      <c r="T62" s="3">
        <v>0</v>
      </c>
      <c r="V62" s="5">
        <f t="shared" si="2"/>
        <v>29457025.066017125</v>
      </c>
      <c r="W62" s="7">
        <f t="shared" si="0"/>
        <v>2E-3</v>
      </c>
      <c r="X62" s="7">
        <f t="shared" si="1"/>
        <v>2E-3</v>
      </c>
      <c r="Y62" s="51"/>
    </row>
    <row r="63" spans="1:25" x14ac:dyDescent="0.45">
      <c r="A63" s="51"/>
      <c r="P63" s="2">
        <v>54</v>
      </c>
      <c r="Q63" s="3">
        <v>0</v>
      </c>
      <c r="S63" s="2">
        <v>54</v>
      </c>
      <c r="T63" s="3">
        <v>0</v>
      </c>
      <c r="V63" s="5">
        <f t="shared" si="2"/>
        <v>31519016.820638325</v>
      </c>
      <c r="W63" s="7">
        <f t="shared" si="0"/>
        <v>1E-3</v>
      </c>
      <c r="X63" s="7">
        <f t="shared" si="1"/>
        <v>1E-3</v>
      </c>
      <c r="Y63" s="51"/>
    </row>
    <row r="64" spans="1:25" x14ac:dyDescent="0.45">
      <c r="A64" s="51"/>
      <c r="P64" s="2">
        <v>55</v>
      </c>
      <c r="Q64" s="3">
        <v>83009.78811757738</v>
      </c>
      <c r="S64" s="2">
        <v>55</v>
      </c>
      <c r="T64" s="3">
        <v>83009.78811757738</v>
      </c>
      <c r="V64" s="5">
        <f t="shared" si="2"/>
        <v>33725347.99808301</v>
      </c>
      <c r="W64" s="7">
        <f t="shared" si="0"/>
        <v>1E-3</v>
      </c>
      <c r="X64" s="7">
        <f t="shared" si="1"/>
        <v>1E-3</v>
      </c>
      <c r="Y64" s="51"/>
    </row>
    <row r="65" spans="1:25" x14ac:dyDescent="0.45">
      <c r="A65" s="51"/>
      <c r="P65" s="2">
        <v>56</v>
      </c>
      <c r="Q65" s="3">
        <v>24515.712717235045</v>
      </c>
      <c r="S65" s="2">
        <v>56</v>
      </c>
      <c r="T65" s="3">
        <v>24515.712717235045</v>
      </c>
      <c r="V65" s="5">
        <f t="shared" si="2"/>
        <v>36086122.357948825</v>
      </c>
      <c r="W65" s="7">
        <f t="shared" si="0"/>
        <v>1E-3</v>
      </c>
      <c r="X65" s="7">
        <f t="shared" si="1"/>
        <v>1E-3</v>
      </c>
      <c r="Y65" s="51"/>
    </row>
    <row r="66" spans="1:25" x14ac:dyDescent="0.45">
      <c r="A66" s="51"/>
      <c r="P66" s="2">
        <v>57</v>
      </c>
      <c r="Q66" s="3">
        <v>50705.117201205161</v>
      </c>
      <c r="S66" s="2">
        <v>57</v>
      </c>
      <c r="T66" s="3">
        <v>50705.117201205161</v>
      </c>
      <c r="V66" s="5">
        <f t="shared" si="2"/>
        <v>38612150.923005246</v>
      </c>
      <c r="W66" s="7">
        <f t="shared" si="0"/>
        <v>0</v>
      </c>
      <c r="X66" s="7">
        <f t="shared" si="1"/>
        <v>0</v>
      </c>
      <c r="Y66" s="51"/>
    </row>
    <row r="67" spans="1:25" x14ac:dyDescent="0.45">
      <c r="A67" s="51"/>
      <c r="P67" s="2">
        <v>58</v>
      </c>
      <c r="Q67" s="3">
        <v>0</v>
      </c>
      <c r="S67" s="2">
        <v>58</v>
      </c>
      <c r="T67" s="3">
        <v>0</v>
      </c>
      <c r="V67" s="5">
        <f t="shared" si="2"/>
        <v>41315001.487615615</v>
      </c>
      <c r="W67" s="7">
        <f t="shared" si="0"/>
        <v>0</v>
      </c>
      <c r="X67" s="7">
        <f t="shared" si="1"/>
        <v>0</v>
      </c>
      <c r="Y67" s="51"/>
    </row>
    <row r="68" spans="1:25" x14ac:dyDescent="0.45">
      <c r="A68" s="51"/>
      <c r="P68" s="2">
        <v>59</v>
      </c>
      <c r="Q68" s="3">
        <v>0</v>
      </c>
      <c r="S68" s="2">
        <v>59</v>
      </c>
      <c r="T68" s="3">
        <v>0</v>
      </c>
      <c r="V68" s="5">
        <f t="shared" si="2"/>
        <v>44207051.591748714</v>
      </c>
      <c r="W68" s="7">
        <f t="shared" si="0"/>
        <v>0</v>
      </c>
      <c r="X68" s="7">
        <f t="shared" si="1"/>
        <v>0</v>
      </c>
      <c r="Y68" s="51"/>
    </row>
    <row r="69" spans="1:25" x14ac:dyDescent="0.45">
      <c r="A69" s="51"/>
      <c r="P69" s="2">
        <v>60</v>
      </c>
      <c r="Q69" s="3">
        <v>4666387.1721289847</v>
      </c>
      <c r="S69" s="2">
        <v>60</v>
      </c>
      <c r="T69" s="3">
        <v>4666387.1721289847</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120179.59142949816</v>
      </c>
      <c r="S74" s="2">
        <v>65</v>
      </c>
      <c r="T74" s="3">
        <v>120179.59142949816</v>
      </c>
      <c r="V74" s="5">
        <f t="shared" si="2"/>
        <v>66342864.089491963</v>
      </c>
      <c r="W74" s="7">
        <f t="shared" si="0"/>
        <v>0</v>
      </c>
      <c r="X74" s="7">
        <f t="shared" si="1"/>
        <v>0</v>
      </c>
      <c r="Y74" s="51"/>
    </row>
    <row r="75" spans="1:25" x14ac:dyDescent="0.45">
      <c r="A75" s="51"/>
      <c r="P75" s="2">
        <v>66</v>
      </c>
      <c r="Q75" s="3">
        <v>68197.794011038932</v>
      </c>
      <c r="S75" s="2">
        <v>66</v>
      </c>
      <c r="T75" s="3">
        <v>68197.794011038932</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0</v>
      </c>
      <c r="S76" s="2">
        <v>67</v>
      </c>
      <c r="T76" s="3">
        <v>0</v>
      </c>
      <c r="V76" s="5">
        <f t="shared" si="2"/>
        <v>75955945.096059352</v>
      </c>
      <c r="W76" s="7">
        <f t="shared" si="3"/>
        <v>0</v>
      </c>
      <c r="X76" s="7">
        <f t="shared" si="4"/>
        <v>0</v>
      </c>
      <c r="Y76" s="51"/>
    </row>
    <row r="77" spans="1:25" x14ac:dyDescent="0.45">
      <c r="A77" s="51"/>
      <c r="P77" s="2">
        <v>68</v>
      </c>
      <c r="Q77" s="3">
        <v>3372598.2646850408</v>
      </c>
      <c r="S77" s="2">
        <v>68</v>
      </c>
      <c r="T77" s="3">
        <v>3372598.2646850408</v>
      </c>
      <c r="V77" s="5">
        <f t="shared" si="2"/>
        <v>81272861.252783507</v>
      </c>
      <c r="W77" s="7">
        <f t="shared" si="3"/>
        <v>0</v>
      </c>
      <c r="X77" s="7">
        <f t="shared" si="4"/>
        <v>0</v>
      </c>
      <c r="Y77" s="51"/>
    </row>
    <row r="78" spans="1:25" x14ac:dyDescent="0.45">
      <c r="A78" s="51"/>
      <c r="P78" s="2">
        <v>69</v>
      </c>
      <c r="Q78" s="3">
        <v>2957004.6464213165</v>
      </c>
      <c r="S78" s="2">
        <v>69</v>
      </c>
      <c r="T78" s="3">
        <v>2957004.6464213165</v>
      </c>
      <c r="V78" s="5">
        <f t="shared" ref="V78:V130" si="5">V77*1.07</f>
        <v>86961961.540478364</v>
      </c>
      <c r="W78" s="7">
        <f t="shared" si="3"/>
        <v>0</v>
      </c>
      <c r="X78" s="7">
        <f t="shared" si="4"/>
        <v>0</v>
      </c>
      <c r="Y78" s="51"/>
    </row>
    <row r="79" spans="1:25" x14ac:dyDescent="0.45">
      <c r="A79" s="51"/>
      <c r="P79" s="2">
        <v>70</v>
      </c>
      <c r="Q79" s="3">
        <v>127948.52521594398</v>
      </c>
      <c r="S79" s="2">
        <v>70</v>
      </c>
      <c r="T79" s="3">
        <v>127948.52521594398</v>
      </c>
      <c r="V79" s="5">
        <f t="shared" si="5"/>
        <v>93049298.848311856</v>
      </c>
      <c r="W79" s="7">
        <f t="shared" si="3"/>
        <v>0</v>
      </c>
      <c r="X79" s="7">
        <f t="shared" si="4"/>
        <v>0</v>
      </c>
      <c r="Y79" s="51"/>
    </row>
    <row r="80" spans="1:25" x14ac:dyDescent="0.45">
      <c r="A80" s="51"/>
      <c r="P80" s="2">
        <v>71</v>
      </c>
      <c r="Q80" s="3">
        <v>2740493.8052849043</v>
      </c>
      <c r="S80" s="2">
        <v>71</v>
      </c>
      <c r="T80" s="3">
        <v>2740493.8052849043</v>
      </c>
      <c r="V80" s="5">
        <f t="shared" si="5"/>
        <v>99562749.767693698</v>
      </c>
      <c r="W80" s="7">
        <f t="shared" si="3"/>
        <v>0</v>
      </c>
      <c r="X80" s="7">
        <f t="shared" si="4"/>
        <v>0</v>
      </c>
      <c r="Y80" s="51"/>
    </row>
    <row r="81" spans="1:25" x14ac:dyDescent="0.45">
      <c r="A81" s="51"/>
      <c r="P81" s="2">
        <v>72</v>
      </c>
      <c r="Q81" s="3">
        <v>1027159.9298135499</v>
      </c>
      <c r="S81" s="2">
        <v>72</v>
      </c>
      <c r="T81" s="3">
        <v>1027159.9298135499</v>
      </c>
      <c r="V81" s="5">
        <f t="shared" si="5"/>
        <v>106532142.25143227</v>
      </c>
      <c r="W81" s="7">
        <f t="shared" si="3"/>
        <v>0</v>
      </c>
      <c r="X81" s="7">
        <f t="shared" si="4"/>
        <v>0</v>
      </c>
      <c r="Y81" s="51"/>
    </row>
    <row r="82" spans="1:25" x14ac:dyDescent="0.45">
      <c r="A82" s="51"/>
      <c r="P82" s="2">
        <v>73</v>
      </c>
      <c r="Q82" s="3">
        <v>137274.53419441381</v>
      </c>
      <c r="S82" s="2">
        <v>73</v>
      </c>
      <c r="T82" s="3">
        <v>137274.53419441381</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49331.055572999758</v>
      </c>
      <c r="S84" s="2">
        <v>75</v>
      </c>
      <c r="T84" s="3">
        <v>49331.055572999758</v>
      </c>
      <c r="V84" s="5">
        <f t="shared" si="5"/>
        <v>130506455.14012136</v>
      </c>
      <c r="W84" s="7">
        <f t="shared" si="3"/>
        <v>0</v>
      </c>
      <c r="X84" s="7">
        <f t="shared" si="4"/>
        <v>0</v>
      </c>
      <c r="Y84" s="51"/>
    </row>
    <row r="85" spans="1:25" x14ac:dyDescent="0.45">
      <c r="A85" s="51"/>
      <c r="P85" s="2">
        <v>76</v>
      </c>
      <c r="Q85" s="3">
        <v>78784.86629723158</v>
      </c>
      <c r="S85" s="2">
        <v>76</v>
      </c>
      <c r="T85" s="3">
        <v>78784.86629723158</v>
      </c>
      <c r="V85" s="5">
        <f t="shared" si="5"/>
        <v>139641906.99992985</v>
      </c>
      <c r="W85" s="7">
        <f t="shared" si="3"/>
        <v>0</v>
      </c>
      <c r="X85" s="7">
        <f t="shared" si="4"/>
        <v>0</v>
      </c>
      <c r="Y85" s="51"/>
    </row>
    <row r="86" spans="1:25" x14ac:dyDescent="0.45">
      <c r="A86" s="51"/>
      <c r="P86" s="2">
        <v>77</v>
      </c>
      <c r="Q86" s="3">
        <v>47471.565442646024</v>
      </c>
      <c r="S86" s="2">
        <v>77</v>
      </c>
      <c r="T86" s="3">
        <v>47471.565442646024</v>
      </c>
      <c r="V86" s="5">
        <f t="shared" si="5"/>
        <v>149416840.48992494</v>
      </c>
      <c r="W86" s="7">
        <f t="shared" si="3"/>
        <v>0</v>
      </c>
      <c r="X86" s="7">
        <f t="shared" si="4"/>
        <v>0</v>
      </c>
      <c r="Y86" s="51"/>
    </row>
    <row r="87" spans="1:25" x14ac:dyDescent="0.45">
      <c r="A87" s="51"/>
      <c r="P87" s="2">
        <v>78</v>
      </c>
      <c r="Q87" s="3">
        <v>5735325.2558700424</v>
      </c>
      <c r="S87" s="2">
        <v>78</v>
      </c>
      <c r="T87" s="3">
        <v>5735325.2558700424</v>
      </c>
      <c r="V87" s="5">
        <f t="shared" si="5"/>
        <v>159876019.3242197</v>
      </c>
      <c r="W87" s="7">
        <f t="shared" si="3"/>
        <v>0</v>
      </c>
      <c r="X87" s="7">
        <f t="shared" si="4"/>
        <v>0</v>
      </c>
      <c r="Y87" s="51"/>
    </row>
    <row r="88" spans="1:25" x14ac:dyDescent="0.45">
      <c r="A88" s="51"/>
      <c r="P88" s="2">
        <v>79</v>
      </c>
      <c r="Q88" s="3">
        <v>1924804.0296798344</v>
      </c>
      <c r="S88" s="2">
        <v>79</v>
      </c>
      <c r="T88" s="3">
        <v>1924804.0296798344</v>
      </c>
      <c r="V88" s="5">
        <f t="shared" si="5"/>
        <v>171067340.67691508</v>
      </c>
      <c r="W88" s="7">
        <f t="shared" si="3"/>
        <v>0</v>
      </c>
      <c r="X88" s="7">
        <f t="shared" si="4"/>
        <v>0</v>
      </c>
      <c r="Y88" s="51"/>
    </row>
    <row r="89" spans="1:25" x14ac:dyDescent="0.45">
      <c r="A89" s="51"/>
      <c r="P89" s="2">
        <v>80</v>
      </c>
      <c r="Q89" s="3">
        <v>102216.24920567297</v>
      </c>
      <c r="S89" s="2">
        <v>80</v>
      </c>
      <c r="T89" s="3">
        <v>102216.24920567297</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56381.989615390354</v>
      </c>
      <c r="S91" s="2">
        <v>82</v>
      </c>
      <c r="T91" s="3">
        <v>56381.989615390354</v>
      </c>
      <c r="V91" s="5">
        <f t="shared" si="5"/>
        <v>209564848.22487012</v>
      </c>
      <c r="W91" s="7">
        <f t="shared" si="3"/>
        <v>0</v>
      </c>
      <c r="X91" s="7">
        <f t="shared" si="4"/>
        <v>0</v>
      </c>
      <c r="Y91" s="51"/>
    </row>
    <row r="92" spans="1:25" x14ac:dyDescent="0.45">
      <c r="A92" s="51"/>
      <c r="P92" s="2">
        <v>83</v>
      </c>
      <c r="Q92" s="3">
        <v>33614.211592869142</v>
      </c>
      <c r="S92" s="2">
        <v>83</v>
      </c>
      <c r="T92" s="3">
        <v>33614.211592869142</v>
      </c>
      <c r="V92" s="5">
        <f t="shared" si="5"/>
        <v>224234387.60061103</v>
      </c>
      <c r="W92" s="7">
        <f t="shared" si="3"/>
        <v>0</v>
      </c>
      <c r="X92" s="7">
        <f t="shared" si="4"/>
        <v>0</v>
      </c>
      <c r="Y92" s="51"/>
    </row>
    <row r="93" spans="1:25" x14ac:dyDescent="0.45">
      <c r="A93" s="51"/>
      <c r="P93" s="2">
        <v>84</v>
      </c>
      <c r="Q93" s="3">
        <v>67422.370258093564</v>
      </c>
      <c r="S93" s="2">
        <v>84</v>
      </c>
      <c r="T93" s="3">
        <v>67422.370258093564</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44587.776395050452</v>
      </c>
      <c r="S95" s="2">
        <v>86</v>
      </c>
      <c r="T95" s="3">
        <v>44587.776395050452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30057.752114276129</v>
      </c>
      <c r="S98" s="2">
        <v>89</v>
      </c>
      <c r="T98" s="3">
        <v>30057.752114276129</v>
      </c>
      <c r="V98" s="5">
        <f t="shared" si="5"/>
        <v>336515351.40051019</v>
      </c>
      <c r="W98" s="7">
        <f t="shared" si="3"/>
        <v>0</v>
      </c>
      <c r="X98" s="7">
        <f t="shared" si="4"/>
        <v>0</v>
      </c>
      <c r="Y98" s="51"/>
    </row>
    <row r="99" spans="1:25" x14ac:dyDescent="0.45">
      <c r="A99" s="51"/>
      <c r="P99" s="2">
        <v>90</v>
      </c>
      <c r="Q99" s="3">
        <v>0</v>
      </c>
      <c r="S99" s="2">
        <v>90</v>
      </c>
      <c r="T99" s="3">
        <v>0</v>
      </c>
      <c r="V99" s="5">
        <f t="shared" si="5"/>
        <v>360071425.99854594</v>
      </c>
      <c r="W99" s="7">
        <f t="shared" si="3"/>
        <v>0</v>
      </c>
      <c r="X99" s="7">
        <f t="shared" si="4"/>
        <v>0</v>
      </c>
      <c r="Y99" s="51"/>
    </row>
    <row r="100" spans="1:25" x14ac:dyDescent="0.45">
      <c r="A100" s="51"/>
      <c r="P100" s="2">
        <v>91</v>
      </c>
      <c r="Q100" s="3">
        <v>43939.06279273401</v>
      </c>
      <c r="S100" s="2">
        <v>91</v>
      </c>
      <c r="T100" s="3">
        <v>43939.06279273401</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20777140.041102439</v>
      </c>
      <c r="S103" s="2">
        <v>94</v>
      </c>
      <c r="T103" s="3">
        <v>20777140.041102439</v>
      </c>
      <c r="V103" s="5">
        <f t="shared" si="5"/>
        <v>471980188.51390439</v>
      </c>
      <c r="W103" s="7">
        <f t="shared" si="3"/>
        <v>0</v>
      </c>
      <c r="X103" s="7">
        <f t="shared" si="4"/>
        <v>0</v>
      </c>
      <c r="Y103" s="51"/>
    </row>
    <row r="104" spans="1:25" x14ac:dyDescent="0.45">
      <c r="A104" s="51"/>
      <c r="P104" s="2">
        <v>95</v>
      </c>
      <c r="Q104" s="3">
        <v>32099.586491478221</v>
      </c>
      <c r="S104" s="2">
        <v>95</v>
      </c>
      <c r="T104" s="3">
        <v>32099.586491478221</v>
      </c>
      <c r="V104" s="5">
        <f t="shared" si="5"/>
        <v>505018801.70987773</v>
      </c>
      <c r="W104" s="7">
        <f t="shared" si="3"/>
        <v>0</v>
      </c>
      <c r="X104" s="7">
        <f t="shared" si="4"/>
        <v>0</v>
      </c>
      <c r="Y104" s="51"/>
    </row>
    <row r="105" spans="1:25" x14ac:dyDescent="0.45">
      <c r="A105" s="51"/>
      <c r="P105" s="2">
        <v>96</v>
      </c>
      <c r="Q105" s="3">
        <v>5504503.7925234577</v>
      </c>
      <c r="S105" s="2">
        <v>96</v>
      </c>
      <c r="T105" s="3">
        <v>5504503.7925234577</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49012.893381595146</v>
      </c>
      <c r="S107" s="2">
        <v>98</v>
      </c>
      <c r="T107" s="3">
        <v>49012.893381595146</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37704.414103136914</v>
      </c>
      <c r="S109" s="2">
        <v>100</v>
      </c>
      <c r="T109" s="3">
        <v>37704.414103136914</v>
      </c>
      <c r="V109" s="5">
        <f t="shared" si="5"/>
        <v>708314994.37422943</v>
      </c>
      <c r="W109" s="7">
        <f t="shared" si="3"/>
        <v>0</v>
      </c>
      <c r="X109" s="7">
        <f t="shared" si="4"/>
        <v>0</v>
      </c>
      <c r="Y109" s="51"/>
    </row>
    <row r="110" spans="1:25" x14ac:dyDescent="0.45">
      <c r="A110" s="51"/>
      <c r="P110" s="2">
        <v>101</v>
      </c>
      <c r="Q110" s="3">
        <v>228305.80971601006</v>
      </c>
      <c r="S110" s="2">
        <v>101</v>
      </c>
      <c r="T110" s="3">
        <v>228305.80971601006</v>
      </c>
      <c r="V110" s="5">
        <f t="shared" si="5"/>
        <v>757897043.98042548</v>
      </c>
      <c r="W110" s="7">
        <f t="shared" si="3"/>
        <v>0</v>
      </c>
      <c r="X110" s="7">
        <f t="shared" si="4"/>
        <v>0</v>
      </c>
      <c r="Y110" s="51"/>
    </row>
    <row r="111" spans="1:25" x14ac:dyDescent="0.45">
      <c r="A111" s="51"/>
      <c r="P111" s="2">
        <v>102</v>
      </c>
      <c r="Q111" s="3">
        <v>207943.64964394874</v>
      </c>
      <c r="S111" s="2">
        <v>102</v>
      </c>
      <c r="T111" s="3">
        <v>207943.64964394874</v>
      </c>
      <c r="V111" s="5">
        <f t="shared" si="5"/>
        <v>810949837.05905533</v>
      </c>
      <c r="W111" s="7">
        <f t="shared" si="3"/>
        <v>0</v>
      </c>
      <c r="X111" s="7">
        <f t="shared" si="4"/>
        <v>0</v>
      </c>
      <c r="Y111" s="51"/>
    </row>
    <row r="112" spans="1:25" x14ac:dyDescent="0.45">
      <c r="A112" s="51"/>
      <c r="P112" s="2">
        <v>103</v>
      </c>
      <c r="Q112" s="3">
        <v>84317.665919005478</v>
      </c>
      <c r="S112" s="2">
        <v>103</v>
      </c>
      <c r="T112" s="3">
        <v>84317.665919005478</v>
      </c>
      <c r="V112" s="5">
        <f t="shared" si="5"/>
        <v>867716325.6531893</v>
      </c>
      <c r="W112" s="7">
        <f t="shared" si="3"/>
        <v>0</v>
      </c>
      <c r="X112" s="7">
        <f t="shared" si="4"/>
        <v>0</v>
      </c>
      <c r="Y112" s="51"/>
    </row>
    <row r="113" spans="1:25" x14ac:dyDescent="0.45">
      <c r="A113" s="51"/>
      <c r="P113" s="2">
        <v>104</v>
      </c>
      <c r="Q113" s="3">
        <v>49751.321231736692</v>
      </c>
      <c r="S113" s="2">
        <v>104</v>
      </c>
      <c r="T113" s="3">
        <v>49751.321231736692</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22134.669123567459</v>
      </c>
      <c r="S115" s="2">
        <v>106</v>
      </c>
      <c r="T115" s="3">
        <v>22134.669123567459</v>
      </c>
      <c r="V115" s="5">
        <f t="shared" si="5"/>
        <v>1062989810.7271602</v>
      </c>
      <c r="W115" s="7">
        <f t="shared" si="3"/>
        <v>0</v>
      </c>
      <c r="X115" s="7">
        <f t="shared" si="4"/>
        <v>0</v>
      </c>
      <c r="Y115" s="51"/>
    </row>
    <row r="116" spans="1:25" x14ac:dyDescent="0.45">
      <c r="A116" s="51"/>
      <c r="P116" s="2">
        <v>107</v>
      </c>
      <c r="Q116" s="3">
        <v>2197.3854263343992</v>
      </c>
      <c r="S116" s="2">
        <v>107</v>
      </c>
      <c r="T116" s="3">
        <v>2197.3854263343992</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86260.624328154547</v>
      </c>
      <c r="S119" s="2">
        <v>110</v>
      </c>
      <c r="T119" s="3">
        <v>86260.624328154547</v>
      </c>
      <c r="V119" s="5">
        <f t="shared" si="5"/>
        <v>1393362802.5718169</v>
      </c>
      <c r="W119" s="7">
        <f t="shared" si="3"/>
        <v>0</v>
      </c>
      <c r="X119" s="7">
        <f t="shared" si="4"/>
        <v>0</v>
      </c>
      <c r="Y119" s="51"/>
    </row>
    <row r="120" spans="1:25" x14ac:dyDescent="0.45">
      <c r="A120" s="51"/>
      <c r="P120" s="2">
        <v>111</v>
      </c>
      <c r="Q120" s="3">
        <v>0</v>
      </c>
      <c r="S120" s="2">
        <v>111</v>
      </c>
      <c r="T120" s="3">
        <v>0</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154477.39501258801</v>
      </c>
      <c r="S122" s="2">
        <v>113</v>
      </c>
      <c r="T122" s="3">
        <v>154477.39501258801</v>
      </c>
      <c r="V122" s="5">
        <f t="shared" si="5"/>
        <v>1706929347.7509866</v>
      </c>
      <c r="W122" s="7">
        <f t="shared" si="3"/>
        <v>0</v>
      </c>
      <c r="X122" s="7">
        <f t="shared" si="4"/>
        <v>0</v>
      </c>
      <c r="Y122" s="51"/>
    </row>
    <row r="123" spans="1:25" x14ac:dyDescent="0.45">
      <c r="A123" s="51"/>
      <c r="P123" s="2">
        <v>114</v>
      </c>
      <c r="Q123" s="3">
        <v>13808262.716730934</v>
      </c>
      <c r="S123" s="2">
        <v>114</v>
      </c>
      <c r="T123" s="3">
        <v>13808262.716730934</v>
      </c>
      <c r="V123" s="5">
        <f t="shared" si="5"/>
        <v>1826414402.0935557</v>
      </c>
      <c r="W123" s="7">
        <f t="shared" si="3"/>
        <v>0</v>
      </c>
      <c r="X123" s="7">
        <f t="shared" si="4"/>
        <v>0</v>
      </c>
      <c r="Y123" s="51"/>
    </row>
    <row r="124" spans="1:25" x14ac:dyDescent="0.45">
      <c r="A124" s="51"/>
      <c r="P124" s="2">
        <v>115</v>
      </c>
      <c r="Q124" s="3">
        <v>84665.382043178499</v>
      </c>
      <c r="S124" s="2">
        <v>115</v>
      </c>
      <c r="T124" s="3">
        <v>84665.382043178499</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3212504.5528059537</v>
      </c>
      <c r="S126" s="2">
        <v>117</v>
      </c>
      <c r="T126" s="3">
        <v>3212504.5528059537</v>
      </c>
      <c r="V126" s="5">
        <f t="shared" si="5"/>
        <v>2237436178.3838959</v>
      </c>
      <c r="W126" s="7">
        <f t="shared" si="3"/>
        <v>0</v>
      </c>
      <c r="X126" s="7">
        <f t="shared" si="4"/>
        <v>0</v>
      </c>
      <c r="Y126" s="51"/>
    </row>
    <row r="127" spans="1:25" x14ac:dyDescent="0.45">
      <c r="A127" s="51"/>
      <c r="P127" s="2">
        <v>118</v>
      </c>
      <c r="Q127" s="3">
        <v>9658831.2286196575</v>
      </c>
      <c r="S127" s="2">
        <v>118</v>
      </c>
      <c r="T127" s="3">
        <v>9658831.2286196575</v>
      </c>
      <c r="V127" s="5">
        <f t="shared" si="5"/>
        <v>2394056710.8707685</v>
      </c>
      <c r="W127" s="7">
        <f t="shared" si="3"/>
        <v>0</v>
      </c>
      <c r="X127" s="7">
        <f t="shared" si="4"/>
        <v>0</v>
      </c>
      <c r="Y127" s="51"/>
    </row>
    <row r="128" spans="1:25" x14ac:dyDescent="0.45">
      <c r="A128" s="51"/>
      <c r="P128" s="2">
        <v>119</v>
      </c>
      <c r="Q128" s="3">
        <v>72757.590841709345</v>
      </c>
      <c r="S128" s="2">
        <v>119</v>
      </c>
      <c r="T128" s="3">
        <v>72757.590841709345</v>
      </c>
      <c r="V128" s="5">
        <f t="shared" si="5"/>
        <v>2561640680.6317225</v>
      </c>
      <c r="W128" s="7">
        <f t="shared" si="3"/>
        <v>0</v>
      </c>
      <c r="X128" s="7">
        <f t="shared" si="4"/>
        <v>0</v>
      </c>
      <c r="Y128" s="51"/>
    </row>
    <row r="129" spans="1:25" x14ac:dyDescent="0.45">
      <c r="A129" s="51"/>
      <c r="P129" s="2">
        <v>120</v>
      </c>
      <c r="Q129" s="3">
        <v>2119648.509564158</v>
      </c>
      <c r="S129" s="2">
        <v>120</v>
      </c>
      <c r="T129" s="3">
        <v>2119648.509564158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21505.617932305511</v>
      </c>
      <c r="S132" s="2">
        <v>123</v>
      </c>
      <c r="T132" s="3">
        <v>21505.617932305511</v>
      </c>
      <c r="Y132" s="51"/>
    </row>
    <row r="133" spans="1:25" x14ac:dyDescent="0.45">
      <c r="A133" s="51"/>
      <c r="P133" s="2">
        <v>124</v>
      </c>
      <c r="Q133" s="3">
        <v>183407.31839913229</v>
      </c>
      <c r="S133" s="2">
        <v>124</v>
      </c>
      <c r="T133" s="3">
        <v>183407.31839913229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0</v>
      </c>
      <c r="S136" s="2">
        <v>127</v>
      </c>
      <c r="T136" s="3">
        <v>0</v>
      </c>
      <c r="Y136" s="51"/>
    </row>
    <row r="137" spans="1:25" x14ac:dyDescent="0.45">
      <c r="A137" s="51"/>
      <c r="P137" s="2">
        <v>128</v>
      </c>
      <c r="Q137" s="3">
        <v>57065.231646149885</v>
      </c>
      <c r="S137" s="2">
        <v>128</v>
      </c>
      <c r="T137" s="3">
        <v>57065.231646149885</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70654.919169071043</v>
      </c>
      <c r="S141" s="2">
        <v>132</v>
      </c>
      <c r="T141" s="3">
        <v>70654.919169071043</v>
      </c>
      <c r="Y141" s="51"/>
    </row>
    <row r="142" spans="1:25" x14ac:dyDescent="0.45">
      <c r="A142" s="51"/>
      <c r="P142" s="2">
        <v>133</v>
      </c>
      <c r="Q142" s="3">
        <v>0</v>
      </c>
      <c r="S142" s="2">
        <v>133</v>
      </c>
      <c r="T142" s="3">
        <v>0</v>
      </c>
      <c r="Y142" s="51"/>
    </row>
    <row r="143" spans="1:25" x14ac:dyDescent="0.45">
      <c r="A143" s="51"/>
      <c r="P143" s="2">
        <v>134</v>
      </c>
      <c r="Q143" s="3">
        <v>0</v>
      </c>
      <c r="S143" s="2">
        <v>134</v>
      </c>
      <c r="T143" s="3">
        <v>0</v>
      </c>
      <c r="Y143" s="51"/>
    </row>
    <row r="144" spans="1:25" x14ac:dyDescent="0.45">
      <c r="A144" s="51"/>
      <c r="P144" s="2">
        <v>135</v>
      </c>
      <c r="Q144" s="3">
        <v>56225.368781059231</v>
      </c>
      <c r="S144" s="2">
        <v>135</v>
      </c>
      <c r="T144" s="3">
        <v>56225.368781059231</v>
      </c>
      <c r="Y144" s="51"/>
    </row>
    <row r="145" spans="1:25" x14ac:dyDescent="0.45">
      <c r="A145" s="51"/>
      <c r="P145" s="2">
        <v>136</v>
      </c>
      <c r="Q145" s="3">
        <v>0</v>
      </c>
      <c r="S145" s="2">
        <v>136</v>
      </c>
      <c r="T145" s="3">
        <v>0</v>
      </c>
      <c r="Y145" s="51"/>
    </row>
    <row r="146" spans="1:25" x14ac:dyDescent="0.45">
      <c r="A146" s="51"/>
      <c r="P146" s="2">
        <v>137</v>
      </c>
      <c r="Q146" s="3">
        <v>1129887.7578281427</v>
      </c>
      <c r="S146" s="2">
        <v>137</v>
      </c>
      <c r="T146" s="3">
        <v>1129887.7578281427</v>
      </c>
      <c r="Y146" s="51"/>
    </row>
    <row r="147" spans="1:25" x14ac:dyDescent="0.45">
      <c r="A147" s="51"/>
      <c r="P147" s="2">
        <v>138</v>
      </c>
      <c r="Q147" s="3">
        <v>38263.155539910709</v>
      </c>
      <c r="S147" s="2">
        <v>138</v>
      </c>
      <c r="T147" s="3">
        <v>38263.155539910709</v>
      </c>
      <c r="Y147" s="51"/>
    </row>
    <row r="148" spans="1:25" x14ac:dyDescent="0.45">
      <c r="A148" s="51"/>
      <c r="P148" s="2">
        <v>139</v>
      </c>
      <c r="Q148" s="3">
        <v>17586.791518326048</v>
      </c>
      <c r="S148" s="2">
        <v>139</v>
      </c>
      <c r="T148" s="3">
        <v>17586.791518326048</v>
      </c>
      <c r="Y148" s="51"/>
    </row>
    <row r="149" spans="1:25" x14ac:dyDescent="0.45">
      <c r="A149" s="51"/>
      <c r="P149" s="2">
        <v>140</v>
      </c>
      <c r="Q149" s="3">
        <v>51607.133903643378</v>
      </c>
      <c r="S149" s="2">
        <v>140</v>
      </c>
      <c r="T149" s="3">
        <v>51607.133903643378</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243692.60895571276</v>
      </c>
      <c r="S152" s="2">
        <v>143</v>
      </c>
      <c r="T152" s="3">
        <v>243692.60895571276</v>
      </c>
      <c r="Y152" s="51"/>
    </row>
    <row r="153" spans="1:25" x14ac:dyDescent="0.45">
      <c r="A153" s="51"/>
      <c r="P153" s="2">
        <v>144</v>
      </c>
      <c r="Q153" s="3">
        <v>7729679.8207618622</v>
      </c>
      <c r="S153" s="2">
        <v>144</v>
      </c>
      <c r="T153" s="3">
        <v>7729679.8207618622</v>
      </c>
      <c r="Y153" s="51"/>
    </row>
    <row r="154" spans="1:25" x14ac:dyDescent="0.45">
      <c r="A154" s="51"/>
      <c r="P154" s="2">
        <v>145</v>
      </c>
      <c r="Q154" s="3">
        <v>799986.69903488841</v>
      </c>
      <c r="S154" s="2">
        <v>145</v>
      </c>
      <c r="T154" s="3">
        <v>799986.69903488841</v>
      </c>
      <c r="Y154" s="51"/>
    </row>
    <row r="155" spans="1:25" x14ac:dyDescent="0.45">
      <c r="A155" s="51"/>
      <c r="P155" s="2">
        <v>146</v>
      </c>
      <c r="Q155" s="3">
        <v>7117.8860601858769</v>
      </c>
      <c r="S155" s="2">
        <v>146</v>
      </c>
      <c r="T155" s="3">
        <v>7117.8860601858769</v>
      </c>
      <c r="Y155" s="51"/>
    </row>
    <row r="156" spans="1:25" x14ac:dyDescent="0.45">
      <c r="A156" s="51"/>
      <c r="P156" s="2">
        <v>147</v>
      </c>
      <c r="Q156" s="3">
        <v>56224.206034982868</v>
      </c>
      <c r="S156" s="2">
        <v>147</v>
      </c>
      <c r="T156" s="3">
        <v>56224.206034982868</v>
      </c>
      <c r="Y156" s="51"/>
    </row>
    <row r="157" spans="1:25" x14ac:dyDescent="0.45">
      <c r="A157" s="51"/>
      <c r="P157" s="2">
        <v>148</v>
      </c>
      <c r="Q157" s="3">
        <v>47562.69915842043</v>
      </c>
      <c r="S157" s="2">
        <v>148</v>
      </c>
      <c r="T157" s="3">
        <v>47562.69915842043</v>
      </c>
      <c r="Y157" s="51"/>
    </row>
    <row r="158" spans="1:25" x14ac:dyDescent="0.45">
      <c r="A158" s="51"/>
      <c r="P158" s="2">
        <v>149</v>
      </c>
      <c r="Q158" s="3">
        <v>0</v>
      </c>
      <c r="S158" s="2">
        <v>149</v>
      </c>
      <c r="T158" s="3">
        <v>0</v>
      </c>
      <c r="Y158" s="51"/>
    </row>
    <row r="159" spans="1:25" x14ac:dyDescent="0.45">
      <c r="A159" s="51"/>
      <c r="P159" s="2">
        <v>150</v>
      </c>
      <c r="Q159" s="3">
        <v>27724.645647150915</v>
      </c>
      <c r="S159" s="2">
        <v>150</v>
      </c>
      <c r="T159" s="3">
        <v>27724.645647150915</v>
      </c>
      <c r="Y159" s="51"/>
    </row>
    <row r="160" spans="1:25" x14ac:dyDescent="0.45">
      <c r="A160" s="51"/>
      <c r="P160" s="2">
        <v>151</v>
      </c>
      <c r="Q160" s="3">
        <v>0</v>
      </c>
      <c r="S160" s="2">
        <v>151</v>
      </c>
      <c r="T160" s="3">
        <v>0</v>
      </c>
      <c r="Y160" s="51"/>
    </row>
    <row r="161" spans="1:25" x14ac:dyDescent="0.45">
      <c r="A161" s="51"/>
      <c r="P161" s="2">
        <v>152</v>
      </c>
      <c r="Q161" s="3">
        <v>152504.68043021194</v>
      </c>
      <c r="S161" s="2">
        <v>152</v>
      </c>
      <c r="T161" s="3">
        <v>152504.68043021194</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7511.817898141031</v>
      </c>
      <c r="S166" s="2">
        <v>157</v>
      </c>
      <c r="T166" s="3">
        <v>7511.817898141031</v>
      </c>
      <c r="Y166" s="51"/>
    </row>
    <row r="167" spans="1:25" x14ac:dyDescent="0.45">
      <c r="A167" s="51"/>
      <c r="P167" s="2">
        <v>158</v>
      </c>
      <c r="Q167" s="3">
        <v>0</v>
      </c>
      <c r="S167" s="2">
        <v>158</v>
      </c>
      <c r="T167" s="3">
        <v>0</v>
      </c>
      <c r="Y167" s="51"/>
    </row>
    <row r="168" spans="1:25" x14ac:dyDescent="0.45">
      <c r="A168" s="51"/>
      <c r="P168" s="2">
        <v>159</v>
      </c>
      <c r="Q168" s="3">
        <v>52054.066830848926</v>
      </c>
      <c r="S168" s="2">
        <v>159</v>
      </c>
      <c r="T168" s="3">
        <v>52054.066830848926</v>
      </c>
      <c r="Y168" s="51"/>
    </row>
    <row r="169" spans="1:25" x14ac:dyDescent="0.45">
      <c r="A169" s="51"/>
      <c r="P169" s="2">
        <v>160</v>
      </c>
      <c r="Q169" s="3">
        <v>0</v>
      </c>
      <c r="S169" s="2">
        <v>160</v>
      </c>
      <c r="T169" s="3">
        <v>0</v>
      </c>
      <c r="Y169" s="51"/>
    </row>
    <row r="170" spans="1:25" x14ac:dyDescent="0.45">
      <c r="A170" s="51"/>
      <c r="P170" s="2">
        <v>161</v>
      </c>
      <c r="Q170" s="3">
        <v>2834325.4284712141</v>
      </c>
      <c r="S170" s="2">
        <v>161</v>
      </c>
      <c r="T170" s="3">
        <v>2834325.4284712141</v>
      </c>
      <c r="Y170" s="51"/>
    </row>
    <row r="171" spans="1:25" x14ac:dyDescent="0.45">
      <c r="A171" s="51"/>
      <c r="P171" s="2">
        <v>162</v>
      </c>
      <c r="Q171" s="3">
        <v>13508.428304475992</v>
      </c>
      <c r="S171" s="2">
        <v>162</v>
      </c>
      <c r="T171" s="3">
        <v>13508.428304475992</v>
      </c>
      <c r="Y171" s="51"/>
    </row>
    <row r="172" spans="1:25" x14ac:dyDescent="0.45">
      <c r="A172" s="51"/>
      <c r="P172" s="2">
        <v>163</v>
      </c>
      <c r="Q172" s="3">
        <v>318417.44437967817</v>
      </c>
      <c r="S172" s="2">
        <v>163</v>
      </c>
      <c r="T172" s="3">
        <v>318417.44437967817</v>
      </c>
      <c r="Y172" s="51"/>
    </row>
    <row r="173" spans="1:25" x14ac:dyDescent="0.45">
      <c r="A173" s="51"/>
      <c r="P173" s="2">
        <v>164</v>
      </c>
      <c r="Q173" s="3">
        <v>0</v>
      </c>
      <c r="S173" s="2">
        <v>164</v>
      </c>
      <c r="T173" s="3">
        <v>0</v>
      </c>
      <c r="Y173" s="51"/>
    </row>
    <row r="174" spans="1:25" x14ac:dyDescent="0.45">
      <c r="A174" s="51"/>
      <c r="P174" s="2">
        <v>165</v>
      </c>
      <c r="Q174" s="3">
        <v>1084750.9357097903</v>
      </c>
      <c r="S174" s="2">
        <v>165</v>
      </c>
      <c r="T174" s="3">
        <v>1084750.9357097903</v>
      </c>
      <c r="Y174" s="51"/>
    </row>
    <row r="175" spans="1:25" x14ac:dyDescent="0.45">
      <c r="A175" s="51"/>
      <c r="P175" s="2">
        <v>166</v>
      </c>
      <c r="Q175" s="3">
        <v>8835130.1490730364</v>
      </c>
      <c r="S175" s="2">
        <v>166</v>
      </c>
      <c r="T175" s="3">
        <v>8835130.1490730364</v>
      </c>
      <c r="Y175" s="51"/>
    </row>
    <row r="176" spans="1:25" x14ac:dyDescent="0.45">
      <c r="A176" s="51"/>
      <c r="P176" s="2">
        <v>167</v>
      </c>
      <c r="Q176" s="3">
        <v>109261.72253475578</v>
      </c>
      <c r="S176" s="2">
        <v>167</v>
      </c>
      <c r="T176" s="3">
        <v>109261.72253475578</v>
      </c>
      <c r="Y176" s="51"/>
    </row>
    <row r="177" spans="1:25" x14ac:dyDescent="0.45">
      <c r="A177" s="51"/>
      <c r="P177" s="2">
        <v>168</v>
      </c>
      <c r="Q177" s="3">
        <v>82315.678847029048</v>
      </c>
      <c r="S177" s="2">
        <v>168</v>
      </c>
      <c r="T177" s="3">
        <v>82315.678847029048</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28813.869106108308</v>
      </c>
      <c r="S180" s="2">
        <v>171</v>
      </c>
      <c r="T180" s="3">
        <v>28813.869106108308</v>
      </c>
      <c r="Y180" s="51"/>
    </row>
    <row r="181" spans="1:25" x14ac:dyDescent="0.45">
      <c r="A181" s="51"/>
      <c r="P181" s="2">
        <v>172</v>
      </c>
      <c r="Q181" s="3">
        <v>42060.179735591781</v>
      </c>
      <c r="S181" s="2">
        <v>172</v>
      </c>
      <c r="T181" s="3">
        <v>42060.179735591781</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0</v>
      </c>
      <c r="S184" s="2">
        <v>175</v>
      </c>
      <c r="T184" s="3">
        <v>0</v>
      </c>
      <c r="Y184" s="51"/>
    </row>
    <row r="185" spans="1:25" x14ac:dyDescent="0.45">
      <c r="A185" s="51"/>
      <c r="P185" s="2">
        <v>176</v>
      </c>
      <c r="Q185" s="3">
        <v>182888.8120203506</v>
      </c>
      <c r="S185" s="2">
        <v>176</v>
      </c>
      <c r="T185" s="3">
        <v>182888.8120203506</v>
      </c>
      <c r="Y185" s="51"/>
    </row>
    <row r="186" spans="1:25" x14ac:dyDescent="0.45">
      <c r="A186" s="51"/>
      <c r="P186" s="2">
        <v>177</v>
      </c>
      <c r="Q186" s="3">
        <v>39547.324502514857</v>
      </c>
      <c r="S186" s="2">
        <v>177</v>
      </c>
      <c r="T186" s="3">
        <v>39547.324502514857</v>
      </c>
      <c r="Y186" s="51"/>
    </row>
    <row r="187" spans="1:25" x14ac:dyDescent="0.45">
      <c r="A187" s="51"/>
      <c r="P187" s="2">
        <v>178</v>
      </c>
      <c r="Q187" s="3">
        <v>0</v>
      </c>
      <c r="S187" s="2">
        <v>178</v>
      </c>
      <c r="T187" s="3">
        <v>0</v>
      </c>
      <c r="Y187" s="51"/>
    </row>
    <row r="188" spans="1:25" x14ac:dyDescent="0.45">
      <c r="A188" s="51"/>
      <c r="P188" s="2">
        <v>179</v>
      </c>
      <c r="Q188" s="3">
        <v>4978870.8966778554</v>
      </c>
      <c r="S188" s="2">
        <v>179</v>
      </c>
      <c r="T188" s="3">
        <v>4978870.8966778554</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28071.090354964097</v>
      </c>
      <c r="S191" s="2">
        <v>182</v>
      </c>
      <c r="T191" s="3">
        <v>28071.090354964097</v>
      </c>
      <c r="Y191" s="51"/>
    </row>
    <row r="192" spans="1:25" x14ac:dyDescent="0.45">
      <c r="A192" s="51"/>
      <c r="P192" s="2">
        <v>183</v>
      </c>
      <c r="Q192" s="3">
        <v>0</v>
      </c>
      <c r="S192" s="2">
        <v>183</v>
      </c>
      <c r="T192" s="3">
        <v>0</v>
      </c>
      <c r="Y192" s="51"/>
    </row>
    <row r="193" spans="1:25" x14ac:dyDescent="0.45">
      <c r="A193" s="51"/>
      <c r="P193" s="2">
        <v>184</v>
      </c>
      <c r="Q193" s="3">
        <v>77324.675802831291</v>
      </c>
      <c r="S193" s="2">
        <v>184</v>
      </c>
      <c r="T193" s="3">
        <v>77324.675802831291</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55624.995927124386</v>
      </c>
      <c r="S196" s="2">
        <v>187</v>
      </c>
      <c r="T196" s="3">
        <v>55624.995927124386</v>
      </c>
      <c r="Y196" s="51"/>
    </row>
    <row r="197" spans="1:25" x14ac:dyDescent="0.45">
      <c r="A197" s="51"/>
      <c r="P197" s="2">
        <v>188</v>
      </c>
      <c r="Q197" s="3">
        <v>100026.9317822398</v>
      </c>
      <c r="S197" s="2">
        <v>188</v>
      </c>
      <c r="T197" s="3">
        <v>100026.9317822398</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1884970.594370496</v>
      </c>
      <c r="S202" s="2">
        <v>193</v>
      </c>
      <c r="T202" s="3">
        <v>1884970.594370496</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3882.9208757119482</v>
      </c>
      <c r="S207" s="2">
        <v>198</v>
      </c>
      <c r="T207" s="3">
        <v>3882.9208757119482</v>
      </c>
      <c r="Y207" s="51"/>
    </row>
    <row r="208" spans="1:25" x14ac:dyDescent="0.45">
      <c r="A208" s="51"/>
      <c r="P208" s="2">
        <v>199</v>
      </c>
      <c r="Q208" s="3">
        <v>55647.430639067497</v>
      </c>
      <c r="S208" s="2">
        <v>199</v>
      </c>
      <c r="T208" s="3">
        <v>55647.430639067497</v>
      </c>
      <c r="Y208" s="51"/>
    </row>
    <row r="209" spans="1:25" x14ac:dyDescent="0.45">
      <c r="A209" s="51"/>
      <c r="P209" s="2">
        <v>200</v>
      </c>
      <c r="Q209" s="3">
        <v>0</v>
      </c>
      <c r="S209" s="2">
        <v>200</v>
      </c>
      <c r="T209" s="3">
        <v>0</v>
      </c>
      <c r="Y209" s="51"/>
    </row>
    <row r="210" spans="1:25" x14ac:dyDescent="0.45">
      <c r="A210" s="51"/>
      <c r="P210" s="2">
        <v>201</v>
      </c>
      <c r="Q210" s="3">
        <v>19564697.153626271</v>
      </c>
      <c r="S210" s="2">
        <v>201</v>
      </c>
      <c r="T210" s="3">
        <v>19564697.153626271</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2346474.9657503576</v>
      </c>
      <c r="S213" s="2">
        <v>204</v>
      </c>
      <c r="T213" s="3">
        <v>2346474.9657503576</v>
      </c>
      <c r="Y213" s="51"/>
    </row>
    <row r="214" spans="1:25" x14ac:dyDescent="0.45">
      <c r="A214" s="51"/>
      <c r="P214" s="2">
        <v>205</v>
      </c>
      <c r="Q214" s="3">
        <v>0</v>
      </c>
      <c r="S214" s="2">
        <v>205</v>
      </c>
      <c r="T214" s="3">
        <v>0</v>
      </c>
      <c r="Y214" s="51"/>
    </row>
    <row r="215" spans="1:25" x14ac:dyDescent="0.45">
      <c r="A215" s="51"/>
      <c r="P215" s="2">
        <v>206</v>
      </c>
      <c r="Q215" s="3">
        <v>35196.220005179304</v>
      </c>
      <c r="S215" s="2">
        <v>206</v>
      </c>
      <c r="T215" s="3">
        <v>35196.220005179304</v>
      </c>
      <c r="Y215" s="51"/>
    </row>
    <row r="216" spans="1:25" x14ac:dyDescent="0.45">
      <c r="A216" s="51"/>
      <c r="P216" s="2">
        <v>207</v>
      </c>
      <c r="Q216" s="3">
        <v>0</v>
      </c>
      <c r="S216" s="2">
        <v>207</v>
      </c>
      <c r="T216" s="3">
        <v>0</v>
      </c>
      <c r="Y216" s="51"/>
    </row>
    <row r="217" spans="1:25" x14ac:dyDescent="0.45">
      <c r="A217" s="51"/>
      <c r="P217" s="2">
        <v>208</v>
      </c>
      <c r="Q217" s="3">
        <v>0</v>
      </c>
      <c r="S217" s="2">
        <v>208</v>
      </c>
      <c r="T217" s="3">
        <v>0</v>
      </c>
      <c r="Y217" s="51"/>
    </row>
    <row r="218" spans="1:25" x14ac:dyDescent="0.45">
      <c r="A218" s="51"/>
      <c r="P218" s="2">
        <v>209</v>
      </c>
      <c r="Q218" s="3">
        <v>11826.494901518701</v>
      </c>
      <c r="S218" s="2">
        <v>209</v>
      </c>
      <c r="T218" s="3">
        <v>11826.494901518701</v>
      </c>
      <c r="Y218" s="51"/>
    </row>
    <row r="219" spans="1:25" x14ac:dyDescent="0.45">
      <c r="A219" s="51"/>
      <c r="P219" s="2">
        <v>210</v>
      </c>
      <c r="Q219" s="3">
        <v>32444.902044477149</v>
      </c>
      <c r="S219" s="2">
        <v>210</v>
      </c>
      <c r="T219" s="3">
        <v>32444.902044477149</v>
      </c>
      <c r="Y219" s="51"/>
    </row>
    <row r="220" spans="1:25" x14ac:dyDescent="0.45">
      <c r="A220" s="51"/>
      <c r="P220" s="2">
        <v>211</v>
      </c>
      <c r="Q220" s="3">
        <v>92712.197353530399</v>
      </c>
      <c r="S220" s="2">
        <v>211</v>
      </c>
      <c r="T220" s="3">
        <v>92712.197353530399</v>
      </c>
      <c r="Y220" s="51"/>
    </row>
    <row r="221" spans="1:25" x14ac:dyDescent="0.45">
      <c r="A221" s="51"/>
      <c r="P221" s="2">
        <v>212</v>
      </c>
      <c r="Q221" s="3">
        <v>1603997.579838987</v>
      </c>
      <c r="S221" s="2">
        <v>212</v>
      </c>
      <c r="T221" s="3">
        <v>1603997.579838987</v>
      </c>
      <c r="Y221" s="51"/>
    </row>
    <row r="222" spans="1:25" x14ac:dyDescent="0.45">
      <c r="A222" s="51"/>
      <c r="P222" s="2">
        <v>213</v>
      </c>
      <c r="Q222" s="3">
        <v>0</v>
      </c>
      <c r="S222" s="2">
        <v>213</v>
      </c>
      <c r="T222" s="3">
        <v>0</v>
      </c>
      <c r="Y222" s="51"/>
    </row>
    <row r="223" spans="1:25" x14ac:dyDescent="0.45">
      <c r="A223" s="51"/>
      <c r="P223" s="2">
        <v>214</v>
      </c>
      <c r="Q223" s="3">
        <v>20318.553038226401</v>
      </c>
      <c r="S223" s="2">
        <v>214</v>
      </c>
      <c r="T223" s="3">
        <v>20318.553038226401</v>
      </c>
      <c r="Y223" s="51"/>
    </row>
    <row r="224" spans="1:25" x14ac:dyDescent="0.45">
      <c r="A224" s="51"/>
      <c r="P224" s="2">
        <v>215</v>
      </c>
      <c r="Q224" s="3">
        <v>1148352.5574935058</v>
      </c>
      <c r="S224" s="2">
        <v>215</v>
      </c>
      <c r="T224" s="3">
        <v>1148352.5574935058</v>
      </c>
      <c r="Y224" s="51"/>
    </row>
    <row r="225" spans="1:25" x14ac:dyDescent="0.45">
      <c r="A225" s="51"/>
      <c r="P225" s="2">
        <v>216</v>
      </c>
      <c r="Q225" s="3">
        <v>9879.463852085717</v>
      </c>
      <c r="S225" s="2">
        <v>216</v>
      </c>
      <c r="T225" s="3">
        <v>9879.463852085717</v>
      </c>
      <c r="Y225" s="51"/>
    </row>
    <row r="226" spans="1:25" x14ac:dyDescent="0.45">
      <c r="A226" s="51"/>
      <c r="P226" s="2">
        <v>217</v>
      </c>
      <c r="Q226" s="3">
        <v>0</v>
      </c>
      <c r="S226" s="2">
        <v>217</v>
      </c>
      <c r="T226" s="3">
        <v>0</v>
      </c>
      <c r="Y226" s="51"/>
    </row>
    <row r="227" spans="1:25" x14ac:dyDescent="0.45">
      <c r="A227" s="51"/>
      <c r="P227" s="2">
        <v>218</v>
      </c>
      <c r="Q227" s="3">
        <v>53934.812534945864</v>
      </c>
      <c r="S227" s="2">
        <v>218</v>
      </c>
      <c r="T227" s="3">
        <v>53934.812534945864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5180079.2395098954</v>
      </c>
      <c r="S230" s="2">
        <v>221</v>
      </c>
      <c r="T230" s="3">
        <v>5180079.2395098954</v>
      </c>
      <c r="Y230" s="51"/>
    </row>
    <row r="231" spans="1:25" x14ac:dyDescent="0.45">
      <c r="A231" s="51"/>
      <c r="P231" s="2">
        <v>222</v>
      </c>
      <c r="Q231" s="3">
        <v>80363.588425102949</v>
      </c>
      <c r="S231" s="2">
        <v>222</v>
      </c>
      <c r="T231" s="3">
        <v>80363.588425102949</v>
      </c>
      <c r="Y231" s="51"/>
    </row>
    <row r="232" spans="1:25" x14ac:dyDescent="0.45">
      <c r="A232" s="51"/>
      <c r="P232" s="2">
        <v>223</v>
      </c>
      <c r="Q232" s="3">
        <v>70706.531068042736</v>
      </c>
      <c r="S232" s="2">
        <v>223</v>
      </c>
      <c r="T232" s="3">
        <v>70706.531068042736</v>
      </c>
      <c r="Y232" s="51"/>
    </row>
    <row r="233" spans="1:25" x14ac:dyDescent="0.45">
      <c r="A233" s="51"/>
      <c r="P233" s="2">
        <v>224</v>
      </c>
      <c r="Q233" s="3">
        <v>0</v>
      </c>
      <c r="S233" s="2">
        <v>224</v>
      </c>
      <c r="T233" s="3">
        <v>0</v>
      </c>
      <c r="Y233" s="51"/>
    </row>
    <row r="234" spans="1:25" x14ac:dyDescent="0.45">
      <c r="A234" s="51"/>
      <c r="P234" s="2">
        <v>225</v>
      </c>
      <c r="Q234" s="3">
        <v>2794197.9646490519</v>
      </c>
      <c r="S234" s="2">
        <v>225</v>
      </c>
      <c r="T234" s="3">
        <v>2794197.9646490519</v>
      </c>
      <c r="Y234" s="51"/>
    </row>
    <row r="235" spans="1:25" x14ac:dyDescent="0.45">
      <c r="A235" s="51"/>
      <c r="P235" s="2">
        <v>226</v>
      </c>
      <c r="Q235" s="3">
        <v>21232.243932113764</v>
      </c>
      <c r="S235" s="2">
        <v>226</v>
      </c>
      <c r="T235" s="3">
        <v>21232.243932113764</v>
      </c>
      <c r="Y235" s="51"/>
    </row>
    <row r="236" spans="1:25" x14ac:dyDescent="0.45">
      <c r="A236" s="51"/>
      <c r="P236" s="2">
        <v>227</v>
      </c>
      <c r="Q236" s="3">
        <v>0</v>
      </c>
      <c r="S236" s="2">
        <v>227</v>
      </c>
      <c r="T236" s="3">
        <v>0</v>
      </c>
      <c r="Y236" s="51"/>
    </row>
    <row r="237" spans="1:25" x14ac:dyDescent="0.45">
      <c r="A237" s="51"/>
      <c r="P237" s="2">
        <v>228</v>
      </c>
      <c r="Q237" s="3">
        <v>4916059.8998110322</v>
      </c>
      <c r="S237" s="2">
        <v>228</v>
      </c>
      <c r="T237" s="3">
        <v>4916059.8998110322</v>
      </c>
      <c r="Y237" s="51"/>
    </row>
    <row r="238" spans="1:25" x14ac:dyDescent="0.45">
      <c r="A238" s="51"/>
      <c r="P238" s="2">
        <v>229</v>
      </c>
      <c r="Q238" s="3">
        <v>16068.98439820034</v>
      </c>
      <c r="S238" s="2">
        <v>229</v>
      </c>
      <c r="T238" s="3">
        <v>16068.98439820034</v>
      </c>
      <c r="Y238" s="51"/>
    </row>
    <row r="239" spans="1:25" x14ac:dyDescent="0.45">
      <c r="A239" s="51"/>
      <c r="P239" s="2">
        <v>230</v>
      </c>
      <c r="Q239" s="3">
        <v>111960.91184017355</v>
      </c>
      <c r="S239" s="2">
        <v>230</v>
      </c>
      <c r="T239" s="3">
        <v>111960.91184017355</v>
      </c>
      <c r="Y239" s="51"/>
    </row>
    <row r="240" spans="1:25" x14ac:dyDescent="0.45">
      <c r="A240" s="51"/>
      <c r="P240" s="2">
        <v>231</v>
      </c>
      <c r="Q240" s="3">
        <v>25023.938071938854</v>
      </c>
      <c r="S240" s="2">
        <v>231</v>
      </c>
      <c r="T240" s="3">
        <v>25023.938071938854</v>
      </c>
      <c r="Y240" s="51"/>
    </row>
    <row r="241" spans="1:25" x14ac:dyDescent="0.45">
      <c r="A241" s="51"/>
      <c r="P241" s="2">
        <v>232</v>
      </c>
      <c r="Q241" s="3">
        <v>200527.11570763256</v>
      </c>
      <c r="S241" s="2">
        <v>232</v>
      </c>
      <c r="T241" s="3">
        <v>200527.11570763256</v>
      </c>
      <c r="Y241" s="51"/>
    </row>
    <row r="242" spans="1:25" x14ac:dyDescent="0.45">
      <c r="A242" s="51"/>
      <c r="P242" s="2">
        <v>233</v>
      </c>
      <c r="Q242" s="3">
        <v>52176.666207922412</v>
      </c>
      <c r="S242" s="2">
        <v>233</v>
      </c>
      <c r="T242" s="3">
        <v>52176.666207922412</v>
      </c>
      <c r="Y242" s="51"/>
    </row>
    <row r="243" spans="1:25" x14ac:dyDescent="0.45">
      <c r="A243" s="51"/>
      <c r="P243" s="2">
        <v>234</v>
      </c>
      <c r="Q243" s="3">
        <v>19555.390491842092</v>
      </c>
      <c r="S243" s="2">
        <v>234</v>
      </c>
      <c r="T243" s="3">
        <v>19555.390491842092</v>
      </c>
      <c r="Y243" s="51"/>
    </row>
    <row r="244" spans="1:25" x14ac:dyDescent="0.45">
      <c r="A244" s="51"/>
      <c r="P244" s="2">
        <v>235</v>
      </c>
      <c r="Q244" s="3">
        <v>65825.582107118375</v>
      </c>
      <c r="S244" s="2">
        <v>235</v>
      </c>
      <c r="T244" s="3">
        <v>65825.582107118375</v>
      </c>
      <c r="Y244" s="51"/>
    </row>
    <row r="245" spans="1:25" x14ac:dyDescent="0.45">
      <c r="A245" s="51"/>
      <c r="P245" s="2">
        <v>236</v>
      </c>
      <c r="Q245" s="3">
        <v>195749.92540174612</v>
      </c>
      <c r="S245" s="2">
        <v>236</v>
      </c>
      <c r="T245" s="3">
        <v>195749.92540174612</v>
      </c>
      <c r="Y245" s="51"/>
    </row>
    <row r="246" spans="1:25" x14ac:dyDescent="0.45">
      <c r="A246" s="51"/>
      <c r="P246" s="2">
        <v>237</v>
      </c>
      <c r="Q246" s="3">
        <v>11237268.334079133</v>
      </c>
      <c r="S246" s="2">
        <v>237</v>
      </c>
      <c r="T246" s="3">
        <v>11237268.334079133</v>
      </c>
      <c r="Y246" s="51"/>
    </row>
    <row r="247" spans="1:25" x14ac:dyDescent="0.45">
      <c r="A247" s="51"/>
      <c r="P247" s="2">
        <v>238</v>
      </c>
      <c r="Q247" s="3">
        <v>0</v>
      </c>
      <c r="S247" s="2">
        <v>238</v>
      </c>
      <c r="T247" s="3">
        <v>0</v>
      </c>
      <c r="Y247" s="51"/>
    </row>
    <row r="248" spans="1:25" x14ac:dyDescent="0.45">
      <c r="A248" s="51"/>
      <c r="P248" s="2">
        <v>239</v>
      </c>
      <c r="Q248" s="3">
        <v>42516.473463036047</v>
      </c>
      <c r="S248" s="2">
        <v>239</v>
      </c>
      <c r="T248" s="3">
        <v>42516.473463036047</v>
      </c>
      <c r="Y248" s="51"/>
    </row>
    <row r="249" spans="1:25" x14ac:dyDescent="0.45">
      <c r="A249" s="51"/>
      <c r="P249" s="2">
        <v>240</v>
      </c>
      <c r="Q249" s="3">
        <v>0</v>
      </c>
      <c r="S249" s="2">
        <v>240</v>
      </c>
      <c r="T249" s="3">
        <v>0</v>
      </c>
      <c r="Y249" s="51"/>
    </row>
    <row r="250" spans="1:25" x14ac:dyDescent="0.45">
      <c r="A250" s="51"/>
      <c r="P250" s="2">
        <v>241</v>
      </c>
      <c r="Q250" s="3">
        <v>0</v>
      </c>
      <c r="S250" s="2">
        <v>241</v>
      </c>
      <c r="T250" s="3">
        <v>0</v>
      </c>
      <c r="Y250" s="51"/>
    </row>
    <row r="251" spans="1:25" x14ac:dyDescent="0.45">
      <c r="A251" s="51"/>
      <c r="P251" s="2">
        <v>242</v>
      </c>
      <c r="Q251" s="3">
        <v>472118.19024834957</v>
      </c>
      <c r="S251" s="2">
        <v>242</v>
      </c>
      <c r="T251" s="3">
        <v>472118.19024834957</v>
      </c>
      <c r="Y251" s="51"/>
    </row>
    <row r="252" spans="1:25" x14ac:dyDescent="0.45">
      <c r="A252" s="51"/>
      <c r="P252" s="2">
        <v>243</v>
      </c>
      <c r="Q252" s="3">
        <v>55814.452287051456</v>
      </c>
      <c r="S252" s="2">
        <v>243</v>
      </c>
      <c r="T252" s="3">
        <v>55814.452287051456</v>
      </c>
      <c r="Y252" s="51"/>
    </row>
    <row r="253" spans="1:25" x14ac:dyDescent="0.45">
      <c r="A253" s="51"/>
      <c r="P253" s="2">
        <v>244</v>
      </c>
      <c r="Q253" s="3">
        <v>0</v>
      </c>
      <c r="S253" s="2">
        <v>244</v>
      </c>
      <c r="T253" s="3">
        <v>0</v>
      </c>
      <c r="Y253" s="51"/>
    </row>
    <row r="254" spans="1:25" x14ac:dyDescent="0.45">
      <c r="A254" s="51"/>
      <c r="P254" s="2">
        <v>245</v>
      </c>
      <c r="Q254" s="3">
        <v>0</v>
      </c>
      <c r="S254" s="2">
        <v>245</v>
      </c>
      <c r="T254" s="3">
        <v>0</v>
      </c>
      <c r="Y254" s="51"/>
    </row>
    <row r="255" spans="1:25" x14ac:dyDescent="0.45">
      <c r="A255" s="51"/>
      <c r="P255" s="2">
        <v>246</v>
      </c>
      <c r="Q255" s="3">
        <v>0</v>
      </c>
      <c r="S255" s="2">
        <v>246</v>
      </c>
      <c r="T255" s="3">
        <v>0</v>
      </c>
      <c r="Y255" s="51"/>
    </row>
    <row r="256" spans="1:25" x14ac:dyDescent="0.45">
      <c r="A256" s="51"/>
      <c r="P256" s="2">
        <v>247</v>
      </c>
      <c r="Q256" s="3">
        <v>151758.45137818262</v>
      </c>
      <c r="S256" s="2">
        <v>247</v>
      </c>
      <c r="T256" s="3">
        <v>151758.45137818262</v>
      </c>
      <c r="Y256" s="51"/>
    </row>
    <row r="257" spans="1:25" x14ac:dyDescent="0.45">
      <c r="A257" s="51"/>
      <c r="P257" s="2">
        <v>248</v>
      </c>
      <c r="Q257" s="3">
        <v>0</v>
      </c>
      <c r="S257" s="2">
        <v>248</v>
      </c>
      <c r="T257" s="3">
        <v>0</v>
      </c>
      <c r="Y257" s="51"/>
    </row>
    <row r="258" spans="1:25" x14ac:dyDescent="0.45">
      <c r="A258" s="51"/>
      <c r="P258" s="2">
        <v>249</v>
      </c>
      <c r="Q258" s="3">
        <v>53901.085133996887</v>
      </c>
      <c r="S258" s="2">
        <v>249</v>
      </c>
      <c r="T258" s="3">
        <v>53901.085133996887</v>
      </c>
      <c r="Y258" s="51"/>
    </row>
    <row r="259" spans="1:25" x14ac:dyDescent="0.45">
      <c r="A259" s="51"/>
      <c r="P259" s="2">
        <v>250</v>
      </c>
      <c r="Q259" s="3">
        <v>0</v>
      </c>
      <c r="S259" s="2">
        <v>250</v>
      </c>
      <c r="T259" s="3">
        <v>0</v>
      </c>
      <c r="Y259" s="51"/>
    </row>
    <row r="260" spans="1:25" x14ac:dyDescent="0.45">
      <c r="A260" s="51"/>
      <c r="P260" s="2">
        <v>251</v>
      </c>
      <c r="Q260" s="3">
        <v>0</v>
      </c>
      <c r="S260" s="2">
        <v>251</v>
      </c>
      <c r="T260" s="3">
        <v>0</v>
      </c>
      <c r="Y260" s="51"/>
    </row>
    <row r="261" spans="1:25" x14ac:dyDescent="0.45">
      <c r="A261" s="51"/>
      <c r="P261" s="2">
        <v>252</v>
      </c>
      <c r="Q261" s="3">
        <v>70910.050280627591</v>
      </c>
      <c r="S261" s="2">
        <v>252</v>
      </c>
      <c r="T261" s="3">
        <v>70910.050280627591</v>
      </c>
      <c r="Y261" s="51"/>
    </row>
    <row r="262" spans="1:25" x14ac:dyDescent="0.45">
      <c r="A262" s="51"/>
      <c r="P262" s="2">
        <v>253</v>
      </c>
      <c r="Q262" s="3">
        <v>1850227.2552168248</v>
      </c>
      <c r="S262" s="2">
        <v>253</v>
      </c>
      <c r="T262" s="3">
        <v>1850227.2552168248</v>
      </c>
      <c r="Y262" s="51"/>
    </row>
    <row r="263" spans="1:25" x14ac:dyDescent="0.45">
      <c r="A263" s="51"/>
      <c r="P263" s="2">
        <v>254</v>
      </c>
      <c r="Q263" s="3">
        <v>0</v>
      </c>
      <c r="S263" s="2">
        <v>254</v>
      </c>
      <c r="T263" s="3">
        <v>0</v>
      </c>
      <c r="Y263" s="51"/>
    </row>
    <row r="264" spans="1:25" x14ac:dyDescent="0.45">
      <c r="A264" s="51"/>
      <c r="P264" s="2">
        <v>255</v>
      </c>
      <c r="Q264" s="3">
        <v>25825.025747782031</v>
      </c>
      <c r="S264" s="2">
        <v>255</v>
      </c>
      <c r="T264" s="3">
        <v>25825.025747782031</v>
      </c>
      <c r="Y264" s="51"/>
    </row>
    <row r="265" spans="1:25" x14ac:dyDescent="0.45">
      <c r="A265" s="51"/>
      <c r="P265" s="2">
        <v>256</v>
      </c>
      <c r="Q265" s="3">
        <v>0</v>
      </c>
      <c r="S265" s="2">
        <v>256</v>
      </c>
      <c r="T265" s="3">
        <v>0</v>
      </c>
      <c r="Y265" s="51"/>
    </row>
    <row r="266" spans="1:25" x14ac:dyDescent="0.45">
      <c r="A266" s="51"/>
      <c r="P266" s="2">
        <v>257</v>
      </c>
      <c r="Q266" s="3">
        <v>0</v>
      </c>
      <c r="S266" s="2">
        <v>257</v>
      </c>
      <c r="T266" s="3">
        <v>0</v>
      </c>
      <c r="Y266" s="51"/>
    </row>
    <row r="267" spans="1:25" x14ac:dyDescent="0.45">
      <c r="A267" s="51"/>
      <c r="P267" s="2">
        <v>258</v>
      </c>
      <c r="Q267" s="3">
        <v>0</v>
      </c>
      <c r="S267" s="2">
        <v>258</v>
      </c>
      <c r="T267" s="3">
        <v>0</v>
      </c>
      <c r="Y267" s="51"/>
    </row>
    <row r="268" spans="1:25" x14ac:dyDescent="0.45">
      <c r="A268" s="51"/>
      <c r="P268" s="2">
        <v>259</v>
      </c>
      <c r="Q268" s="3">
        <v>92167.860251429243</v>
      </c>
      <c r="S268" s="2">
        <v>259</v>
      </c>
      <c r="T268" s="3">
        <v>92167.860251429243</v>
      </c>
      <c r="Y268" s="51"/>
    </row>
    <row r="269" spans="1:25" x14ac:dyDescent="0.45">
      <c r="A269" s="51"/>
      <c r="P269" s="2">
        <v>260</v>
      </c>
      <c r="Q269" s="3">
        <v>25085.732418976269</v>
      </c>
      <c r="S269" s="2">
        <v>260</v>
      </c>
      <c r="T269" s="3">
        <v>25085.732418976269</v>
      </c>
      <c r="Y269" s="51"/>
    </row>
    <row r="270" spans="1:25" x14ac:dyDescent="0.45">
      <c r="A270" s="51"/>
      <c r="P270" s="2">
        <v>261</v>
      </c>
      <c r="Q270" s="3">
        <v>0</v>
      </c>
      <c r="S270" s="2">
        <v>261</v>
      </c>
      <c r="T270" s="3">
        <v>0</v>
      </c>
      <c r="Y270" s="51"/>
    </row>
    <row r="271" spans="1:25" x14ac:dyDescent="0.45">
      <c r="A271" s="51"/>
      <c r="P271" s="2">
        <v>262</v>
      </c>
      <c r="Q271" s="3">
        <v>30780.626512610077</v>
      </c>
      <c r="S271" s="2">
        <v>262</v>
      </c>
      <c r="T271" s="3">
        <v>30780.626512610077</v>
      </c>
      <c r="Y271" s="51"/>
    </row>
    <row r="272" spans="1:25" x14ac:dyDescent="0.45">
      <c r="A272" s="51"/>
      <c r="P272" s="2">
        <v>263</v>
      </c>
      <c r="Q272" s="3">
        <v>25261849.501163423</v>
      </c>
      <c r="S272" s="2">
        <v>263</v>
      </c>
      <c r="T272" s="3">
        <v>25261849.501163423</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19974.619022904346</v>
      </c>
      <c r="S276" s="2">
        <v>267</v>
      </c>
      <c r="T276" s="3">
        <v>19974.619022904346</v>
      </c>
      <c r="Y276" s="51"/>
    </row>
    <row r="277" spans="1:25" x14ac:dyDescent="0.45">
      <c r="A277" s="51"/>
      <c r="P277" s="2">
        <v>268</v>
      </c>
      <c r="Q277" s="3">
        <v>27719.121779877936</v>
      </c>
      <c r="S277" s="2">
        <v>268</v>
      </c>
      <c r="T277" s="3">
        <v>27719.121779877936</v>
      </c>
      <c r="Y277" s="51"/>
    </row>
    <row r="278" spans="1:25" x14ac:dyDescent="0.45">
      <c r="A278" s="51"/>
      <c r="P278" s="2">
        <v>269</v>
      </c>
      <c r="Q278" s="3">
        <v>0</v>
      </c>
      <c r="S278" s="2">
        <v>269</v>
      </c>
      <c r="T278" s="3">
        <v>0</v>
      </c>
      <c r="Y278" s="51"/>
    </row>
    <row r="279" spans="1:25" x14ac:dyDescent="0.45">
      <c r="A279" s="51"/>
      <c r="P279" s="2">
        <v>270</v>
      </c>
      <c r="Q279" s="3">
        <v>86765.953260052236</v>
      </c>
      <c r="S279" s="2">
        <v>270</v>
      </c>
      <c r="T279" s="3">
        <v>86765.953260052236</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13094.90149946744</v>
      </c>
      <c r="S282" s="2">
        <v>273</v>
      </c>
      <c r="T282" s="3">
        <v>13094.90149946744</v>
      </c>
      <c r="Y282" s="51"/>
    </row>
    <row r="283" spans="1:25" x14ac:dyDescent="0.45">
      <c r="A283" s="51"/>
      <c r="P283" s="2">
        <v>274</v>
      </c>
      <c r="Q283" s="3">
        <v>62520.429118898035</v>
      </c>
      <c r="S283" s="2">
        <v>274</v>
      </c>
      <c r="T283" s="3">
        <v>62520.429118898035</v>
      </c>
      <c r="Y283" s="51"/>
    </row>
    <row r="284" spans="1:25" x14ac:dyDescent="0.45">
      <c r="A284" s="51"/>
      <c r="P284" s="2">
        <v>275</v>
      </c>
      <c r="Q284" s="3">
        <v>0</v>
      </c>
      <c r="S284" s="2">
        <v>275</v>
      </c>
      <c r="T284" s="3">
        <v>0</v>
      </c>
      <c r="Y284" s="51"/>
    </row>
    <row r="285" spans="1:25" x14ac:dyDescent="0.45">
      <c r="A285" s="51"/>
      <c r="P285" s="2">
        <v>276</v>
      </c>
      <c r="Q285" s="3">
        <v>0</v>
      </c>
      <c r="S285" s="2">
        <v>276</v>
      </c>
      <c r="T285" s="3">
        <v>0</v>
      </c>
      <c r="Y285" s="51"/>
    </row>
    <row r="286" spans="1:25" x14ac:dyDescent="0.45">
      <c r="A286" s="51"/>
      <c r="P286" s="2">
        <v>277</v>
      </c>
      <c r="Q286" s="3">
        <v>200069.88694790791</v>
      </c>
      <c r="S286" s="2">
        <v>277</v>
      </c>
      <c r="T286" s="3">
        <v>200069.88694790791</v>
      </c>
      <c r="Y286" s="51"/>
    </row>
    <row r="287" spans="1:25" x14ac:dyDescent="0.45">
      <c r="A287" s="51"/>
      <c r="P287" s="2">
        <v>278</v>
      </c>
      <c r="Q287" s="3">
        <v>19351.707093613186</v>
      </c>
      <c r="S287" s="2">
        <v>278</v>
      </c>
      <c r="T287" s="3">
        <v>19351.707093613186</v>
      </c>
      <c r="Y287" s="51"/>
    </row>
    <row r="288" spans="1:25" x14ac:dyDescent="0.45">
      <c r="A288" s="51"/>
      <c r="P288" s="2">
        <v>279</v>
      </c>
      <c r="Q288" s="3">
        <v>56160.931419984896</v>
      </c>
      <c r="S288" s="2">
        <v>279</v>
      </c>
      <c r="T288" s="3">
        <v>56160.931419984896</v>
      </c>
      <c r="Y288" s="51"/>
    </row>
    <row r="289" spans="1:25" x14ac:dyDescent="0.45">
      <c r="A289" s="51"/>
      <c r="P289" s="2">
        <v>280</v>
      </c>
      <c r="Q289" s="3">
        <v>14671.872655910311</v>
      </c>
      <c r="S289" s="2">
        <v>280</v>
      </c>
      <c r="T289" s="3">
        <v>14671.872655910311</v>
      </c>
      <c r="Y289" s="51"/>
    </row>
    <row r="290" spans="1:25" x14ac:dyDescent="0.45">
      <c r="A290" s="51"/>
      <c r="P290" s="2">
        <v>281</v>
      </c>
      <c r="Q290" s="3">
        <v>0</v>
      </c>
      <c r="S290" s="2">
        <v>281</v>
      </c>
      <c r="T290" s="3">
        <v>0</v>
      </c>
      <c r="Y290" s="51"/>
    </row>
    <row r="291" spans="1:25" x14ac:dyDescent="0.45">
      <c r="A291" s="51"/>
      <c r="P291" s="2">
        <v>282</v>
      </c>
      <c r="Q291" s="3">
        <v>76890.441373029287</v>
      </c>
      <c r="S291" s="2">
        <v>282</v>
      </c>
      <c r="T291" s="3">
        <v>76890.441373029287</v>
      </c>
      <c r="Y291" s="51"/>
    </row>
    <row r="292" spans="1:25" x14ac:dyDescent="0.45">
      <c r="A292" s="51"/>
      <c r="P292" s="2">
        <v>283</v>
      </c>
      <c r="Q292" s="3">
        <v>81101.988303362887</v>
      </c>
      <c r="S292" s="2">
        <v>283</v>
      </c>
      <c r="T292" s="3">
        <v>81101.988303362887</v>
      </c>
      <c r="Y292" s="51"/>
    </row>
    <row r="293" spans="1:25" x14ac:dyDescent="0.45">
      <c r="A293" s="51"/>
      <c r="P293" s="2">
        <v>284</v>
      </c>
      <c r="Q293" s="3">
        <v>0</v>
      </c>
      <c r="S293" s="2">
        <v>284</v>
      </c>
      <c r="T293" s="3">
        <v>0</v>
      </c>
      <c r="Y293" s="51"/>
    </row>
    <row r="294" spans="1:25" x14ac:dyDescent="0.45">
      <c r="A294" s="51"/>
      <c r="P294" s="2">
        <v>285</v>
      </c>
      <c r="Q294" s="3">
        <v>0</v>
      </c>
      <c r="S294" s="2">
        <v>285</v>
      </c>
      <c r="T294" s="3">
        <v>0</v>
      </c>
      <c r="Y294" s="51"/>
    </row>
    <row r="295" spans="1:25" x14ac:dyDescent="0.45">
      <c r="A295" s="51"/>
      <c r="P295" s="2">
        <v>286</v>
      </c>
      <c r="Q295" s="3">
        <v>0</v>
      </c>
      <c r="S295" s="2">
        <v>286</v>
      </c>
      <c r="T295" s="3">
        <v>0</v>
      </c>
      <c r="Y295" s="51"/>
    </row>
    <row r="296" spans="1:25" x14ac:dyDescent="0.45">
      <c r="A296" s="51"/>
      <c r="P296" s="2">
        <v>287</v>
      </c>
      <c r="Q296" s="3">
        <v>1154366.3626703089</v>
      </c>
      <c r="S296" s="2">
        <v>287</v>
      </c>
      <c r="T296" s="3">
        <v>1154366.3626703089</v>
      </c>
      <c r="Y296" s="51"/>
    </row>
    <row r="297" spans="1:25" x14ac:dyDescent="0.45">
      <c r="A297" s="51"/>
      <c r="P297" s="2">
        <v>288</v>
      </c>
      <c r="Q297" s="3">
        <v>62096.618104613241</v>
      </c>
      <c r="S297" s="2">
        <v>288</v>
      </c>
      <c r="T297" s="3">
        <v>62096.618104613241</v>
      </c>
      <c r="Y297" s="51"/>
    </row>
    <row r="298" spans="1:25" x14ac:dyDescent="0.45">
      <c r="A298" s="51"/>
      <c r="P298" s="2">
        <v>289</v>
      </c>
      <c r="Q298" s="3">
        <v>0</v>
      </c>
      <c r="S298" s="2">
        <v>289</v>
      </c>
      <c r="T298" s="3">
        <v>0</v>
      </c>
      <c r="Y298" s="51"/>
    </row>
    <row r="299" spans="1:25" x14ac:dyDescent="0.45">
      <c r="A299" s="51"/>
      <c r="P299" s="2">
        <v>290</v>
      </c>
      <c r="Q299" s="3">
        <v>6312761.8040216863</v>
      </c>
      <c r="S299" s="2">
        <v>290</v>
      </c>
      <c r="T299" s="3">
        <v>6312761.8040216863</v>
      </c>
      <c r="Y299" s="51"/>
    </row>
    <row r="300" spans="1:25" x14ac:dyDescent="0.45">
      <c r="A300" s="51"/>
      <c r="P300" s="2">
        <v>291</v>
      </c>
      <c r="Q300" s="3">
        <v>54606.799980531847</v>
      </c>
      <c r="S300" s="2">
        <v>291</v>
      </c>
      <c r="T300" s="3">
        <v>54606.799980531847</v>
      </c>
      <c r="Y300" s="51"/>
    </row>
    <row r="301" spans="1:25" x14ac:dyDescent="0.45">
      <c r="A301" s="51"/>
      <c r="P301" s="2">
        <v>292</v>
      </c>
      <c r="Q301" s="3">
        <v>0</v>
      </c>
      <c r="S301" s="2">
        <v>292</v>
      </c>
      <c r="T301" s="3">
        <v>0</v>
      </c>
      <c r="Y301" s="51"/>
    </row>
    <row r="302" spans="1:25" x14ac:dyDescent="0.45">
      <c r="A302" s="51"/>
      <c r="P302" s="2">
        <v>293</v>
      </c>
      <c r="Q302" s="3">
        <v>12406.532212087572</v>
      </c>
      <c r="S302" s="2">
        <v>293</v>
      </c>
      <c r="T302" s="3">
        <v>12406.532212087572</v>
      </c>
      <c r="Y302" s="51"/>
    </row>
    <row r="303" spans="1:25" x14ac:dyDescent="0.45">
      <c r="A303" s="51"/>
      <c r="P303" s="2">
        <v>294</v>
      </c>
      <c r="Q303" s="3">
        <v>0</v>
      </c>
      <c r="S303" s="2">
        <v>294</v>
      </c>
      <c r="T303" s="3">
        <v>0</v>
      </c>
      <c r="Y303" s="51"/>
    </row>
    <row r="304" spans="1:25" x14ac:dyDescent="0.45">
      <c r="A304" s="51"/>
      <c r="P304" s="2">
        <v>295</v>
      </c>
      <c r="Q304" s="3">
        <v>12534.199459595571</v>
      </c>
      <c r="S304" s="2">
        <v>295</v>
      </c>
      <c r="T304" s="3">
        <v>12534.199459595571</v>
      </c>
      <c r="Y304" s="51"/>
    </row>
    <row r="305" spans="1:25" x14ac:dyDescent="0.45">
      <c r="A305" s="51"/>
      <c r="P305" s="2">
        <v>296</v>
      </c>
      <c r="Q305" s="3">
        <v>0</v>
      </c>
      <c r="S305" s="2">
        <v>296</v>
      </c>
      <c r="T305" s="3">
        <v>0</v>
      </c>
      <c r="Y305" s="51"/>
    </row>
    <row r="306" spans="1:25" x14ac:dyDescent="0.45">
      <c r="A306" s="51"/>
      <c r="P306" s="2">
        <v>297</v>
      </c>
      <c r="Q306" s="3">
        <v>39518.149323484802</v>
      </c>
      <c r="S306" s="2">
        <v>297</v>
      </c>
      <c r="T306" s="3">
        <v>39518.149323484802</v>
      </c>
      <c r="Y306" s="51"/>
    </row>
    <row r="307" spans="1:25" x14ac:dyDescent="0.45">
      <c r="A307" s="51"/>
      <c r="P307" s="2">
        <v>298</v>
      </c>
      <c r="Q307" s="3">
        <v>44237.300551567918</v>
      </c>
      <c r="S307" s="2">
        <v>298</v>
      </c>
      <c r="T307" s="3">
        <v>44237.300551567918</v>
      </c>
      <c r="Y307" s="51"/>
    </row>
    <row r="308" spans="1:25" x14ac:dyDescent="0.45">
      <c r="A308" s="51"/>
      <c r="P308" s="2">
        <v>299</v>
      </c>
      <c r="Q308" s="3">
        <v>3856403.8152046679</v>
      </c>
      <c r="S308" s="2">
        <v>299</v>
      </c>
      <c r="T308" s="3">
        <v>3856403.8152046679</v>
      </c>
      <c r="Y308" s="51"/>
    </row>
    <row r="309" spans="1:25" x14ac:dyDescent="0.45">
      <c r="A309" s="51"/>
      <c r="P309" s="2">
        <v>300</v>
      </c>
      <c r="Q309" s="3">
        <v>39226.982481707237</v>
      </c>
      <c r="S309" s="2">
        <v>300</v>
      </c>
      <c r="T309" s="3">
        <v>39226.982481707237</v>
      </c>
      <c r="Y309" s="51"/>
    </row>
    <row r="310" spans="1:25" x14ac:dyDescent="0.45">
      <c r="A310" s="51"/>
      <c r="P310" s="2">
        <v>301</v>
      </c>
      <c r="Q310" s="3">
        <v>79567.78762459819</v>
      </c>
      <c r="S310" s="2">
        <v>301</v>
      </c>
      <c r="T310" s="3">
        <v>79567.78762459819</v>
      </c>
      <c r="Y310" s="51"/>
    </row>
    <row r="311" spans="1:25" x14ac:dyDescent="0.45">
      <c r="A311" s="51"/>
      <c r="P311" s="2">
        <v>302</v>
      </c>
      <c r="Q311" s="3">
        <v>2785707.8963094293</v>
      </c>
      <c r="S311" s="2">
        <v>302</v>
      </c>
      <c r="T311" s="3">
        <v>2785707.8963094293</v>
      </c>
      <c r="Y311" s="51"/>
    </row>
    <row r="312" spans="1:25" x14ac:dyDescent="0.45">
      <c r="A312" s="51"/>
      <c r="P312" s="2">
        <v>303</v>
      </c>
      <c r="Q312" s="3">
        <v>2107346.421719362</v>
      </c>
      <c r="S312" s="2">
        <v>303</v>
      </c>
      <c r="T312" s="3">
        <v>2107346.421719362</v>
      </c>
      <c r="Y312" s="51"/>
    </row>
    <row r="313" spans="1:25" x14ac:dyDescent="0.45">
      <c r="A313" s="51"/>
      <c r="P313" s="2">
        <v>304</v>
      </c>
      <c r="Q313" s="3">
        <v>5539223.8643222898</v>
      </c>
      <c r="S313" s="2">
        <v>304</v>
      </c>
      <c r="T313" s="3">
        <v>5539223.8643222898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0</v>
      </c>
      <c r="S317" s="2">
        <v>308</v>
      </c>
      <c r="T317" s="3">
        <v>0</v>
      </c>
      <c r="Y317" s="51"/>
    </row>
    <row r="318" spans="1:25" x14ac:dyDescent="0.45">
      <c r="A318" s="51"/>
      <c r="P318" s="2">
        <v>309</v>
      </c>
      <c r="Q318" s="3">
        <v>93459.968170049382</v>
      </c>
      <c r="S318" s="2">
        <v>309</v>
      </c>
      <c r="T318" s="3">
        <v>93459.968170049382</v>
      </c>
      <c r="Y318" s="51"/>
    </row>
    <row r="319" spans="1:25" x14ac:dyDescent="0.45">
      <c r="A319" s="51"/>
      <c r="P319" s="2">
        <v>310</v>
      </c>
      <c r="Q319" s="3">
        <v>18084.122694701833</v>
      </c>
      <c r="S319" s="2">
        <v>310</v>
      </c>
      <c r="T319" s="3">
        <v>18084.122694701833</v>
      </c>
      <c r="Y319" s="51"/>
    </row>
    <row r="320" spans="1:25" x14ac:dyDescent="0.45">
      <c r="A320" s="51"/>
      <c r="P320" s="2">
        <v>311</v>
      </c>
      <c r="Q320" s="3">
        <v>7135.5573349817259</v>
      </c>
      <c r="S320" s="2">
        <v>311</v>
      </c>
      <c r="T320" s="3">
        <v>7135.5573349817259</v>
      </c>
      <c r="Y320" s="51"/>
    </row>
    <row r="321" spans="1:25" x14ac:dyDescent="0.45">
      <c r="A321" s="51"/>
      <c r="P321" s="2">
        <v>312</v>
      </c>
      <c r="Q321" s="3">
        <v>8853869.348122675</v>
      </c>
      <c r="S321" s="2">
        <v>312</v>
      </c>
      <c r="T321" s="3">
        <v>8853869.348122675</v>
      </c>
      <c r="Y321" s="51"/>
    </row>
    <row r="322" spans="1:25" x14ac:dyDescent="0.45">
      <c r="A322" s="51"/>
      <c r="P322" s="2">
        <v>313</v>
      </c>
      <c r="Q322" s="3">
        <v>37864.191115711255</v>
      </c>
      <c r="S322" s="2">
        <v>313</v>
      </c>
      <c r="T322" s="3">
        <v>37864.191115711255</v>
      </c>
      <c r="Y322" s="51"/>
    </row>
    <row r="323" spans="1:25" x14ac:dyDescent="0.45">
      <c r="A323" s="51"/>
      <c r="P323" s="2">
        <v>314</v>
      </c>
      <c r="Q323" s="3">
        <v>0</v>
      </c>
      <c r="S323" s="2">
        <v>314</v>
      </c>
      <c r="T323" s="3">
        <v>0</v>
      </c>
      <c r="Y323" s="51"/>
    </row>
    <row r="324" spans="1:25" x14ac:dyDescent="0.45">
      <c r="A324" s="51"/>
      <c r="P324" s="2">
        <v>315</v>
      </c>
      <c r="Q324" s="3">
        <v>71033.834779431563</v>
      </c>
      <c r="S324" s="2">
        <v>315</v>
      </c>
      <c r="T324" s="3">
        <v>71033.834779431563</v>
      </c>
      <c r="Y324" s="51"/>
    </row>
    <row r="325" spans="1:25" x14ac:dyDescent="0.45">
      <c r="A325" s="51"/>
      <c r="P325" s="2">
        <v>316</v>
      </c>
      <c r="Q325" s="3">
        <v>0</v>
      </c>
      <c r="S325" s="2">
        <v>316</v>
      </c>
      <c r="T325" s="3">
        <v>0</v>
      </c>
      <c r="Y325" s="51"/>
    </row>
    <row r="326" spans="1:25" x14ac:dyDescent="0.45">
      <c r="A326" s="51"/>
      <c r="P326" s="2">
        <v>317</v>
      </c>
      <c r="Q326" s="3">
        <v>50678.425284816149</v>
      </c>
      <c r="S326" s="2">
        <v>317</v>
      </c>
      <c r="T326" s="3">
        <v>50678.425284816149</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137602.72323018132</v>
      </c>
      <c r="S329" s="2">
        <v>320</v>
      </c>
      <c r="T329" s="3">
        <v>137602.72323018132</v>
      </c>
      <c r="Y329" s="51"/>
    </row>
    <row r="330" spans="1:25" x14ac:dyDescent="0.45">
      <c r="A330" s="51"/>
      <c r="P330" s="2">
        <v>321</v>
      </c>
      <c r="Q330" s="3">
        <v>18924.163125501935</v>
      </c>
      <c r="S330" s="2">
        <v>321</v>
      </c>
      <c r="T330" s="3">
        <v>18924.163125501935</v>
      </c>
      <c r="Y330" s="51"/>
    </row>
    <row r="331" spans="1:25" x14ac:dyDescent="0.45">
      <c r="A331" s="51"/>
      <c r="P331" s="2">
        <v>322</v>
      </c>
      <c r="Q331" s="3">
        <v>0</v>
      </c>
      <c r="S331" s="2">
        <v>322</v>
      </c>
      <c r="T331" s="3">
        <v>0</v>
      </c>
      <c r="Y331" s="51"/>
    </row>
    <row r="332" spans="1:25" x14ac:dyDescent="0.45">
      <c r="A332" s="51"/>
      <c r="P332" s="2">
        <v>323</v>
      </c>
      <c r="Q332" s="3">
        <v>1072584.8323854448</v>
      </c>
      <c r="S332" s="2">
        <v>323</v>
      </c>
      <c r="T332" s="3">
        <v>1072584.8323854448</v>
      </c>
      <c r="Y332" s="51"/>
    </row>
    <row r="333" spans="1:25" x14ac:dyDescent="0.45">
      <c r="A333" s="51"/>
      <c r="P333" s="2">
        <v>324</v>
      </c>
      <c r="Q333" s="3">
        <v>9524.7433994004314</v>
      </c>
      <c r="S333" s="2">
        <v>324</v>
      </c>
      <c r="T333" s="3">
        <v>9524.7433994004314</v>
      </c>
      <c r="Y333" s="51"/>
    </row>
    <row r="334" spans="1:25" x14ac:dyDescent="0.45">
      <c r="A334" s="51"/>
      <c r="P334" s="2">
        <v>325</v>
      </c>
      <c r="Q334" s="3">
        <v>0</v>
      </c>
      <c r="S334" s="2">
        <v>325</v>
      </c>
      <c r="T334" s="3">
        <v>0</v>
      </c>
      <c r="Y334" s="51"/>
    </row>
    <row r="335" spans="1:25" x14ac:dyDescent="0.45">
      <c r="A335" s="51"/>
      <c r="P335" s="2">
        <v>326</v>
      </c>
      <c r="Q335" s="3">
        <v>170074.12580689683</v>
      </c>
      <c r="S335" s="2">
        <v>326</v>
      </c>
      <c r="T335" s="3">
        <v>170074.12580689683</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3252.8394670037424</v>
      </c>
      <c r="S340" s="2">
        <v>331</v>
      </c>
      <c r="T340" s="3">
        <v>3252.8394670037424</v>
      </c>
      <c r="Y340" s="51"/>
    </row>
    <row r="341" spans="1:25" x14ac:dyDescent="0.45">
      <c r="A341" s="51"/>
      <c r="P341" s="2">
        <v>332</v>
      </c>
      <c r="Q341" s="3">
        <v>7423609.2364622224</v>
      </c>
      <c r="S341" s="2">
        <v>332</v>
      </c>
      <c r="T341" s="3">
        <v>7423609.2364622224</v>
      </c>
      <c r="Y341" s="51"/>
    </row>
    <row r="342" spans="1:25" x14ac:dyDescent="0.45">
      <c r="A342" s="51"/>
      <c r="P342" s="2">
        <v>333</v>
      </c>
      <c r="Q342" s="3">
        <v>0</v>
      </c>
      <c r="S342" s="2">
        <v>333</v>
      </c>
      <c r="T342" s="3">
        <v>0</v>
      </c>
      <c r="Y342" s="51"/>
    </row>
    <row r="343" spans="1:25" x14ac:dyDescent="0.45">
      <c r="A343" s="51"/>
      <c r="P343" s="2">
        <v>334</v>
      </c>
      <c r="Q343" s="3">
        <v>0</v>
      </c>
      <c r="S343" s="2">
        <v>334</v>
      </c>
      <c r="T343" s="3">
        <v>0</v>
      </c>
      <c r="Y343" s="51"/>
    </row>
    <row r="344" spans="1:25" x14ac:dyDescent="0.45">
      <c r="A344" s="51"/>
      <c r="P344" s="2">
        <v>335</v>
      </c>
      <c r="Q344" s="3">
        <v>0</v>
      </c>
      <c r="S344" s="2">
        <v>335</v>
      </c>
      <c r="T344" s="3">
        <v>0</v>
      </c>
      <c r="Y344" s="51"/>
    </row>
    <row r="345" spans="1:25" x14ac:dyDescent="0.45">
      <c r="A345" s="51"/>
      <c r="P345" s="2">
        <v>336</v>
      </c>
      <c r="Q345" s="3">
        <v>17885.463607324538</v>
      </c>
      <c r="S345" s="2">
        <v>336</v>
      </c>
      <c r="T345" s="3">
        <v>17885.463607324538</v>
      </c>
      <c r="Y345" s="51"/>
    </row>
    <row r="346" spans="1:25" x14ac:dyDescent="0.45">
      <c r="A346" s="51"/>
      <c r="P346" s="2">
        <v>337</v>
      </c>
      <c r="Q346" s="3">
        <v>27792.698405991527</v>
      </c>
      <c r="S346" s="2">
        <v>337</v>
      </c>
      <c r="T346" s="3">
        <v>27792.698405991527</v>
      </c>
      <c r="Y346" s="51"/>
    </row>
    <row r="347" spans="1:25" x14ac:dyDescent="0.45">
      <c r="A347" s="51"/>
      <c r="P347" s="2">
        <v>338</v>
      </c>
      <c r="Q347" s="3">
        <v>14460.58924512128</v>
      </c>
      <c r="S347" s="2">
        <v>338</v>
      </c>
      <c r="T347" s="3">
        <v>14460.58924512128</v>
      </c>
      <c r="Y347" s="51"/>
    </row>
    <row r="348" spans="1:25" x14ac:dyDescent="0.45">
      <c r="A348" s="51"/>
      <c r="P348" s="2">
        <v>339</v>
      </c>
      <c r="Q348" s="3">
        <v>23121.668528228809</v>
      </c>
      <c r="S348" s="2">
        <v>339</v>
      </c>
      <c r="T348" s="3">
        <v>23121.668528228809</v>
      </c>
      <c r="Y348" s="51"/>
    </row>
    <row r="349" spans="1:25" x14ac:dyDescent="0.45">
      <c r="A349" s="51"/>
      <c r="P349" s="2">
        <v>340</v>
      </c>
      <c r="Q349" s="3">
        <v>0</v>
      </c>
      <c r="S349" s="2">
        <v>340</v>
      </c>
      <c r="T349" s="3">
        <v>0</v>
      </c>
      <c r="Y349" s="51"/>
    </row>
    <row r="350" spans="1:25" x14ac:dyDescent="0.45">
      <c r="A350" s="51"/>
      <c r="P350" s="2">
        <v>341</v>
      </c>
      <c r="Q350" s="3">
        <v>13783313.927080899</v>
      </c>
      <c r="S350" s="2">
        <v>341</v>
      </c>
      <c r="T350" s="3">
        <v>13783313.927080899</v>
      </c>
      <c r="Y350" s="51"/>
    </row>
    <row r="351" spans="1:25" x14ac:dyDescent="0.45">
      <c r="A351" s="51"/>
      <c r="P351" s="2">
        <v>342</v>
      </c>
      <c r="Q351" s="3">
        <v>15410.568260388327</v>
      </c>
      <c r="S351" s="2">
        <v>342</v>
      </c>
      <c r="T351" s="3">
        <v>15410.568260388327</v>
      </c>
      <c r="Y351" s="51"/>
    </row>
    <row r="352" spans="1:25" x14ac:dyDescent="0.45">
      <c r="A352" s="51"/>
      <c r="P352" s="2">
        <v>343</v>
      </c>
      <c r="Q352" s="3">
        <v>0</v>
      </c>
      <c r="S352" s="2">
        <v>343</v>
      </c>
      <c r="T352" s="3">
        <v>0</v>
      </c>
      <c r="Y352" s="51"/>
    </row>
    <row r="353" spans="1:25" x14ac:dyDescent="0.45">
      <c r="A353" s="51"/>
      <c r="P353" s="2">
        <v>344</v>
      </c>
      <c r="Q353" s="3">
        <v>2396529.5681341896</v>
      </c>
      <c r="S353" s="2">
        <v>344</v>
      </c>
      <c r="T353" s="3">
        <v>2396529.5681341896</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39367.683573726012</v>
      </c>
      <c r="S356" s="2">
        <v>347</v>
      </c>
      <c r="T356" s="3">
        <v>39367.683573726012</v>
      </c>
      <c r="Y356" s="51"/>
    </row>
    <row r="357" spans="1:25" x14ac:dyDescent="0.45">
      <c r="A357" s="51"/>
      <c r="P357" s="2">
        <v>348</v>
      </c>
      <c r="Q357" s="3">
        <v>0</v>
      </c>
      <c r="S357" s="2">
        <v>348</v>
      </c>
      <c r="T357" s="3">
        <v>0</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31065.256970044338</v>
      </c>
      <c r="S360" s="2">
        <v>351</v>
      </c>
      <c r="T360" s="3">
        <v>31065.256970044338</v>
      </c>
      <c r="Y360" s="51"/>
    </row>
    <row r="361" spans="1:25" x14ac:dyDescent="0.45">
      <c r="A361" s="51"/>
      <c r="P361" s="2">
        <v>352</v>
      </c>
      <c r="Q361" s="3">
        <v>0</v>
      </c>
      <c r="S361" s="2">
        <v>352</v>
      </c>
      <c r="T361" s="3">
        <v>0</v>
      </c>
      <c r="Y361" s="51"/>
    </row>
    <row r="362" spans="1:25" x14ac:dyDescent="0.45">
      <c r="A362" s="51"/>
      <c r="P362" s="2">
        <v>353</v>
      </c>
      <c r="Q362" s="3">
        <v>17250.015658920263</v>
      </c>
      <c r="S362" s="2">
        <v>353</v>
      </c>
      <c r="T362" s="3">
        <v>17250.015658920263</v>
      </c>
      <c r="Y362" s="51"/>
    </row>
    <row r="363" spans="1:25" x14ac:dyDescent="0.45">
      <c r="A363" s="51"/>
      <c r="P363" s="2">
        <v>354</v>
      </c>
      <c r="Q363" s="3">
        <v>6810.3147421819494</v>
      </c>
      <c r="S363" s="2">
        <v>354</v>
      </c>
      <c r="T363" s="3">
        <v>6810.3147421819494</v>
      </c>
      <c r="Y363" s="51"/>
    </row>
    <row r="364" spans="1:25" x14ac:dyDescent="0.45">
      <c r="A364" s="51"/>
      <c r="P364" s="2">
        <v>355</v>
      </c>
      <c r="Q364" s="3">
        <v>82567.484463846034</v>
      </c>
      <c r="S364" s="2">
        <v>355</v>
      </c>
      <c r="T364" s="3">
        <v>82567.484463846034</v>
      </c>
      <c r="Y364" s="51"/>
    </row>
    <row r="365" spans="1:25" x14ac:dyDescent="0.45">
      <c r="A365" s="51"/>
      <c r="P365" s="2">
        <v>356</v>
      </c>
      <c r="Q365" s="3">
        <v>3315672.6149990475</v>
      </c>
      <c r="S365" s="2">
        <v>356</v>
      </c>
      <c r="T365" s="3">
        <v>3315672.6149990475</v>
      </c>
      <c r="Y365" s="51"/>
    </row>
    <row r="366" spans="1:25" x14ac:dyDescent="0.45">
      <c r="A366" s="51"/>
      <c r="P366" s="2">
        <v>357</v>
      </c>
      <c r="Q366" s="3">
        <v>0</v>
      </c>
      <c r="S366" s="2">
        <v>357</v>
      </c>
      <c r="T366" s="3">
        <v>0</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15213.397165421075</v>
      </c>
      <c r="S369" s="2">
        <v>360</v>
      </c>
      <c r="T369" s="3">
        <v>15213.397165421075</v>
      </c>
      <c r="Y369" s="51"/>
    </row>
    <row r="370" spans="1:25" x14ac:dyDescent="0.45">
      <c r="A370" s="51"/>
      <c r="P370" s="2">
        <v>361</v>
      </c>
      <c r="Q370" s="3">
        <v>53481.803610903597</v>
      </c>
      <c r="S370" s="2">
        <v>361</v>
      </c>
      <c r="T370" s="3">
        <v>53481.803610903597</v>
      </c>
      <c r="Y370" s="51"/>
    </row>
    <row r="371" spans="1:25" x14ac:dyDescent="0.45">
      <c r="A371" s="51"/>
      <c r="P371" s="2">
        <v>362</v>
      </c>
      <c r="Q371" s="3">
        <v>146255.44854976155</v>
      </c>
      <c r="S371" s="2">
        <v>362</v>
      </c>
      <c r="T371" s="3">
        <v>146255.44854976155</v>
      </c>
      <c r="Y371" s="51"/>
    </row>
    <row r="372" spans="1:25" x14ac:dyDescent="0.45">
      <c r="A372" s="51"/>
      <c r="P372" s="2">
        <v>363</v>
      </c>
      <c r="Q372" s="3">
        <v>522098.48181783065</v>
      </c>
      <c r="S372" s="2">
        <v>363</v>
      </c>
      <c r="T372" s="3">
        <v>522098.48181783065</v>
      </c>
      <c r="Y372" s="51"/>
    </row>
    <row r="373" spans="1:25" x14ac:dyDescent="0.45">
      <c r="A373" s="51"/>
      <c r="P373" s="2">
        <v>364</v>
      </c>
      <c r="Q373" s="3">
        <v>37693.452769210482</v>
      </c>
      <c r="S373" s="2">
        <v>364</v>
      </c>
      <c r="T373" s="3">
        <v>37693.452769210482</v>
      </c>
      <c r="Y373" s="51"/>
    </row>
    <row r="374" spans="1:25" x14ac:dyDescent="0.45">
      <c r="A374" s="51"/>
      <c r="P374" s="2">
        <v>365</v>
      </c>
      <c r="Q374" s="3">
        <v>0</v>
      </c>
      <c r="S374" s="2">
        <v>365</v>
      </c>
      <c r="T374" s="3">
        <v>0</v>
      </c>
      <c r="Y374" s="51"/>
    </row>
    <row r="375" spans="1:25" x14ac:dyDescent="0.45">
      <c r="A375" s="51"/>
      <c r="P375" s="2">
        <v>366</v>
      </c>
      <c r="Q375" s="3">
        <v>12625.638731732512</v>
      </c>
      <c r="S375" s="2">
        <v>366</v>
      </c>
      <c r="T375" s="3">
        <v>12625.638731732512</v>
      </c>
      <c r="Y375" s="51"/>
    </row>
    <row r="376" spans="1:25" x14ac:dyDescent="0.45">
      <c r="A376" s="51"/>
      <c r="P376" s="2">
        <v>367</v>
      </c>
      <c r="Q376" s="3">
        <v>0</v>
      </c>
      <c r="S376" s="2">
        <v>367</v>
      </c>
      <c r="T376" s="3">
        <v>0</v>
      </c>
      <c r="Y376" s="51"/>
    </row>
    <row r="377" spans="1:25" x14ac:dyDescent="0.45">
      <c r="A377" s="51"/>
      <c r="P377" s="2">
        <v>368</v>
      </c>
      <c r="Q377" s="3">
        <v>89558.89684008625</v>
      </c>
      <c r="S377" s="2">
        <v>368</v>
      </c>
      <c r="T377" s="3">
        <v>89558.89684008625</v>
      </c>
      <c r="Y377" s="51"/>
    </row>
    <row r="378" spans="1:25" x14ac:dyDescent="0.45">
      <c r="A378" s="51"/>
      <c r="P378" s="2">
        <v>369</v>
      </c>
      <c r="Q378" s="3">
        <v>3028281.2717389278</v>
      </c>
      <c r="S378" s="2">
        <v>369</v>
      </c>
      <c r="T378" s="3">
        <v>3028281.2717389278</v>
      </c>
      <c r="Y378" s="51"/>
    </row>
    <row r="379" spans="1:25" x14ac:dyDescent="0.45">
      <c r="A379" s="51"/>
      <c r="P379" s="2">
        <v>370</v>
      </c>
      <c r="Q379" s="3">
        <v>11719.136696780799</v>
      </c>
      <c r="S379" s="2">
        <v>370</v>
      </c>
      <c r="T379" s="3">
        <v>11719.136696780799</v>
      </c>
      <c r="Y379" s="51"/>
    </row>
    <row r="380" spans="1:25" x14ac:dyDescent="0.45">
      <c r="A380" s="51"/>
      <c r="P380" s="2">
        <v>371</v>
      </c>
      <c r="Q380" s="3">
        <v>11769906.659582745</v>
      </c>
      <c r="S380" s="2">
        <v>371</v>
      </c>
      <c r="T380" s="3">
        <v>11769906.659582745</v>
      </c>
      <c r="Y380" s="51"/>
    </row>
    <row r="381" spans="1:25" x14ac:dyDescent="0.45">
      <c r="A381" s="51"/>
      <c r="P381" s="2">
        <v>372</v>
      </c>
      <c r="Q381" s="3">
        <v>4559767.3305290751</v>
      </c>
      <c r="S381" s="2">
        <v>372</v>
      </c>
      <c r="T381" s="3">
        <v>4559767.3305290751</v>
      </c>
      <c r="Y381" s="51"/>
    </row>
    <row r="382" spans="1:25" x14ac:dyDescent="0.45">
      <c r="A382" s="51"/>
      <c r="P382" s="2">
        <v>373</v>
      </c>
      <c r="Q382" s="3">
        <v>0</v>
      </c>
      <c r="S382" s="2">
        <v>373</v>
      </c>
      <c r="T382" s="3">
        <v>0</v>
      </c>
      <c r="Y382" s="51"/>
    </row>
    <row r="383" spans="1:25" x14ac:dyDescent="0.45">
      <c r="A383" s="51"/>
      <c r="P383" s="2">
        <v>374</v>
      </c>
      <c r="Q383" s="3">
        <v>2078187.0014877471</v>
      </c>
      <c r="S383" s="2">
        <v>374</v>
      </c>
      <c r="T383" s="3">
        <v>2078187.0014877471</v>
      </c>
      <c r="Y383" s="51"/>
    </row>
    <row r="384" spans="1:25" x14ac:dyDescent="0.45">
      <c r="A384" s="51"/>
      <c r="P384" s="2">
        <v>375</v>
      </c>
      <c r="Q384" s="3">
        <v>6290445.2824202701</v>
      </c>
      <c r="S384" s="2">
        <v>375</v>
      </c>
      <c r="T384" s="3">
        <v>6290445.2824202701</v>
      </c>
      <c r="Y384" s="51"/>
    </row>
    <row r="385" spans="1:25" x14ac:dyDescent="0.45">
      <c r="A385" s="51"/>
      <c r="P385" s="2">
        <v>376</v>
      </c>
      <c r="Q385" s="3">
        <v>14647.699685353342</v>
      </c>
      <c r="S385" s="2">
        <v>376</v>
      </c>
      <c r="T385" s="3">
        <v>14647.699685353342</v>
      </c>
      <c r="Y385" s="51"/>
    </row>
    <row r="386" spans="1:25" x14ac:dyDescent="0.45">
      <c r="A386" s="51"/>
      <c r="P386" s="2">
        <v>377</v>
      </c>
      <c r="Q386" s="3">
        <v>25278.136648359286</v>
      </c>
      <c r="S386" s="2">
        <v>377</v>
      </c>
      <c r="T386" s="3">
        <v>25278.136648359286</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24230.938564773736</v>
      </c>
      <c r="S391" s="2">
        <v>382</v>
      </c>
      <c r="T391" s="3">
        <v>24230.938564773736</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12777129.656424697</v>
      </c>
      <c r="S395" s="2">
        <v>386</v>
      </c>
      <c r="T395" s="3">
        <v>12777129.656424697</v>
      </c>
      <c r="Y395" s="51"/>
    </row>
    <row r="396" spans="1:25" x14ac:dyDescent="0.45">
      <c r="A396" s="51"/>
      <c r="P396" s="2">
        <v>387</v>
      </c>
      <c r="Q396" s="3">
        <v>12844.677629921795</v>
      </c>
      <c r="S396" s="2">
        <v>387</v>
      </c>
      <c r="T396" s="3">
        <v>12844.677629921795</v>
      </c>
      <c r="Y396" s="51"/>
    </row>
    <row r="397" spans="1:25" x14ac:dyDescent="0.45">
      <c r="A397" s="51"/>
      <c r="P397" s="2">
        <v>388</v>
      </c>
      <c r="Q397" s="3">
        <v>0</v>
      </c>
      <c r="S397" s="2">
        <v>388</v>
      </c>
      <c r="T397" s="3">
        <v>0</v>
      </c>
      <c r="Y397" s="51"/>
    </row>
    <row r="398" spans="1:25" x14ac:dyDescent="0.45">
      <c r="A398" s="51"/>
      <c r="P398" s="2">
        <v>389</v>
      </c>
      <c r="Q398" s="3">
        <v>0</v>
      </c>
      <c r="S398" s="2">
        <v>389</v>
      </c>
      <c r="T398" s="3">
        <v>0</v>
      </c>
      <c r="Y398" s="51"/>
    </row>
    <row r="399" spans="1:25" x14ac:dyDescent="0.45">
      <c r="A399" s="51"/>
      <c r="P399" s="2">
        <v>390</v>
      </c>
      <c r="Q399" s="3">
        <v>21268.194873393531</v>
      </c>
      <c r="S399" s="2">
        <v>390</v>
      </c>
      <c r="T399" s="3">
        <v>21268.194873393531</v>
      </c>
      <c r="Y399" s="51"/>
    </row>
    <row r="400" spans="1:25" x14ac:dyDescent="0.45">
      <c r="A400" s="51"/>
      <c r="P400" s="2">
        <v>391</v>
      </c>
      <c r="Q400" s="3">
        <v>45091.468098423153</v>
      </c>
      <c r="S400" s="2">
        <v>391</v>
      </c>
      <c r="T400" s="3">
        <v>45091.468098423153</v>
      </c>
      <c r="Y400" s="51"/>
    </row>
    <row r="401" spans="1:25" x14ac:dyDescent="0.45">
      <c r="A401" s="51"/>
      <c r="P401" s="2">
        <v>392</v>
      </c>
      <c r="Q401" s="3">
        <v>2198.5581939901795</v>
      </c>
      <c r="S401" s="2">
        <v>392</v>
      </c>
      <c r="T401" s="3">
        <v>2198.5581939901795</v>
      </c>
      <c r="Y401" s="51"/>
    </row>
    <row r="402" spans="1:25" x14ac:dyDescent="0.45">
      <c r="A402" s="51"/>
      <c r="P402" s="2">
        <v>393</v>
      </c>
      <c r="Q402" s="3">
        <v>12632518.630611952</v>
      </c>
      <c r="S402" s="2">
        <v>393</v>
      </c>
      <c r="T402" s="3">
        <v>12632518.630611952</v>
      </c>
      <c r="Y402" s="51"/>
    </row>
    <row r="403" spans="1:25" x14ac:dyDescent="0.45">
      <c r="A403" s="51"/>
      <c r="P403" s="2">
        <v>394</v>
      </c>
      <c r="Q403" s="3">
        <v>58060.661619560771</v>
      </c>
      <c r="S403" s="2">
        <v>394</v>
      </c>
      <c r="T403" s="3">
        <v>58060.661619560771</v>
      </c>
      <c r="Y403" s="51"/>
    </row>
    <row r="404" spans="1:25" x14ac:dyDescent="0.45">
      <c r="A404" s="51"/>
      <c r="P404" s="2">
        <v>395</v>
      </c>
      <c r="Q404" s="3">
        <v>61097.205044245959</v>
      </c>
      <c r="S404" s="2">
        <v>395</v>
      </c>
      <c r="T404" s="3">
        <v>61097.205044245959</v>
      </c>
      <c r="Y404" s="51"/>
    </row>
    <row r="405" spans="1:25" x14ac:dyDescent="0.45">
      <c r="A405" s="51"/>
      <c r="P405" s="2">
        <v>396</v>
      </c>
      <c r="Q405" s="3">
        <v>378935.78414413193</v>
      </c>
      <c r="S405" s="2">
        <v>396</v>
      </c>
      <c r="T405" s="3">
        <v>378935.78414413193</v>
      </c>
      <c r="Y405" s="51"/>
    </row>
    <row r="406" spans="1:25" x14ac:dyDescent="0.45">
      <c r="A406" s="51"/>
      <c r="P406" s="2">
        <v>397</v>
      </c>
      <c r="Q406" s="3">
        <v>4557430.6437834175</v>
      </c>
      <c r="S406" s="2">
        <v>397</v>
      </c>
      <c r="T406" s="3">
        <v>4557430.6437834175</v>
      </c>
      <c r="Y406" s="51"/>
    </row>
    <row r="407" spans="1:25" x14ac:dyDescent="0.45">
      <c r="A407" s="51"/>
      <c r="P407" s="2">
        <v>398</v>
      </c>
      <c r="Q407" s="3">
        <v>12392.211390282317</v>
      </c>
      <c r="S407" s="2">
        <v>398</v>
      </c>
      <c r="T407" s="3">
        <v>12392.211390282317</v>
      </c>
      <c r="Y407" s="51"/>
    </row>
    <row r="408" spans="1:25" x14ac:dyDescent="0.45">
      <c r="A408" s="51"/>
      <c r="P408" s="2">
        <v>399</v>
      </c>
      <c r="Q408" s="3">
        <v>55780.761931721259</v>
      </c>
      <c r="S408" s="2">
        <v>399</v>
      </c>
      <c r="T408" s="3">
        <v>55780.761931721259</v>
      </c>
      <c r="Y408" s="51"/>
    </row>
    <row r="409" spans="1:25" x14ac:dyDescent="0.45">
      <c r="A409" s="51"/>
      <c r="P409" s="2">
        <v>400</v>
      </c>
      <c r="Q409" s="3">
        <v>23038.031643788952</v>
      </c>
      <c r="S409" s="2">
        <v>400</v>
      </c>
      <c r="T409" s="3">
        <v>23038.031643788952</v>
      </c>
      <c r="Y409" s="51"/>
    </row>
    <row r="410" spans="1:25" x14ac:dyDescent="0.45">
      <c r="A410" s="51"/>
      <c r="P410" s="2">
        <v>401</v>
      </c>
      <c r="Q410" s="3">
        <v>0</v>
      </c>
      <c r="S410" s="2">
        <v>401</v>
      </c>
      <c r="T410" s="3">
        <v>0</v>
      </c>
      <c r="Y410" s="51"/>
    </row>
    <row r="411" spans="1:25" x14ac:dyDescent="0.45">
      <c r="A411" s="51"/>
      <c r="P411" s="2">
        <v>402</v>
      </c>
      <c r="Q411" s="3">
        <v>8549966.4327541739</v>
      </c>
      <c r="S411" s="2">
        <v>402</v>
      </c>
      <c r="T411" s="3">
        <v>8549966.4327541739</v>
      </c>
      <c r="Y411" s="51"/>
    </row>
    <row r="412" spans="1:25" x14ac:dyDescent="0.45">
      <c r="A412" s="51"/>
      <c r="P412" s="2">
        <v>403</v>
      </c>
      <c r="Q412" s="3">
        <v>40264.762659643959</v>
      </c>
      <c r="S412" s="2">
        <v>403</v>
      </c>
      <c r="T412" s="3">
        <v>40264.762659643959</v>
      </c>
      <c r="Y412" s="51"/>
    </row>
    <row r="413" spans="1:25" x14ac:dyDescent="0.45">
      <c r="A413" s="51"/>
      <c r="P413" s="2">
        <v>404</v>
      </c>
      <c r="Q413" s="3">
        <v>65406.284109812179</v>
      </c>
      <c r="S413" s="2">
        <v>404</v>
      </c>
      <c r="T413" s="3">
        <v>65406.284109812179</v>
      </c>
      <c r="Y413" s="51"/>
    </row>
    <row r="414" spans="1:25" x14ac:dyDescent="0.45">
      <c r="A414" s="51"/>
      <c r="P414" s="2">
        <v>405</v>
      </c>
      <c r="Q414" s="3">
        <v>0</v>
      </c>
      <c r="S414" s="2">
        <v>405</v>
      </c>
      <c r="T414" s="3">
        <v>0</v>
      </c>
      <c r="Y414" s="51"/>
    </row>
    <row r="415" spans="1:25" x14ac:dyDescent="0.45">
      <c r="A415" s="51"/>
      <c r="P415" s="2">
        <v>406</v>
      </c>
      <c r="Q415" s="3">
        <v>177363.16497911979</v>
      </c>
      <c r="S415" s="2">
        <v>406</v>
      </c>
      <c r="T415" s="3">
        <v>177363.16497911979</v>
      </c>
      <c r="Y415" s="51"/>
    </row>
    <row r="416" spans="1:25" x14ac:dyDescent="0.45">
      <c r="A416" s="51"/>
      <c r="P416" s="2">
        <v>407</v>
      </c>
      <c r="Q416" s="3">
        <v>132990.38236106737</v>
      </c>
      <c r="S416" s="2">
        <v>407</v>
      </c>
      <c r="T416" s="3">
        <v>132990.38236106737</v>
      </c>
      <c r="Y416" s="51"/>
    </row>
    <row r="417" spans="1:25" x14ac:dyDescent="0.45">
      <c r="A417" s="51"/>
      <c r="P417" s="2">
        <v>408</v>
      </c>
      <c r="Q417" s="3">
        <v>82257.195638116726</v>
      </c>
      <c r="S417" s="2">
        <v>408</v>
      </c>
      <c r="T417" s="3">
        <v>82257.195638116726</v>
      </c>
      <c r="Y417" s="51"/>
    </row>
    <row r="418" spans="1:25" x14ac:dyDescent="0.45">
      <c r="A418" s="51"/>
      <c r="P418" s="2">
        <v>409</v>
      </c>
      <c r="Q418" s="3">
        <v>71041.943726936297</v>
      </c>
      <c r="S418" s="2">
        <v>409</v>
      </c>
      <c r="T418" s="3">
        <v>71041.943726936297</v>
      </c>
      <c r="Y418" s="51"/>
    </row>
    <row r="419" spans="1:25" x14ac:dyDescent="0.45">
      <c r="A419" s="51"/>
      <c r="P419" s="2">
        <v>410</v>
      </c>
      <c r="Q419" s="3">
        <v>49927.795596272284</v>
      </c>
      <c r="S419" s="2">
        <v>410</v>
      </c>
      <c r="T419" s="3">
        <v>49927.795596272284</v>
      </c>
      <c r="Y419" s="51"/>
    </row>
    <row r="420" spans="1:25" x14ac:dyDescent="0.45">
      <c r="A420" s="51"/>
      <c r="P420" s="2">
        <v>411</v>
      </c>
      <c r="Q420" s="3">
        <v>0</v>
      </c>
      <c r="S420" s="2">
        <v>411</v>
      </c>
      <c r="T420" s="3">
        <v>0</v>
      </c>
      <c r="Y420" s="51"/>
    </row>
    <row r="421" spans="1:25" x14ac:dyDescent="0.45">
      <c r="A421" s="51"/>
      <c r="P421" s="2">
        <v>412</v>
      </c>
      <c r="Q421" s="3">
        <v>104395.9879358488</v>
      </c>
      <c r="S421" s="2">
        <v>412</v>
      </c>
      <c r="T421" s="3">
        <v>104395.9879358488</v>
      </c>
      <c r="Y421" s="51"/>
    </row>
    <row r="422" spans="1:25" x14ac:dyDescent="0.45">
      <c r="A422" s="51"/>
      <c r="P422" s="2">
        <v>413</v>
      </c>
      <c r="Q422" s="3">
        <v>8542073.9608110413</v>
      </c>
      <c r="S422" s="2">
        <v>413</v>
      </c>
      <c r="T422" s="3">
        <v>8542073.9608110413</v>
      </c>
      <c r="Y422" s="51"/>
    </row>
    <row r="423" spans="1:25" x14ac:dyDescent="0.45">
      <c r="A423" s="51"/>
      <c r="P423" s="2">
        <v>414</v>
      </c>
      <c r="Q423" s="3">
        <v>847063.22782463813</v>
      </c>
      <c r="S423" s="2">
        <v>414</v>
      </c>
      <c r="T423" s="3">
        <v>847063.22782463813</v>
      </c>
      <c r="Y423" s="51"/>
    </row>
    <row r="424" spans="1:25" x14ac:dyDescent="0.45">
      <c r="A424" s="51"/>
      <c r="P424" s="2">
        <v>415</v>
      </c>
      <c r="Q424" s="3">
        <v>14618.528835037296</v>
      </c>
      <c r="S424" s="2">
        <v>415</v>
      </c>
      <c r="T424" s="3">
        <v>14618.528835037296</v>
      </c>
      <c r="Y424" s="51"/>
    </row>
    <row r="425" spans="1:25" x14ac:dyDescent="0.45">
      <c r="A425" s="51"/>
      <c r="P425" s="2">
        <v>416</v>
      </c>
      <c r="Q425" s="3">
        <v>62761.612489603045</v>
      </c>
      <c r="S425" s="2">
        <v>416</v>
      </c>
      <c r="T425" s="3">
        <v>62761.612489603045</v>
      </c>
      <c r="Y425" s="51"/>
    </row>
    <row r="426" spans="1:25" x14ac:dyDescent="0.45">
      <c r="A426" s="51"/>
      <c r="P426" s="2">
        <v>417</v>
      </c>
      <c r="Q426" s="3">
        <v>13847137.206287568</v>
      </c>
      <c r="S426" s="2">
        <v>417</v>
      </c>
      <c r="T426" s="3">
        <v>13847137.206287568</v>
      </c>
      <c r="Y426" s="51"/>
    </row>
    <row r="427" spans="1:25" x14ac:dyDescent="0.45">
      <c r="A427" s="51"/>
      <c r="P427" s="2">
        <v>418</v>
      </c>
      <c r="Q427" s="3">
        <v>37832.344526696841</v>
      </c>
      <c r="S427" s="2">
        <v>418</v>
      </c>
      <c r="T427" s="3">
        <v>37832.344526696841</v>
      </c>
      <c r="Y427" s="51"/>
    </row>
    <row r="428" spans="1:25" x14ac:dyDescent="0.45">
      <c r="A428" s="51"/>
      <c r="P428" s="2">
        <v>419</v>
      </c>
      <c r="Q428" s="3">
        <v>64404.770114730803</v>
      </c>
      <c r="S428" s="2">
        <v>419</v>
      </c>
      <c r="T428" s="3">
        <v>64404.770114730803</v>
      </c>
      <c r="Y428" s="51"/>
    </row>
    <row r="429" spans="1:25" x14ac:dyDescent="0.45">
      <c r="A429" s="51"/>
      <c r="P429" s="2">
        <v>420</v>
      </c>
      <c r="Q429" s="3">
        <v>0</v>
      </c>
      <c r="S429" s="2">
        <v>420</v>
      </c>
      <c r="T429" s="3">
        <v>0</v>
      </c>
      <c r="Y429" s="51"/>
    </row>
    <row r="430" spans="1:25" x14ac:dyDescent="0.45">
      <c r="A430" s="51"/>
      <c r="P430" s="2">
        <v>421</v>
      </c>
      <c r="Q430" s="3">
        <v>0</v>
      </c>
      <c r="S430" s="2">
        <v>421</v>
      </c>
      <c r="T430" s="3">
        <v>0</v>
      </c>
      <c r="Y430" s="51"/>
    </row>
    <row r="431" spans="1:25" x14ac:dyDescent="0.45">
      <c r="A431" s="51"/>
      <c r="P431" s="2">
        <v>422</v>
      </c>
      <c r="Q431" s="3">
        <v>35530.092225482513</v>
      </c>
      <c r="S431" s="2">
        <v>422</v>
      </c>
      <c r="T431" s="3">
        <v>35530.092225482513</v>
      </c>
      <c r="Y431" s="51"/>
    </row>
    <row r="432" spans="1:25" x14ac:dyDescent="0.45">
      <c r="A432" s="51"/>
      <c r="P432" s="2">
        <v>423</v>
      </c>
      <c r="Q432" s="3">
        <v>0</v>
      </c>
      <c r="S432" s="2">
        <v>423</v>
      </c>
      <c r="T432" s="3">
        <v>0</v>
      </c>
      <c r="Y432" s="51"/>
    </row>
    <row r="433" spans="1:25" x14ac:dyDescent="0.45">
      <c r="A433" s="51"/>
      <c r="P433" s="2">
        <v>424</v>
      </c>
      <c r="Q433" s="3">
        <v>0</v>
      </c>
      <c r="S433" s="2">
        <v>424</v>
      </c>
      <c r="T433" s="3">
        <v>0</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54834.612699532408</v>
      </c>
      <c r="S436" s="2">
        <v>427</v>
      </c>
      <c r="T436" s="3">
        <v>54834.612699532408</v>
      </c>
      <c r="Y436" s="51"/>
    </row>
    <row r="437" spans="1:25" x14ac:dyDescent="0.45">
      <c r="A437" s="51"/>
      <c r="P437" s="2">
        <v>428</v>
      </c>
      <c r="Q437" s="3">
        <v>21369.982615133973</v>
      </c>
      <c r="S437" s="2">
        <v>428</v>
      </c>
      <c r="T437" s="3">
        <v>21369.982615133973</v>
      </c>
      <c r="Y437" s="51"/>
    </row>
    <row r="438" spans="1:25" x14ac:dyDescent="0.45">
      <c r="A438" s="51"/>
      <c r="P438" s="2">
        <v>429</v>
      </c>
      <c r="Q438" s="3">
        <v>450528.30741517089</v>
      </c>
      <c r="S438" s="2">
        <v>429</v>
      </c>
      <c r="T438" s="3">
        <v>450528.30741517089</v>
      </c>
      <c r="Y438" s="51"/>
    </row>
    <row r="439" spans="1:25" x14ac:dyDescent="0.45">
      <c r="A439" s="51"/>
      <c r="P439" s="2">
        <v>430</v>
      </c>
      <c r="Q439" s="3">
        <v>129434.45970625011</v>
      </c>
      <c r="S439" s="2">
        <v>430</v>
      </c>
      <c r="T439" s="3">
        <v>129434.45970625011</v>
      </c>
      <c r="Y439" s="51"/>
    </row>
    <row r="440" spans="1:25" x14ac:dyDescent="0.45">
      <c r="A440" s="51"/>
      <c r="P440" s="2">
        <v>431</v>
      </c>
      <c r="Q440" s="3">
        <v>342210.58712691889</v>
      </c>
      <c r="S440" s="2">
        <v>431</v>
      </c>
      <c r="T440" s="3">
        <v>342210.58712691889</v>
      </c>
      <c r="Y440" s="51"/>
    </row>
    <row r="441" spans="1:25" x14ac:dyDescent="0.45">
      <c r="A441" s="51"/>
      <c r="P441" s="2">
        <v>432</v>
      </c>
      <c r="Q441" s="3">
        <v>121307.45232419625</v>
      </c>
      <c r="S441" s="2">
        <v>432</v>
      </c>
      <c r="T441" s="3">
        <v>121307.45232419625</v>
      </c>
      <c r="Y441" s="51"/>
    </row>
    <row r="442" spans="1:25" x14ac:dyDescent="0.45">
      <c r="A442" s="51"/>
      <c r="P442" s="2">
        <v>433</v>
      </c>
      <c r="Q442" s="3">
        <v>0</v>
      </c>
      <c r="S442" s="2">
        <v>433</v>
      </c>
      <c r="T442" s="3">
        <v>0</v>
      </c>
      <c r="Y442" s="51"/>
    </row>
    <row r="443" spans="1:25" x14ac:dyDescent="0.45">
      <c r="A443" s="51"/>
      <c r="P443" s="2">
        <v>434</v>
      </c>
      <c r="Q443" s="3">
        <v>19124236.720689677</v>
      </c>
      <c r="S443" s="2">
        <v>434</v>
      </c>
      <c r="T443" s="3">
        <v>19124236.720689677</v>
      </c>
      <c r="Y443" s="51"/>
    </row>
    <row r="444" spans="1:25" x14ac:dyDescent="0.45">
      <c r="A444" s="51"/>
      <c r="P444" s="2">
        <v>435</v>
      </c>
      <c r="Q444" s="3">
        <v>0</v>
      </c>
      <c r="S444" s="2">
        <v>435</v>
      </c>
      <c r="T444" s="3">
        <v>0</v>
      </c>
      <c r="Y444" s="51"/>
    </row>
    <row r="445" spans="1:25" x14ac:dyDescent="0.45">
      <c r="A445" s="51"/>
      <c r="P445" s="2">
        <v>436</v>
      </c>
      <c r="Q445" s="3">
        <v>0</v>
      </c>
      <c r="S445" s="2">
        <v>436</v>
      </c>
      <c r="T445" s="3">
        <v>0</v>
      </c>
      <c r="Y445" s="51"/>
    </row>
    <row r="446" spans="1:25" x14ac:dyDescent="0.45">
      <c r="A446" s="51"/>
      <c r="P446" s="2">
        <v>437</v>
      </c>
      <c r="Q446" s="3">
        <v>38924.019659778081</v>
      </c>
      <c r="S446" s="2">
        <v>437</v>
      </c>
      <c r="T446" s="3">
        <v>38924.019659778081</v>
      </c>
      <c r="Y446" s="51"/>
    </row>
    <row r="447" spans="1:25" x14ac:dyDescent="0.45">
      <c r="A447" s="51"/>
      <c r="P447" s="2">
        <v>438</v>
      </c>
      <c r="Q447" s="3">
        <v>0</v>
      </c>
      <c r="S447" s="2">
        <v>438</v>
      </c>
      <c r="T447" s="3">
        <v>0</v>
      </c>
      <c r="Y447" s="51"/>
    </row>
    <row r="448" spans="1:25" x14ac:dyDescent="0.45">
      <c r="A448" s="51"/>
      <c r="P448" s="2">
        <v>439</v>
      </c>
      <c r="Q448" s="3">
        <v>0</v>
      </c>
      <c r="S448" s="2">
        <v>439</v>
      </c>
      <c r="T448" s="3">
        <v>0</v>
      </c>
      <c r="Y448" s="51"/>
    </row>
    <row r="449" spans="1:25" x14ac:dyDescent="0.45">
      <c r="A449" s="51"/>
      <c r="P449" s="2">
        <v>440</v>
      </c>
      <c r="Q449" s="3">
        <v>0</v>
      </c>
      <c r="S449" s="2">
        <v>440</v>
      </c>
      <c r="T449" s="3">
        <v>0</v>
      </c>
      <c r="Y449" s="51"/>
    </row>
    <row r="450" spans="1:25" x14ac:dyDescent="0.45">
      <c r="A450" s="51"/>
      <c r="P450" s="2">
        <v>441</v>
      </c>
      <c r="Q450" s="3">
        <v>8124453.572381502</v>
      </c>
      <c r="S450" s="2">
        <v>441</v>
      </c>
      <c r="T450" s="3">
        <v>8124453.572381502</v>
      </c>
      <c r="Y450" s="51"/>
    </row>
    <row r="451" spans="1:25" x14ac:dyDescent="0.45">
      <c r="A451" s="51"/>
      <c r="P451" s="2">
        <v>442</v>
      </c>
      <c r="Q451" s="3">
        <v>11625765.066022402</v>
      </c>
      <c r="S451" s="2">
        <v>442</v>
      </c>
      <c r="T451" s="3">
        <v>11625765.066022402</v>
      </c>
      <c r="Y451" s="51"/>
    </row>
    <row r="452" spans="1:25" x14ac:dyDescent="0.45">
      <c r="A452" s="51"/>
      <c r="P452" s="2">
        <v>443</v>
      </c>
      <c r="Q452" s="3">
        <v>16946.985173076762</v>
      </c>
      <c r="S452" s="2">
        <v>443</v>
      </c>
      <c r="T452" s="3">
        <v>16946.985173076762</v>
      </c>
      <c r="Y452" s="51"/>
    </row>
    <row r="453" spans="1:25" x14ac:dyDescent="0.45">
      <c r="A453" s="51"/>
      <c r="P453" s="2">
        <v>444</v>
      </c>
      <c r="Q453" s="3">
        <v>50639.092955758519</v>
      </c>
      <c r="S453" s="2">
        <v>444</v>
      </c>
      <c r="T453" s="3">
        <v>50639.092955758519</v>
      </c>
      <c r="Y453" s="51"/>
    </row>
    <row r="454" spans="1:25" x14ac:dyDescent="0.45">
      <c r="A454" s="51"/>
      <c r="P454" s="2">
        <v>445</v>
      </c>
      <c r="Q454" s="3">
        <v>0</v>
      </c>
      <c r="S454" s="2">
        <v>445</v>
      </c>
      <c r="T454" s="3">
        <v>0</v>
      </c>
      <c r="Y454" s="51"/>
    </row>
    <row r="455" spans="1:25" x14ac:dyDescent="0.45">
      <c r="A455" s="51"/>
      <c r="P455" s="2">
        <v>446</v>
      </c>
      <c r="Q455" s="3">
        <v>3134633.3850343241</v>
      </c>
      <c r="S455" s="2">
        <v>446</v>
      </c>
      <c r="T455" s="3">
        <v>3134633.3850343241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8466109.7976299338</v>
      </c>
      <c r="S459" s="2">
        <v>450</v>
      </c>
      <c r="T459" s="3">
        <v>8466109.7976299338</v>
      </c>
      <c r="Y459" s="51"/>
    </row>
    <row r="460" spans="1:25" x14ac:dyDescent="0.45">
      <c r="A460" s="51"/>
      <c r="P460" s="2">
        <v>451</v>
      </c>
      <c r="Q460" s="3">
        <v>6455.8072232094546</v>
      </c>
      <c r="S460" s="2">
        <v>451</v>
      </c>
      <c r="T460" s="3">
        <v>6455.8072232094546</v>
      </c>
      <c r="Y460" s="51"/>
    </row>
    <row r="461" spans="1:25" x14ac:dyDescent="0.45">
      <c r="A461" s="51"/>
      <c r="P461" s="2">
        <v>452</v>
      </c>
      <c r="Q461" s="3">
        <v>0</v>
      </c>
      <c r="S461" s="2">
        <v>452</v>
      </c>
      <c r="T461" s="3">
        <v>0</v>
      </c>
      <c r="Y461" s="51"/>
    </row>
    <row r="462" spans="1:25" x14ac:dyDescent="0.45">
      <c r="A462" s="51"/>
      <c r="P462" s="2">
        <v>453</v>
      </c>
      <c r="Q462" s="3">
        <v>15008745.036768138</v>
      </c>
      <c r="S462" s="2">
        <v>453</v>
      </c>
      <c r="T462" s="3">
        <v>15008745.036768138</v>
      </c>
      <c r="Y462" s="51"/>
    </row>
    <row r="463" spans="1:25" x14ac:dyDescent="0.45">
      <c r="A463" s="51"/>
      <c r="P463" s="2">
        <v>454</v>
      </c>
      <c r="Q463" s="3">
        <v>44349.269074529271</v>
      </c>
      <c r="S463" s="2">
        <v>454</v>
      </c>
      <c r="T463" s="3">
        <v>44349.269074529271</v>
      </c>
      <c r="Y463" s="51"/>
    </row>
    <row r="464" spans="1:25" x14ac:dyDescent="0.45">
      <c r="A464" s="51"/>
      <c r="P464" s="2">
        <v>455</v>
      </c>
      <c r="Q464" s="3">
        <v>16365082.076044977</v>
      </c>
      <c r="S464" s="2">
        <v>455</v>
      </c>
      <c r="T464" s="3">
        <v>16365082.076044977</v>
      </c>
      <c r="Y464" s="51"/>
    </row>
    <row r="465" spans="1:25" x14ac:dyDescent="0.45">
      <c r="A465" s="51"/>
      <c r="P465" s="2">
        <v>456</v>
      </c>
      <c r="Q465" s="3">
        <v>28635.202835157292</v>
      </c>
      <c r="S465" s="2">
        <v>456</v>
      </c>
      <c r="T465" s="3">
        <v>28635.202835157292</v>
      </c>
      <c r="Y465" s="51"/>
    </row>
    <row r="466" spans="1:25" x14ac:dyDescent="0.45">
      <c r="A466" s="51"/>
      <c r="P466" s="2">
        <v>457</v>
      </c>
      <c r="Q466" s="3">
        <v>2363890.4208806613</v>
      </c>
      <c r="S466" s="2">
        <v>457</v>
      </c>
      <c r="T466" s="3">
        <v>2363890.4208806613</v>
      </c>
      <c r="Y466" s="51"/>
    </row>
    <row r="467" spans="1:25" x14ac:dyDescent="0.45">
      <c r="A467" s="51"/>
      <c r="P467" s="2">
        <v>458</v>
      </c>
      <c r="Q467" s="3">
        <v>0</v>
      </c>
      <c r="S467" s="2">
        <v>458</v>
      </c>
      <c r="T467" s="3">
        <v>0</v>
      </c>
      <c r="Y467" s="51"/>
    </row>
    <row r="468" spans="1:25" x14ac:dyDescent="0.45">
      <c r="A468" s="51"/>
      <c r="P468" s="2">
        <v>459</v>
      </c>
      <c r="Q468" s="3">
        <v>0</v>
      </c>
      <c r="S468" s="2">
        <v>459</v>
      </c>
      <c r="T468" s="3">
        <v>0</v>
      </c>
      <c r="Y468" s="51"/>
    </row>
    <row r="469" spans="1:25" x14ac:dyDescent="0.45">
      <c r="A469" s="51"/>
      <c r="P469" s="2">
        <v>460</v>
      </c>
      <c r="Q469" s="3">
        <v>13679302.003336767</v>
      </c>
      <c r="S469" s="2">
        <v>460</v>
      </c>
      <c r="T469" s="3">
        <v>13679302.003336767</v>
      </c>
      <c r="Y469" s="51"/>
    </row>
    <row r="470" spans="1:25" x14ac:dyDescent="0.45">
      <c r="A470" s="51"/>
      <c r="P470" s="2">
        <v>461</v>
      </c>
      <c r="Q470" s="3">
        <v>43326.943179174406</v>
      </c>
      <c r="S470" s="2">
        <v>461</v>
      </c>
      <c r="T470" s="3">
        <v>43326.943179174406</v>
      </c>
      <c r="Y470" s="51"/>
    </row>
    <row r="471" spans="1:25" x14ac:dyDescent="0.45">
      <c r="A471" s="51"/>
      <c r="P471" s="2">
        <v>462</v>
      </c>
      <c r="Q471" s="3">
        <v>0</v>
      </c>
      <c r="S471" s="2">
        <v>462</v>
      </c>
      <c r="T471" s="3">
        <v>0</v>
      </c>
      <c r="Y471" s="51"/>
    </row>
    <row r="472" spans="1:25" x14ac:dyDescent="0.45">
      <c r="A472" s="51"/>
      <c r="P472" s="2">
        <v>463</v>
      </c>
      <c r="Q472" s="3">
        <v>4496944.1934629818</v>
      </c>
      <c r="S472" s="2">
        <v>463</v>
      </c>
      <c r="T472" s="3">
        <v>4496944.1934629818</v>
      </c>
      <c r="Y472" s="51"/>
    </row>
    <row r="473" spans="1:25" x14ac:dyDescent="0.45">
      <c r="A473" s="51"/>
      <c r="P473" s="2">
        <v>464</v>
      </c>
      <c r="Q473" s="3">
        <v>70910.76416739788</v>
      </c>
      <c r="S473" s="2">
        <v>464</v>
      </c>
      <c r="T473" s="3">
        <v>70910.76416739788</v>
      </c>
      <c r="Y473" s="51"/>
    </row>
    <row r="474" spans="1:25" x14ac:dyDescent="0.45">
      <c r="A474" s="51"/>
      <c r="P474" s="2">
        <v>465</v>
      </c>
      <c r="Q474" s="3">
        <v>48739.415548397272</v>
      </c>
      <c r="S474" s="2">
        <v>465</v>
      </c>
      <c r="T474" s="3">
        <v>48739.415548397272</v>
      </c>
      <c r="Y474" s="51"/>
    </row>
    <row r="475" spans="1:25" x14ac:dyDescent="0.45">
      <c r="A475" s="51"/>
      <c r="P475" s="2">
        <v>466</v>
      </c>
      <c r="Q475" s="3">
        <v>2822266.4005084862</v>
      </c>
      <c r="S475" s="2">
        <v>466</v>
      </c>
      <c r="T475" s="3">
        <v>2822266.4005084862</v>
      </c>
      <c r="Y475" s="51"/>
    </row>
    <row r="476" spans="1:25" x14ac:dyDescent="0.45">
      <c r="A476" s="51"/>
      <c r="P476" s="2">
        <v>467</v>
      </c>
      <c r="Q476" s="3">
        <v>127257.260760301</v>
      </c>
      <c r="S476" s="2">
        <v>467</v>
      </c>
      <c r="T476" s="3">
        <v>127257.260760301</v>
      </c>
      <c r="Y476" s="51"/>
    </row>
    <row r="477" spans="1:25" x14ac:dyDescent="0.45">
      <c r="A477" s="51"/>
      <c r="P477" s="2">
        <v>468</v>
      </c>
      <c r="Q477" s="3">
        <v>24145.151215993472</v>
      </c>
      <c r="S477" s="2">
        <v>468</v>
      </c>
      <c r="T477" s="3">
        <v>24145.151215993472</v>
      </c>
      <c r="Y477" s="51"/>
    </row>
    <row r="478" spans="1:25" x14ac:dyDescent="0.45">
      <c r="A478" s="51"/>
      <c r="P478" s="2">
        <v>469</v>
      </c>
      <c r="Q478" s="3">
        <v>0</v>
      </c>
      <c r="S478" s="2">
        <v>469</v>
      </c>
      <c r="T478" s="3">
        <v>0</v>
      </c>
      <c r="Y478" s="51"/>
    </row>
    <row r="479" spans="1:25" x14ac:dyDescent="0.45">
      <c r="A479" s="51"/>
      <c r="P479" s="2">
        <v>470</v>
      </c>
      <c r="Q479" s="3">
        <v>3413295.6392458482</v>
      </c>
      <c r="S479" s="2">
        <v>470</v>
      </c>
      <c r="T479" s="3">
        <v>3413295.6392458482</v>
      </c>
      <c r="Y479" s="51"/>
    </row>
    <row r="480" spans="1:25" x14ac:dyDescent="0.45">
      <c r="A480" s="51"/>
      <c r="P480" s="2">
        <v>471</v>
      </c>
      <c r="Q480" s="3">
        <v>14163.470881771786</v>
      </c>
      <c r="S480" s="2">
        <v>471</v>
      </c>
      <c r="T480" s="3">
        <v>14163.470881771786</v>
      </c>
      <c r="Y480" s="51"/>
    </row>
    <row r="481" spans="1:25" x14ac:dyDescent="0.45">
      <c r="A481" s="51"/>
      <c r="P481" s="2">
        <v>472</v>
      </c>
      <c r="Q481" s="3">
        <v>77602.063873559411</v>
      </c>
      <c r="S481" s="2">
        <v>472</v>
      </c>
      <c r="T481" s="3">
        <v>77602.063873559411</v>
      </c>
      <c r="Y481" s="51"/>
    </row>
    <row r="482" spans="1:25" x14ac:dyDescent="0.45">
      <c r="A482" s="51"/>
      <c r="P482" s="2">
        <v>473</v>
      </c>
      <c r="Q482" s="3">
        <v>53385.905091817294</v>
      </c>
      <c r="S482" s="2">
        <v>473</v>
      </c>
      <c r="T482" s="3">
        <v>53385.905091817294</v>
      </c>
      <c r="Y482" s="51"/>
    </row>
    <row r="483" spans="1:25" x14ac:dyDescent="0.45">
      <c r="A483" s="51"/>
      <c r="P483" s="2">
        <v>474</v>
      </c>
      <c r="Q483" s="3">
        <v>82425.987847765995</v>
      </c>
      <c r="S483" s="2">
        <v>474</v>
      </c>
      <c r="T483" s="3">
        <v>82425.987847765995</v>
      </c>
      <c r="Y483" s="51"/>
    </row>
    <row r="484" spans="1:25" x14ac:dyDescent="0.45">
      <c r="A484" s="51"/>
      <c r="P484" s="2">
        <v>475</v>
      </c>
      <c r="Q484" s="3">
        <v>0</v>
      </c>
      <c r="S484" s="2">
        <v>475</v>
      </c>
      <c r="T484" s="3">
        <v>0</v>
      </c>
      <c r="Y484" s="51"/>
    </row>
    <row r="485" spans="1:25" x14ac:dyDescent="0.45">
      <c r="A485" s="51"/>
      <c r="P485" s="2">
        <v>476</v>
      </c>
      <c r="Q485" s="3">
        <v>9836.3938801338591</v>
      </c>
      <c r="S485" s="2">
        <v>476</v>
      </c>
      <c r="T485" s="3">
        <v>9836.3938801338591</v>
      </c>
      <c r="Y485" s="51"/>
    </row>
    <row r="486" spans="1:25" x14ac:dyDescent="0.45">
      <c r="A486" s="51"/>
      <c r="P486" s="2">
        <v>477</v>
      </c>
      <c r="Q486" s="3">
        <v>88705.576305522467</v>
      </c>
      <c r="S486" s="2">
        <v>477</v>
      </c>
      <c r="T486" s="3">
        <v>88705.576305522467</v>
      </c>
      <c r="Y486" s="51"/>
    </row>
    <row r="487" spans="1:25" x14ac:dyDescent="0.45">
      <c r="A487" s="51"/>
      <c r="P487" s="2">
        <v>478</v>
      </c>
      <c r="Q487" s="3">
        <v>11873.667809308119</v>
      </c>
      <c r="S487" s="2">
        <v>478</v>
      </c>
      <c r="T487" s="3">
        <v>11873.667809308119</v>
      </c>
      <c r="Y487" s="51"/>
    </row>
    <row r="488" spans="1:25" x14ac:dyDescent="0.45">
      <c r="A488" s="51"/>
      <c r="P488" s="2">
        <v>479</v>
      </c>
      <c r="Q488" s="3">
        <v>139596.93342486158</v>
      </c>
      <c r="S488" s="2">
        <v>479</v>
      </c>
      <c r="T488" s="3">
        <v>139596.93342486158</v>
      </c>
      <c r="Y488" s="51"/>
    </row>
    <row r="489" spans="1:25" x14ac:dyDescent="0.45">
      <c r="A489" s="51"/>
      <c r="P489" s="2">
        <v>480</v>
      </c>
      <c r="Q489" s="3">
        <v>77581.008602805508</v>
      </c>
      <c r="S489" s="2">
        <v>480</v>
      </c>
      <c r="T489" s="3">
        <v>77581.008602805508</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18717.481756759022</v>
      </c>
      <c r="S492" s="2">
        <v>483</v>
      </c>
      <c r="T492" s="3">
        <v>18717.481756759022</v>
      </c>
      <c r="Y492" s="51"/>
    </row>
    <row r="493" spans="1:25" x14ac:dyDescent="0.45">
      <c r="A493" s="51"/>
      <c r="P493" s="2">
        <v>484</v>
      </c>
      <c r="Q493" s="3">
        <v>98316.784908151763</v>
      </c>
      <c r="S493" s="2">
        <v>484</v>
      </c>
      <c r="T493" s="3">
        <v>98316.784908151763</v>
      </c>
      <c r="Y493" s="51"/>
    </row>
    <row r="494" spans="1:25" x14ac:dyDescent="0.45">
      <c r="A494" s="51"/>
      <c r="P494" s="2">
        <v>485</v>
      </c>
      <c r="Q494" s="3">
        <v>43662.713161593718</v>
      </c>
      <c r="S494" s="2">
        <v>485</v>
      </c>
      <c r="T494" s="3">
        <v>43662.713161593718</v>
      </c>
      <c r="Y494" s="51"/>
    </row>
    <row r="495" spans="1:25" x14ac:dyDescent="0.45">
      <c r="A495" s="51"/>
      <c r="P495" s="2">
        <v>486</v>
      </c>
      <c r="Q495" s="3">
        <v>0</v>
      </c>
      <c r="S495" s="2">
        <v>486</v>
      </c>
      <c r="T495" s="3">
        <v>0</v>
      </c>
      <c r="Y495" s="51"/>
    </row>
    <row r="496" spans="1:25" x14ac:dyDescent="0.45">
      <c r="A496" s="51"/>
      <c r="P496" s="2">
        <v>487</v>
      </c>
      <c r="Q496" s="3">
        <v>0</v>
      </c>
      <c r="S496" s="2">
        <v>487</v>
      </c>
      <c r="T496" s="3">
        <v>0</v>
      </c>
      <c r="Y496" s="51"/>
    </row>
    <row r="497" spans="1:25" x14ac:dyDescent="0.45">
      <c r="A497" s="51"/>
      <c r="P497" s="2">
        <v>488</v>
      </c>
      <c r="Q497" s="3">
        <v>0</v>
      </c>
      <c r="S497" s="2">
        <v>488</v>
      </c>
      <c r="T497" s="3">
        <v>0</v>
      </c>
      <c r="Y497" s="51"/>
    </row>
    <row r="498" spans="1:25" x14ac:dyDescent="0.45">
      <c r="A498" s="51"/>
      <c r="P498" s="2">
        <v>489</v>
      </c>
      <c r="Q498" s="3">
        <v>0</v>
      </c>
      <c r="S498" s="2">
        <v>489</v>
      </c>
      <c r="T498" s="3">
        <v>0</v>
      </c>
      <c r="Y498" s="51"/>
    </row>
    <row r="499" spans="1:25" x14ac:dyDescent="0.45">
      <c r="A499" s="51"/>
      <c r="P499" s="2">
        <v>490</v>
      </c>
      <c r="Q499" s="3">
        <v>116140.27784083213</v>
      </c>
      <c r="S499" s="2">
        <v>490</v>
      </c>
      <c r="T499" s="3">
        <v>116140.27784083213</v>
      </c>
      <c r="Y499" s="51"/>
    </row>
    <row r="500" spans="1:25" x14ac:dyDescent="0.45">
      <c r="A500" s="51"/>
      <c r="P500" s="2">
        <v>491</v>
      </c>
      <c r="Q500" s="3">
        <v>0</v>
      </c>
      <c r="S500" s="2">
        <v>491</v>
      </c>
      <c r="T500" s="3">
        <v>0</v>
      </c>
      <c r="Y500" s="51"/>
    </row>
    <row r="501" spans="1:25" x14ac:dyDescent="0.45">
      <c r="A501" s="51"/>
      <c r="P501" s="2">
        <v>492</v>
      </c>
      <c r="Q501" s="3">
        <v>26871.658437612146</v>
      </c>
      <c r="S501" s="2">
        <v>492</v>
      </c>
      <c r="T501" s="3">
        <v>26871.658437612146</v>
      </c>
      <c r="Y501" s="51"/>
    </row>
    <row r="502" spans="1:25" x14ac:dyDescent="0.45">
      <c r="A502" s="51"/>
      <c r="P502" s="2">
        <v>493</v>
      </c>
      <c r="Q502" s="3">
        <v>214064.0732510188</v>
      </c>
      <c r="S502" s="2">
        <v>493</v>
      </c>
      <c r="T502" s="3">
        <v>214064.0732510188</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154821.62508756365</v>
      </c>
      <c r="S505" s="2">
        <v>496</v>
      </c>
      <c r="T505" s="3">
        <v>154821.62508756365</v>
      </c>
      <c r="Y505" s="51"/>
    </row>
    <row r="506" spans="1:25" x14ac:dyDescent="0.45">
      <c r="A506" s="51"/>
      <c r="P506" s="2">
        <v>497</v>
      </c>
      <c r="Q506" s="3">
        <v>0</v>
      </c>
      <c r="S506" s="2">
        <v>497</v>
      </c>
      <c r="T506" s="3">
        <v>0</v>
      </c>
      <c r="Y506" s="51"/>
    </row>
    <row r="507" spans="1:25" x14ac:dyDescent="0.45">
      <c r="A507" s="51"/>
      <c r="P507" s="2">
        <v>498</v>
      </c>
      <c r="Q507" s="3">
        <v>64009.40856539079</v>
      </c>
      <c r="S507" s="2">
        <v>498</v>
      </c>
      <c r="T507" s="3">
        <v>64009.40856539079</v>
      </c>
      <c r="Y507" s="51"/>
    </row>
    <row r="508" spans="1:25" x14ac:dyDescent="0.45">
      <c r="A508" s="51"/>
      <c r="P508" s="2">
        <v>499</v>
      </c>
      <c r="Q508" s="3">
        <v>20281.24257676283</v>
      </c>
      <c r="S508" s="2">
        <v>499</v>
      </c>
      <c r="T508" s="3">
        <v>20281.24257676283</v>
      </c>
      <c r="Y508" s="51"/>
    </row>
    <row r="509" spans="1:25" x14ac:dyDescent="0.45">
      <c r="A509" s="51"/>
      <c r="P509" s="2">
        <v>500</v>
      </c>
      <c r="Q509" s="3">
        <v>47772.467654868182</v>
      </c>
      <c r="S509" s="2">
        <v>500</v>
      </c>
      <c r="T509" s="3">
        <v>47772.467654868182</v>
      </c>
      <c r="Y509" s="51"/>
    </row>
    <row r="510" spans="1:25" x14ac:dyDescent="0.45">
      <c r="A510" s="51"/>
      <c r="P510" s="2">
        <v>501</v>
      </c>
      <c r="Q510" s="3">
        <v>2682884.2513896879</v>
      </c>
      <c r="S510" s="2">
        <v>501</v>
      </c>
      <c r="T510" s="3">
        <v>2682884.2513896879</v>
      </c>
      <c r="Y510" s="51"/>
    </row>
    <row r="511" spans="1:25" x14ac:dyDescent="0.45">
      <c r="A511" s="51"/>
      <c r="P511" s="2">
        <v>502</v>
      </c>
      <c r="Q511" s="3">
        <v>58280.980795252974</v>
      </c>
      <c r="S511" s="2">
        <v>502</v>
      </c>
      <c r="T511" s="3">
        <v>58280.980795252974</v>
      </c>
      <c r="Y511" s="51"/>
    </row>
    <row r="512" spans="1:25" x14ac:dyDescent="0.45">
      <c r="A512" s="51"/>
      <c r="P512" s="2">
        <v>503</v>
      </c>
      <c r="Q512" s="3">
        <v>178415.51772006531</v>
      </c>
      <c r="S512" s="2">
        <v>503</v>
      </c>
      <c r="T512" s="3">
        <v>178415.51772006531</v>
      </c>
      <c r="Y512" s="51"/>
    </row>
    <row r="513" spans="1:25" x14ac:dyDescent="0.45">
      <c r="A513" s="51"/>
      <c r="P513" s="2">
        <v>504</v>
      </c>
      <c r="Q513" s="3">
        <v>22447.643512745894</v>
      </c>
      <c r="S513" s="2">
        <v>504</v>
      </c>
      <c r="T513" s="3">
        <v>22447.643512745894</v>
      </c>
      <c r="Y513" s="51"/>
    </row>
    <row r="514" spans="1:25" x14ac:dyDescent="0.45">
      <c r="A514" s="51"/>
      <c r="P514" s="2">
        <v>505</v>
      </c>
      <c r="Q514" s="3">
        <v>6304.8858831187481</v>
      </c>
      <c r="S514" s="2">
        <v>505</v>
      </c>
      <c r="T514" s="3">
        <v>6304.8858831187481</v>
      </c>
      <c r="Y514" s="51"/>
    </row>
    <row r="515" spans="1:25" x14ac:dyDescent="0.45">
      <c r="A515" s="51"/>
      <c r="P515" s="2">
        <v>506</v>
      </c>
      <c r="Q515" s="3">
        <v>111047.50543276912</v>
      </c>
      <c r="S515" s="2">
        <v>506</v>
      </c>
      <c r="T515" s="3">
        <v>111047.50543276912</v>
      </c>
      <c r="Y515" s="51"/>
    </row>
    <row r="516" spans="1:25" x14ac:dyDescent="0.45">
      <c r="A516" s="51"/>
      <c r="P516" s="2">
        <v>507</v>
      </c>
      <c r="Q516" s="3">
        <v>1394449.395537165</v>
      </c>
      <c r="S516" s="2">
        <v>507</v>
      </c>
      <c r="T516" s="3">
        <v>1394449.395537165</v>
      </c>
      <c r="Y516" s="51"/>
    </row>
    <row r="517" spans="1:25" x14ac:dyDescent="0.45">
      <c r="A517" s="51"/>
      <c r="P517" s="2">
        <v>508</v>
      </c>
      <c r="Q517" s="3">
        <v>105800.33786051277</v>
      </c>
      <c r="S517" s="2">
        <v>508</v>
      </c>
      <c r="T517" s="3">
        <v>105800.33786051277</v>
      </c>
      <c r="Y517" s="51"/>
    </row>
    <row r="518" spans="1:25" x14ac:dyDescent="0.45">
      <c r="A518" s="51"/>
      <c r="P518" s="2">
        <v>509</v>
      </c>
      <c r="Q518" s="3">
        <v>0</v>
      </c>
      <c r="S518" s="2">
        <v>509</v>
      </c>
      <c r="T518" s="3">
        <v>0</v>
      </c>
      <c r="Y518" s="51"/>
    </row>
    <row r="519" spans="1:25" x14ac:dyDescent="0.45">
      <c r="A519" s="51"/>
      <c r="P519" s="2">
        <v>510</v>
      </c>
      <c r="Q519" s="3">
        <v>15046.021803952413</v>
      </c>
      <c r="S519" s="2">
        <v>510</v>
      </c>
      <c r="T519" s="3">
        <v>15046.021803952413</v>
      </c>
      <c r="Y519" s="51"/>
    </row>
    <row r="520" spans="1:25" x14ac:dyDescent="0.45">
      <c r="A520" s="51"/>
      <c r="P520" s="2">
        <v>511</v>
      </c>
      <c r="Q520" s="3">
        <v>108932.12619537208</v>
      </c>
      <c r="S520" s="2">
        <v>511</v>
      </c>
      <c r="T520" s="3">
        <v>108932.12619537208</v>
      </c>
      <c r="Y520" s="51"/>
    </row>
    <row r="521" spans="1:25" x14ac:dyDescent="0.45">
      <c r="A521" s="51"/>
      <c r="P521" s="2">
        <v>512</v>
      </c>
      <c r="Q521" s="3">
        <v>55164.085262315457</v>
      </c>
      <c r="S521" s="2">
        <v>512</v>
      </c>
      <c r="T521" s="3">
        <v>55164.085262315457</v>
      </c>
      <c r="Y521" s="51"/>
    </row>
    <row r="522" spans="1:25" x14ac:dyDescent="0.45">
      <c r="A522" s="51"/>
      <c r="P522" s="2">
        <v>513</v>
      </c>
      <c r="Q522" s="3">
        <v>0</v>
      </c>
      <c r="S522" s="2">
        <v>513</v>
      </c>
      <c r="T522" s="3">
        <v>0</v>
      </c>
      <c r="Y522" s="51"/>
    </row>
    <row r="523" spans="1:25" x14ac:dyDescent="0.45">
      <c r="A523" s="51"/>
      <c r="P523" s="2">
        <v>514</v>
      </c>
      <c r="Q523" s="3">
        <v>8453128.1396423467</v>
      </c>
      <c r="S523" s="2">
        <v>514</v>
      </c>
      <c r="T523" s="3">
        <v>8453128.1396423467</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18133269.670657489</v>
      </c>
      <c r="S526" s="2">
        <v>517</v>
      </c>
      <c r="T526" s="3">
        <v>18133269.670657489</v>
      </c>
      <c r="Y526" s="51"/>
    </row>
    <row r="527" spans="1:25" x14ac:dyDescent="0.45">
      <c r="A527" s="51"/>
      <c r="P527" s="2">
        <v>518</v>
      </c>
      <c r="Q527" s="3">
        <v>0</v>
      </c>
      <c r="S527" s="2">
        <v>518</v>
      </c>
      <c r="T527" s="3">
        <v>0</v>
      </c>
      <c r="Y527" s="51"/>
    </row>
    <row r="528" spans="1:25" x14ac:dyDescent="0.45">
      <c r="A528" s="51"/>
      <c r="P528" s="2">
        <v>519</v>
      </c>
      <c r="Q528" s="3">
        <v>1314142.7832757586</v>
      </c>
      <c r="S528" s="2">
        <v>519</v>
      </c>
      <c r="T528" s="3">
        <v>1314142.7832757586</v>
      </c>
      <c r="Y528" s="51"/>
    </row>
    <row r="529" spans="1:25" x14ac:dyDescent="0.45">
      <c r="A529" s="51"/>
      <c r="P529" s="2">
        <v>520</v>
      </c>
      <c r="Q529" s="3">
        <v>212980.55058988821</v>
      </c>
      <c r="S529" s="2">
        <v>520</v>
      </c>
      <c r="T529" s="3">
        <v>212980.55058988821</v>
      </c>
      <c r="Y529" s="51"/>
    </row>
    <row r="530" spans="1:25" x14ac:dyDescent="0.45">
      <c r="A530" s="51"/>
      <c r="P530" s="2">
        <v>521</v>
      </c>
      <c r="Q530" s="3">
        <v>0</v>
      </c>
      <c r="S530" s="2">
        <v>521</v>
      </c>
      <c r="T530" s="3">
        <v>0</v>
      </c>
      <c r="Y530" s="51"/>
    </row>
    <row r="531" spans="1:25" x14ac:dyDescent="0.45">
      <c r="A531" s="51"/>
      <c r="P531" s="2">
        <v>522</v>
      </c>
      <c r="Q531" s="3">
        <v>0</v>
      </c>
      <c r="S531" s="2">
        <v>522</v>
      </c>
      <c r="T531" s="3">
        <v>0</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2358996.5358356736</v>
      </c>
      <c r="S534" s="2">
        <v>525</v>
      </c>
      <c r="T534" s="3">
        <v>2358996.5358356736</v>
      </c>
      <c r="Y534" s="51"/>
    </row>
    <row r="535" spans="1:25" x14ac:dyDescent="0.45">
      <c r="A535" s="51"/>
      <c r="P535" s="2">
        <v>526</v>
      </c>
      <c r="Q535" s="3">
        <v>1498500.301032091</v>
      </c>
      <c r="S535" s="2">
        <v>526</v>
      </c>
      <c r="T535" s="3">
        <v>1498500.301032091</v>
      </c>
      <c r="Y535" s="51"/>
    </row>
    <row r="536" spans="1:25" x14ac:dyDescent="0.45">
      <c r="A536" s="51"/>
      <c r="P536" s="2">
        <v>527</v>
      </c>
      <c r="Q536" s="3">
        <v>36517.153394747904</v>
      </c>
      <c r="S536" s="2">
        <v>527</v>
      </c>
      <c r="T536" s="3">
        <v>36517.153394747904</v>
      </c>
      <c r="Y536" s="51"/>
    </row>
    <row r="537" spans="1:25" x14ac:dyDescent="0.45">
      <c r="A537" s="51"/>
      <c r="P537" s="2">
        <v>528</v>
      </c>
      <c r="Q537" s="3">
        <v>5042080.3273157477</v>
      </c>
      <c r="S537" s="2">
        <v>528</v>
      </c>
      <c r="T537" s="3">
        <v>5042080.3273157477</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52625.413481086405</v>
      </c>
      <c r="S540" s="2">
        <v>531</v>
      </c>
      <c r="T540" s="3">
        <v>52625.413481086405</v>
      </c>
      <c r="Y540" s="51"/>
    </row>
    <row r="541" spans="1:25" x14ac:dyDescent="0.45">
      <c r="A541" s="51"/>
      <c r="P541" s="2">
        <v>532</v>
      </c>
      <c r="Q541" s="3">
        <v>27951.444209721296</v>
      </c>
      <c r="S541" s="2">
        <v>532</v>
      </c>
      <c r="T541" s="3">
        <v>27951.444209721296</v>
      </c>
      <c r="Y541" s="51"/>
    </row>
    <row r="542" spans="1:25" x14ac:dyDescent="0.45">
      <c r="A542" s="51"/>
      <c r="P542" s="2">
        <v>533</v>
      </c>
      <c r="Q542" s="3">
        <v>0</v>
      </c>
      <c r="S542" s="2">
        <v>533</v>
      </c>
      <c r="T542" s="3">
        <v>0</v>
      </c>
      <c r="Y542" s="51"/>
    </row>
    <row r="543" spans="1:25" x14ac:dyDescent="0.45">
      <c r="A543" s="51"/>
      <c r="P543" s="2">
        <v>534</v>
      </c>
      <c r="Q543" s="3">
        <v>33547.626382517017</v>
      </c>
      <c r="S543" s="2">
        <v>534</v>
      </c>
      <c r="T543" s="3">
        <v>33547.626382517017</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141761.89319312319</v>
      </c>
      <c r="S547" s="2">
        <v>538</v>
      </c>
      <c r="T547" s="3">
        <v>141761.89319312319</v>
      </c>
      <c r="Y547" s="51"/>
    </row>
    <row r="548" spans="1:25" x14ac:dyDescent="0.45">
      <c r="A548" s="51"/>
      <c r="P548" s="2">
        <v>539</v>
      </c>
      <c r="Q548" s="3">
        <v>11691.819182406671</v>
      </c>
      <c r="S548" s="2">
        <v>539</v>
      </c>
      <c r="T548" s="3">
        <v>11691.819182406671</v>
      </c>
      <c r="Y548" s="51"/>
    </row>
    <row r="549" spans="1:25" x14ac:dyDescent="0.45">
      <c r="A549" s="51"/>
      <c r="P549" s="2">
        <v>540</v>
      </c>
      <c r="Q549" s="3">
        <v>15431.439066734963</v>
      </c>
      <c r="S549" s="2">
        <v>540</v>
      </c>
      <c r="T549" s="3">
        <v>15431.439066734963</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0</v>
      </c>
      <c r="S552" s="2">
        <v>543</v>
      </c>
      <c r="T552" s="3">
        <v>0</v>
      </c>
      <c r="Y552" s="51"/>
    </row>
    <row r="553" spans="1:25" x14ac:dyDescent="0.45">
      <c r="A553" s="51"/>
      <c r="P553" s="2">
        <v>544</v>
      </c>
      <c r="Q553" s="3">
        <v>67342.748680767356</v>
      </c>
      <c r="S553" s="2">
        <v>544</v>
      </c>
      <c r="T553" s="3">
        <v>67342.748680767356</v>
      </c>
      <c r="Y553" s="51"/>
    </row>
    <row r="554" spans="1:25" x14ac:dyDescent="0.45">
      <c r="A554" s="51"/>
      <c r="P554" s="2">
        <v>545</v>
      </c>
      <c r="Q554" s="3">
        <v>32632.660691327837</v>
      </c>
      <c r="S554" s="2">
        <v>545</v>
      </c>
      <c r="T554" s="3">
        <v>32632.660691327837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94243.058499228588</v>
      </c>
      <c r="S557" s="2">
        <v>548</v>
      </c>
      <c r="T557" s="3">
        <v>94243.058499228588</v>
      </c>
      <c r="Y557" s="51"/>
    </row>
    <row r="558" spans="1:25" x14ac:dyDescent="0.45">
      <c r="A558" s="51"/>
      <c r="P558" s="2">
        <v>549</v>
      </c>
      <c r="Q558" s="3">
        <v>4539338.2762540262</v>
      </c>
      <c r="S558" s="2">
        <v>549</v>
      </c>
      <c r="T558" s="3">
        <v>4539338.2762540262</v>
      </c>
      <c r="Y558" s="51"/>
    </row>
    <row r="559" spans="1:25" x14ac:dyDescent="0.45">
      <c r="A559" s="51"/>
      <c r="P559" s="2">
        <v>550</v>
      </c>
      <c r="Q559" s="3">
        <v>302839.6373567502</v>
      </c>
      <c r="S559" s="2">
        <v>550</v>
      </c>
      <c r="T559" s="3">
        <v>302839.6373567502</v>
      </c>
      <c r="Y559" s="51"/>
    </row>
    <row r="560" spans="1:25" x14ac:dyDescent="0.45">
      <c r="A560" s="51"/>
      <c r="P560" s="2">
        <v>551</v>
      </c>
      <c r="Q560" s="3">
        <v>110254.00231612517</v>
      </c>
      <c r="S560" s="2">
        <v>551</v>
      </c>
      <c r="T560" s="3">
        <v>110254.00231612517</v>
      </c>
      <c r="Y560" s="51"/>
    </row>
    <row r="561" spans="1:25" x14ac:dyDescent="0.45">
      <c r="A561" s="51"/>
      <c r="P561" s="2">
        <v>552</v>
      </c>
      <c r="Q561" s="3">
        <v>106280.30182910965</v>
      </c>
      <c r="S561" s="2">
        <v>552</v>
      </c>
      <c r="T561" s="3">
        <v>106280.30182910965</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1139926.5481082799</v>
      </c>
      <c r="S565" s="2">
        <v>556</v>
      </c>
      <c r="T565" s="3">
        <v>1139926.5481082799</v>
      </c>
      <c r="Y565" s="51"/>
    </row>
    <row r="566" spans="1:25" x14ac:dyDescent="0.45">
      <c r="A566" s="51"/>
      <c r="P566" s="2">
        <v>557</v>
      </c>
      <c r="Q566" s="3">
        <v>20551.00463070847</v>
      </c>
      <c r="S566" s="2">
        <v>557</v>
      </c>
      <c r="T566" s="3">
        <v>20551.00463070847</v>
      </c>
      <c r="Y566" s="51"/>
    </row>
    <row r="567" spans="1:25" x14ac:dyDescent="0.45">
      <c r="A567" s="51"/>
      <c r="P567" s="2">
        <v>558</v>
      </c>
      <c r="Q567" s="3">
        <v>11766328.020418588</v>
      </c>
      <c r="S567" s="2">
        <v>558</v>
      </c>
      <c r="T567" s="3">
        <v>11766328.020418588</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2065392.6214884513</v>
      </c>
      <c r="S571" s="2">
        <v>562</v>
      </c>
      <c r="T571" s="3">
        <v>2065392.6214884513</v>
      </c>
      <c r="Y571" s="51"/>
    </row>
    <row r="572" spans="1:25" x14ac:dyDescent="0.45">
      <c r="A572" s="51"/>
      <c r="P572" s="2">
        <v>563</v>
      </c>
      <c r="Q572" s="3">
        <v>63996.282675420181</v>
      </c>
      <c r="S572" s="2">
        <v>563</v>
      </c>
      <c r="T572" s="3">
        <v>63996.282675420181</v>
      </c>
      <c r="Y572" s="51"/>
    </row>
    <row r="573" spans="1:25" x14ac:dyDescent="0.45">
      <c r="A573" s="51"/>
      <c r="P573" s="2">
        <v>564</v>
      </c>
      <c r="Q573" s="3">
        <v>2793596.26724722</v>
      </c>
      <c r="S573" s="2">
        <v>564</v>
      </c>
      <c r="T573" s="3">
        <v>2793596.26724722</v>
      </c>
      <c r="Y573" s="51"/>
    </row>
    <row r="574" spans="1:25" x14ac:dyDescent="0.45">
      <c r="A574" s="51"/>
      <c r="P574" s="2">
        <v>565</v>
      </c>
      <c r="Q574" s="3">
        <v>42559.978179012614</v>
      </c>
      <c r="S574" s="2">
        <v>565</v>
      </c>
      <c r="T574" s="3">
        <v>42559.978179012614</v>
      </c>
      <c r="Y574" s="51"/>
    </row>
    <row r="575" spans="1:25" x14ac:dyDescent="0.45">
      <c r="A575" s="51"/>
      <c r="P575" s="2">
        <v>566</v>
      </c>
      <c r="Q575" s="3">
        <v>0</v>
      </c>
      <c r="S575" s="2">
        <v>566</v>
      </c>
      <c r="T575" s="3">
        <v>0</v>
      </c>
      <c r="Y575" s="51"/>
    </row>
    <row r="576" spans="1:25" x14ac:dyDescent="0.45">
      <c r="A576" s="51"/>
      <c r="P576" s="2">
        <v>567</v>
      </c>
      <c r="Q576" s="3">
        <v>96924.913830461344</v>
      </c>
      <c r="S576" s="2">
        <v>567</v>
      </c>
      <c r="T576" s="3">
        <v>96924.913830461344</v>
      </c>
      <c r="Y576" s="51"/>
    </row>
    <row r="577" spans="1:25" x14ac:dyDescent="0.45">
      <c r="A577" s="51"/>
      <c r="P577" s="2">
        <v>568</v>
      </c>
      <c r="Q577" s="3">
        <v>51168.673968913019</v>
      </c>
      <c r="S577" s="2">
        <v>568</v>
      </c>
      <c r="T577" s="3">
        <v>51168.673968913019</v>
      </c>
      <c r="Y577" s="51"/>
    </row>
    <row r="578" spans="1:25" x14ac:dyDescent="0.45">
      <c r="A578" s="51"/>
      <c r="P578" s="2">
        <v>569</v>
      </c>
      <c r="Q578" s="3">
        <v>26611.224470101835</v>
      </c>
      <c r="S578" s="2">
        <v>569</v>
      </c>
      <c r="T578" s="3">
        <v>26611.224470101835</v>
      </c>
      <c r="Y578" s="51"/>
    </row>
    <row r="579" spans="1:25" x14ac:dyDescent="0.45">
      <c r="A579" s="51"/>
      <c r="P579" s="2">
        <v>570</v>
      </c>
      <c r="Q579" s="3">
        <v>0</v>
      </c>
      <c r="S579" s="2">
        <v>570</v>
      </c>
      <c r="T579" s="3">
        <v>0</v>
      </c>
      <c r="Y579" s="51"/>
    </row>
    <row r="580" spans="1:25" x14ac:dyDescent="0.45">
      <c r="A580" s="51"/>
      <c r="P580" s="2">
        <v>571</v>
      </c>
      <c r="Q580" s="3">
        <v>43877.73275608664</v>
      </c>
      <c r="S580" s="2">
        <v>571</v>
      </c>
      <c r="T580" s="3">
        <v>43877.73275608664</v>
      </c>
      <c r="Y580" s="51"/>
    </row>
    <row r="581" spans="1:25" x14ac:dyDescent="0.45">
      <c r="A581" s="51"/>
      <c r="P581" s="2">
        <v>572</v>
      </c>
      <c r="Q581" s="3">
        <v>16723.070812454105</v>
      </c>
      <c r="S581" s="2">
        <v>572</v>
      </c>
      <c r="T581" s="3">
        <v>16723.070812454105</v>
      </c>
      <c r="Y581" s="51"/>
    </row>
    <row r="582" spans="1:25" x14ac:dyDescent="0.45">
      <c r="A582" s="51"/>
      <c r="P582" s="2">
        <v>573</v>
      </c>
      <c r="Q582" s="3">
        <v>50586.871136077389</v>
      </c>
      <c r="S582" s="2">
        <v>573</v>
      </c>
      <c r="T582" s="3">
        <v>50586.871136077389</v>
      </c>
      <c r="Y582" s="51"/>
    </row>
    <row r="583" spans="1:25" x14ac:dyDescent="0.45">
      <c r="A583" s="51"/>
      <c r="P583" s="2">
        <v>574</v>
      </c>
      <c r="Q583" s="3">
        <v>6525.1118394586956</v>
      </c>
      <c r="S583" s="2">
        <v>574</v>
      </c>
      <c r="T583" s="3">
        <v>6525.1118394586956</v>
      </c>
      <c r="Y583" s="51"/>
    </row>
    <row r="584" spans="1:25" x14ac:dyDescent="0.45">
      <c r="A584" s="51"/>
      <c r="P584" s="2">
        <v>575</v>
      </c>
      <c r="Q584" s="3">
        <v>9266424.6118048895</v>
      </c>
      <c r="S584" s="2">
        <v>575</v>
      </c>
      <c r="T584" s="3">
        <v>9266424.6118048895</v>
      </c>
      <c r="Y584" s="51"/>
    </row>
    <row r="585" spans="1:25" x14ac:dyDescent="0.45">
      <c r="A585" s="51"/>
      <c r="P585" s="2">
        <v>576</v>
      </c>
      <c r="Q585" s="3">
        <v>26376.869420465573</v>
      </c>
      <c r="S585" s="2">
        <v>576</v>
      </c>
      <c r="T585" s="3">
        <v>26376.869420465573</v>
      </c>
      <c r="Y585" s="51"/>
    </row>
    <row r="586" spans="1:25" x14ac:dyDescent="0.45">
      <c r="A586" s="51"/>
      <c r="P586" s="2">
        <v>577</v>
      </c>
      <c r="Q586" s="3">
        <v>75660.065241355056</v>
      </c>
      <c r="S586" s="2">
        <v>577</v>
      </c>
      <c r="T586" s="3">
        <v>75660.065241355056</v>
      </c>
      <c r="Y586" s="51"/>
    </row>
    <row r="587" spans="1:25" x14ac:dyDescent="0.45">
      <c r="A587" s="51"/>
      <c r="P587" s="2">
        <v>578</v>
      </c>
      <c r="Q587" s="3">
        <v>0</v>
      </c>
      <c r="S587" s="2">
        <v>578</v>
      </c>
      <c r="T587" s="3">
        <v>0</v>
      </c>
      <c r="Y587" s="51"/>
    </row>
    <row r="588" spans="1:25" x14ac:dyDescent="0.45">
      <c r="A588" s="51"/>
      <c r="P588" s="2">
        <v>579</v>
      </c>
      <c r="Q588" s="3">
        <v>0</v>
      </c>
      <c r="S588" s="2">
        <v>579</v>
      </c>
      <c r="T588" s="3">
        <v>0</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37048.547819797626</v>
      </c>
      <c r="S593" s="2">
        <v>584</v>
      </c>
      <c r="T593" s="3">
        <v>37048.547819797626</v>
      </c>
      <c r="Y593" s="51"/>
    </row>
    <row r="594" spans="1:25" x14ac:dyDescent="0.45">
      <c r="A594" s="51"/>
      <c r="P594" s="2">
        <v>585</v>
      </c>
      <c r="Q594" s="3">
        <v>83140.050384445538</v>
      </c>
      <c r="S594" s="2">
        <v>585</v>
      </c>
      <c r="T594" s="3">
        <v>83140.050384445538</v>
      </c>
      <c r="Y594" s="51"/>
    </row>
    <row r="595" spans="1:25" x14ac:dyDescent="0.45">
      <c r="A595" s="51"/>
      <c r="P595" s="2">
        <v>586</v>
      </c>
      <c r="Q595" s="3">
        <v>43582.55028421765</v>
      </c>
      <c r="S595" s="2">
        <v>586</v>
      </c>
      <c r="T595" s="3">
        <v>43582.55028421765</v>
      </c>
      <c r="Y595" s="51"/>
    </row>
    <row r="596" spans="1:25" x14ac:dyDescent="0.45">
      <c r="A596" s="51"/>
      <c r="P596" s="2">
        <v>587</v>
      </c>
      <c r="Q596" s="3">
        <v>10301512.275563106</v>
      </c>
      <c r="S596" s="2">
        <v>587</v>
      </c>
      <c r="T596" s="3">
        <v>10301512.275563106</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17322815.338393394</v>
      </c>
      <c r="S599" s="2">
        <v>590</v>
      </c>
      <c r="T599" s="3">
        <v>17322815.338393394</v>
      </c>
      <c r="Y599" s="51"/>
    </row>
    <row r="600" spans="1:25" x14ac:dyDescent="0.45">
      <c r="A600" s="51"/>
      <c r="P600" s="2">
        <v>591</v>
      </c>
      <c r="Q600" s="3">
        <v>2637595.479156299</v>
      </c>
      <c r="S600" s="2">
        <v>591</v>
      </c>
      <c r="T600" s="3">
        <v>2637595.479156299</v>
      </c>
      <c r="Y600" s="51"/>
    </row>
    <row r="601" spans="1:25" x14ac:dyDescent="0.45">
      <c r="A601" s="51"/>
      <c r="P601" s="2">
        <v>592</v>
      </c>
      <c r="Q601" s="3">
        <v>33881.821238882199</v>
      </c>
      <c r="S601" s="2">
        <v>592</v>
      </c>
      <c r="T601" s="3">
        <v>33881.821238882199</v>
      </c>
      <c r="Y601" s="51"/>
    </row>
    <row r="602" spans="1:25" x14ac:dyDescent="0.45">
      <c r="A602" s="51"/>
      <c r="P602" s="2">
        <v>593</v>
      </c>
      <c r="Q602" s="3">
        <v>20897.500854776554</v>
      </c>
      <c r="S602" s="2">
        <v>593</v>
      </c>
      <c r="T602" s="3">
        <v>20897.500854776554</v>
      </c>
      <c r="Y602" s="51"/>
    </row>
    <row r="603" spans="1:25" x14ac:dyDescent="0.45">
      <c r="A603" s="51"/>
      <c r="P603" s="2">
        <v>594</v>
      </c>
      <c r="Q603" s="3">
        <v>44406.799965997176</v>
      </c>
      <c r="S603" s="2">
        <v>594</v>
      </c>
      <c r="T603" s="3">
        <v>44406.799965997176</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70851.70515639252</v>
      </c>
      <c r="S606" s="2">
        <v>597</v>
      </c>
      <c r="T606" s="3">
        <v>70851.70515639252</v>
      </c>
      <c r="Y606" s="51"/>
    </row>
    <row r="607" spans="1:25" x14ac:dyDescent="0.45">
      <c r="A607" s="51"/>
      <c r="P607" s="2">
        <v>598</v>
      </c>
      <c r="Q607" s="3">
        <v>18967.538456509952</v>
      </c>
      <c r="S607" s="2">
        <v>598</v>
      </c>
      <c r="T607" s="3">
        <v>18967.538456509952</v>
      </c>
      <c r="Y607" s="51"/>
    </row>
    <row r="608" spans="1:25" x14ac:dyDescent="0.45">
      <c r="A608" s="51"/>
      <c r="P608" s="2">
        <v>599</v>
      </c>
      <c r="Q608" s="3">
        <v>0</v>
      </c>
      <c r="S608" s="2">
        <v>599</v>
      </c>
      <c r="T608" s="3">
        <v>0</v>
      </c>
      <c r="Y608" s="51"/>
    </row>
    <row r="609" spans="1:25" x14ac:dyDescent="0.45">
      <c r="A609" s="51"/>
      <c r="P609" s="2">
        <v>600</v>
      </c>
      <c r="Q609" s="3">
        <v>0</v>
      </c>
      <c r="S609" s="2">
        <v>600</v>
      </c>
      <c r="T609" s="3">
        <v>0</v>
      </c>
      <c r="Y609" s="51"/>
    </row>
    <row r="610" spans="1:25" x14ac:dyDescent="0.45">
      <c r="A610" s="51"/>
      <c r="P610" s="2">
        <v>601</v>
      </c>
      <c r="Q610" s="3">
        <v>81913.288214794171</v>
      </c>
      <c r="S610" s="2">
        <v>601</v>
      </c>
      <c r="T610" s="3">
        <v>81913.288214794171</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63991.219428637894</v>
      </c>
      <c r="S615" s="2">
        <v>606</v>
      </c>
      <c r="T615" s="3">
        <v>63991.219428637894</v>
      </c>
      <c r="Y615" s="51"/>
    </row>
    <row r="616" spans="1:25" x14ac:dyDescent="0.45">
      <c r="A616" s="51"/>
      <c r="P616" s="2">
        <v>607</v>
      </c>
      <c r="Q616" s="3">
        <v>0</v>
      </c>
      <c r="S616" s="2">
        <v>607</v>
      </c>
      <c r="T616" s="3">
        <v>0</v>
      </c>
      <c r="Y616" s="51"/>
    </row>
    <row r="617" spans="1:25" x14ac:dyDescent="0.45">
      <c r="A617" s="51"/>
      <c r="P617" s="2">
        <v>608</v>
      </c>
      <c r="Q617" s="3">
        <v>0</v>
      </c>
      <c r="S617" s="2">
        <v>608</v>
      </c>
      <c r="T617" s="3">
        <v>0</v>
      </c>
      <c r="Y617" s="51"/>
    </row>
    <row r="618" spans="1:25" x14ac:dyDescent="0.45">
      <c r="A618" s="51"/>
      <c r="P618" s="2">
        <v>609</v>
      </c>
      <c r="Q618" s="3">
        <v>968270.42751258495</v>
      </c>
      <c r="S618" s="2">
        <v>609</v>
      </c>
      <c r="T618" s="3">
        <v>968270.42751258495</v>
      </c>
      <c r="Y618" s="51"/>
    </row>
    <row r="619" spans="1:25" x14ac:dyDescent="0.45">
      <c r="A619" s="51"/>
      <c r="P619" s="2">
        <v>610</v>
      </c>
      <c r="Q619" s="3">
        <v>8451135.5000650939</v>
      </c>
      <c r="S619" s="2">
        <v>610</v>
      </c>
      <c r="T619" s="3">
        <v>8451135.5000650939</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46847.209537128219</v>
      </c>
      <c r="S625" s="2">
        <v>616</v>
      </c>
      <c r="T625" s="3">
        <v>46847.209537128219</v>
      </c>
      <c r="Y625" s="51"/>
    </row>
    <row r="626" spans="1:25" x14ac:dyDescent="0.45">
      <c r="A626" s="51"/>
      <c r="P626" s="2">
        <v>617</v>
      </c>
      <c r="Q626" s="3">
        <v>8913826.8362454697</v>
      </c>
      <c r="S626" s="2">
        <v>617</v>
      </c>
      <c r="T626" s="3">
        <v>8913826.8362454697</v>
      </c>
      <c r="Y626" s="51"/>
    </row>
    <row r="627" spans="1:25" x14ac:dyDescent="0.45">
      <c r="A627" s="51"/>
      <c r="P627" s="2">
        <v>618</v>
      </c>
      <c r="Q627" s="3">
        <v>0</v>
      </c>
      <c r="S627" s="2">
        <v>618</v>
      </c>
      <c r="T627" s="3">
        <v>0</v>
      </c>
      <c r="Y627" s="51"/>
    </row>
    <row r="628" spans="1:25" x14ac:dyDescent="0.45">
      <c r="A628" s="51"/>
      <c r="P628" s="2">
        <v>619</v>
      </c>
      <c r="Q628" s="3">
        <v>2835739.9153278843</v>
      </c>
      <c r="S628" s="2">
        <v>619</v>
      </c>
      <c r="T628" s="3">
        <v>2835739.9153278843</v>
      </c>
      <c r="Y628" s="51"/>
    </row>
    <row r="629" spans="1:25" x14ac:dyDescent="0.45">
      <c r="A629" s="51"/>
      <c r="P629" s="2">
        <v>620</v>
      </c>
      <c r="Q629" s="3">
        <v>0</v>
      </c>
      <c r="S629" s="2">
        <v>620</v>
      </c>
      <c r="T629" s="3">
        <v>0</v>
      </c>
      <c r="Y629" s="51"/>
    </row>
    <row r="630" spans="1:25" x14ac:dyDescent="0.45">
      <c r="A630" s="51"/>
      <c r="P630" s="2">
        <v>621</v>
      </c>
      <c r="Q630" s="3">
        <v>11268.506918998321</v>
      </c>
      <c r="S630" s="2">
        <v>621</v>
      </c>
      <c r="T630" s="3">
        <v>11268.506918998321</v>
      </c>
      <c r="Y630" s="51"/>
    </row>
    <row r="631" spans="1:25" x14ac:dyDescent="0.45">
      <c r="A631" s="51"/>
      <c r="P631" s="2">
        <v>622</v>
      </c>
      <c r="Q631" s="3">
        <v>13410.795346445475</v>
      </c>
      <c r="S631" s="2">
        <v>622</v>
      </c>
      <c r="T631" s="3">
        <v>13410.795346445475</v>
      </c>
      <c r="Y631" s="51"/>
    </row>
    <row r="632" spans="1:25" x14ac:dyDescent="0.45">
      <c r="A632" s="51"/>
      <c r="P632" s="2">
        <v>623</v>
      </c>
      <c r="Q632" s="3">
        <v>41168.185854686555</v>
      </c>
      <c r="S632" s="2">
        <v>623</v>
      </c>
      <c r="T632" s="3">
        <v>41168.185854686555</v>
      </c>
      <c r="Y632" s="51"/>
    </row>
    <row r="633" spans="1:25" x14ac:dyDescent="0.45">
      <c r="A633" s="51"/>
      <c r="P633" s="2">
        <v>624</v>
      </c>
      <c r="Q633" s="3">
        <v>17503.167850152815</v>
      </c>
      <c r="S633" s="2">
        <v>624</v>
      </c>
      <c r="T633" s="3">
        <v>17503.167850152815</v>
      </c>
      <c r="Y633" s="51"/>
    </row>
    <row r="634" spans="1:25" x14ac:dyDescent="0.45">
      <c r="A634" s="51"/>
      <c r="P634" s="2">
        <v>625</v>
      </c>
      <c r="Q634" s="3">
        <v>42426.274236475787</v>
      </c>
      <c r="S634" s="2">
        <v>625</v>
      </c>
      <c r="T634" s="3">
        <v>42426.274236475787</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88835.998450784682</v>
      </c>
      <c r="S637" s="2">
        <v>628</v>
      </c>
      <c r="T637" s="3">
        <v>88835.998450784682</v>
      </c>
      <c r="Y637" s="51"/>
    </row>
    <row r="638" spans="1:25" x14ac:dyDescent="0.45">
      <c r="A638" s="51"/>
      <c r="P638" s="2">
        <v>629</v>
      </c>
      <c r="Q638" s="3">
        <v>62975.071334688648</v>
      </c>
      <c r="S638" s="2">
        <v>629</v>
      </c>
      <c r="T638" s="3">
        <v>62975.071334688648</v>
      </c>
      <c r="Y638" s="51"/>
    </row>
    <row r="639" spans="1:25" x14ac:dyDescent="0.45">
      <c r="A639" s="51"/>
      <c r="P639" s="2">
        <v>630</v>
      </c>
      <c r="Q639" s="3">
        <v>55332.51683785412</v>
      </c>
      <c r="S639" s="2">
        <v>630</v>
      </c>
      <c r="T639" s="3">
        <v>55332.51683785412</v>
      </c>
      <c r="Y639" s="51"/>
    </row>
    <row r="640" spans="1:25" x14ac:dyDescent="0.45">
      <c r="A640" s="51"/>
      <c r="P640" s="2">
        <v>631</v>
      </c>
      <c r="Q640" s="3">
        <v>36965.290956387784</v>
      </c>
      <c r="S640" s="2">
        <v>631</v>
      </c>
      <c r="T640" s="3">
        <v>36965.290956387784</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30298697.755989093</v>
      </c>
      <c r="S645" s="2">
        <v>636</v>
      </c>
      <c r="T645" s="3">
        <v>30298697.755989093</v>
      </c>
      <c r="Y645" s="51"/>
    </row>
    <row r="646" spans="1:25" x14ac:dyDescent="0.45">
      <c r="A646" s="51"/>
      <c r="P646" s="2">
        <v>637</v>
      </c>
      <c r="Q646" s="3">
        <v>0</v>
      </c>
      <c r="S646" s="2">
        <v>637</v>
      </c>
      <c r="T646" s="3">
        <v>0</v>
      </c>
      <c r="Y646" s="51"/>
    </row>
    <row r="647" spans="1:25" x14ac:dyDescent="0.45">
      <c r="A647" s="51"/>
      <c r="P647" s="2">
        <v>638</v>
      </c>
      <c r="Q647" s="3">
        <v>194832.34108788255</v>
      </c>
      <c r="S647" s="2">
        <v>638</v>
      </c>
      <c r="T647" s="3">
        <v>194832.34108788255</v>
      </c>
      <c r="Y647" s="51"/>
    </row>
    <row r="648" spans="1:25" x14ac:dyDescent="0.45">
      <c r="A648" s="51"/>
      <c r="P648" s="2">
        <v>639</v>
      </c>
      <c r="Q648" s="3">
        <v>17378515.365827724</v>
      </c>
      <c r="S648" s="2">
        <v>639</v>
      </c>
      <c r="T648" s="3">
        <v>17378515.365827724</v>
      </c>
      <c r="Y648" s="51"/>
    </row>
    <row r="649" spans="1:25" x14ac:dyDescent="0.45">
      <c r="A649" s="51"/>
      <c r="P649" s="2">
        <v>640</v>
      </c>
      <c r="Q649" s="3">
        <v>106460.13118788524</v>
      </c>
      <c r="S649" s="2">
        <v>640</v>
      </c>
      <c r="T649" s="3">
        <v>106460.13118788524</v>
      </c>
      <c r="Y649" s="51"/>
    </row>
    <row r="650" spans="1:25" x14ac:dyDescent="0.45">
      <c r="A650" s="51"/>
      <c r="P650" s="2">
        <v>641</v>
      </c>
      <c r="Q650" s="3">
        <v>10363.665296344392</v>
      </c>
      <c r="S650" s="2">
        <v>641</v>
      </c>
      <c r="T650" s="3">
        <v>10363.665296344392</v>
      </c>
      <c r="Y650" s="51"/>
    </row>
    <row r="651" spans="1:25" x14ac:dyDescent="0.45">
      <c r="A651" s="51"/>
      <c r="P651" s="2">
        <v>642</v>
      </c>
      <c r="Q651" s="3">
        <v>146745.67599628505</v>
      </c>
      <c r="S651" s="2">
        <v>642</v>
      </c>
      <c r="T651" s="3">
        <v>146745.67599628505</v>
      </c>
      <c r="Y651" s="51"/>
    </row>
    <row r="652" spans="1:25" x14ac:dyDescent="0.45">
      <c r="A652" s="51"/>
      <c r="P652" s="2">
        <v>643</v>
      </c>
      <c r="Q652" s="3">
        <v>0</v>
      </c>
      <c r="S652" s="2">
        <v>643</v>
      </c>
      <c r="T652" s="3">
        <v>0</v>
      </c>
      <c r="Y652" s="51"/>
    </row>
    <row r="653" spans="1:25" x14ac:dyDescent="0.45">
      <c r="A653" s="51"/>
      <c r="P653" s="2">
        <v>644</v>
      </c>
      <c r="Q653" s="3">
        <v>0</v>
      </c>
      <c r="S653" s="2">
        <v>644</v>
      </c>
      <c r="T653" s="3">
        <v>0</v>
      </c>
      <c r="Y653" s="51"/>
    </row>
    <row r="654" spans="1:25" x14ac:dyDescent="0.45">
      <c r="A654" s="51"/>
      <c r="P654" s="2">
        <v>645</v>
      </c>
      <c r="Q654" s="3">
        <v>0</v>
      </c>
      <c r="S654" s="2">
        <v>645</v>
      </c>
      <c r="T654" s="3">
        <v>0</v>
      </c>
      <c r="Y654" s="51"/>
    </row>
    <row r="655" spans="1:25" x14ac:dyDescent="0.45">
      <c r="A655" s="51"/>
      <c r="P655" s="2">
        <v>646</v>
      </c>
      <c r="Q655" s="3">
        <v>2320331.3491505338</v>
      </c>
      <c r="S655" s="2">
        <v>646</v>
      </c>
      <c r="T655" s="3">
        <v>2320331.3491505338</v>
      </c>
      <c r="Y655" s="51"/>
    </row>
    <row r="656" spans="1:25" x14ac:dyDescent="0.45">
      <c r="A656" s="51"/>
      <c r="P656" s="2">
        <v>647</v>
      </c>
      <c r="Q656" s="3">
        <v>0</v>
      </c>
      <c r="S656" s="2">
        <v>647</v>
      </c>
      <c r="T656" s="3">
        <v>0</v>
      </c>
      <c r="Y656" s="51"/>
    </row>
    <row r="657" spans="1:25" x14ac:dyDescent="0.45">
      <c r="A657" s="51"/>
      <c r="P657" s="2">
        <v>648</v>
      </c>
      <c r="Q657" s="3">
        <v>36413301.161414601</v>
      </c>
      <c r="S657" s="2">
        <v>648</v>
      </c>
      <c r="T657" s="3">
        <v>36413301.161414601</v>
      </c>
      <c r="Y657" s="51"/>
    </row>
    <row r="658" spans="1:25" x14ac:dyDescent="0.45">
      <c r="A658" s="51"/>
      <c r="P658" s="2">
        <v>649</v>
      </c>
      <c r="Q658" s="3">
        <v>0</v>
      </c>
      <c r="S658" s="2">
        <v>649</v>
      </c>
      <c r="T658" s="3">
        <v>0</v>
      </c>
      <c r="Y658" s="51"/>
    </row>
    <row r="659" spans="1:25" x14ac:dyDescent="0.45">
      <c r="A659" s="51"/>
      <c r="P659" s="2">
        <v>650</v>
      </c>
      <c r="Q659" s="3">
        <v>21774.822144081369</v>
      </c>
      <c r="S659" s="2">
        <v>650</v>
      </c>
      <c r="T659" s="3">
        <v>21774.822144081369</v>
      </c>
      <c r="Y659" s="51"/>
    </row>
    <row r="660" spans="1:25" x14ac:dyDescent="0.45">
      <c r="A660" s="51"/>
      <c r="P660" s="2">
        <v>651</v>
      </c>
      <c r="Q660" s="3">
        <v>154145.34954223328</v>
      </c>
      <c r="S660" s="2">
        <v>651</v>
      </c>
      <c r="T660" s="3">
        <v>154145.34954223328</v>
      </c>
      <c r="Y660" s="51"/>
    </row>
    <row r="661" spans="1:25" x14ac:dyDescent="0.45">
      <c r="A661" s="51"/>
      <c r="P661" s="2">
        <v>652</v>
      </c>
      <c r="Q661" s="3">
        <v>0</v>
      </c>
      <c r="S661" s="2">
        <v>652</v>
      </c>
      <c r="T661" s="3">
        <v>0</v>
      </c>
      <c r="Y661" s="51"/>
    </row>
    <row r="662" spans="1:25" x14ac:dyDescent="0.45">
      <c r="A662" s="51"/>
      <c r="P662" s="2">
        <v>653</v>
      </c>
      <c r="Q662" s="3">
        <v>77944.086194406831</v>
      </c>
      <c r="S662" s="2">
        <v>653</v>
      </c>
      <c r="T662" s="3">
        <v>77944.086194406831</v>
      </c>
      <c r="Y662" s="51"/>
    </row>
    <row r="663" spans="1:25" x14ac:dyDescent="0.45">
      <c r="A663" s="51"/>
      <c r="P663" s="2">
        <v>654</v>
      </c>
      <c r="Q663" s="3">
        <v>0</v>
      </c>
      <c r="S663" s="2">
        <v>654</v>
      </c>
      <c r="T663" s="3">
        <v>0</v>
      </c>
      <c r="Y663" s="51"/>
    </row>
    <row r="664" spans="1:25" x14ac:dyDescent="0.45">
      <c r="A664" s="51"/>
      <c r="P664" s="2">
        <v>655</v>
      </c>
      <c r="Q664" s="3">
        <v>94585.881191421868</v>
      </c>
      <c r="S664" s="2">
        <v>655</v>
      </c>
      <c r="T664" s="3">
        <v>94585.881191421868</v>
      </c>
      <c r="Y664" s="51"/>
    </row>
    <row r="665" spans="1:25" x14ac:dyDescent="0.45">
      <c r="A665" s="51"/>
      <c r="P665" s="2">
        <v>656</v>
      </c>
      <c r="Q665" s="3">
        <v>86350.450496169811</v>
      </c>
      <c r="S665" s="2">
        <v>656</v>
      </c>
      <c r="T665" s="3">
        <v>86350.450496169811</v>
      </c>
      <c r="Y665" s="51"/>
    </row>
    <row r="666" spans="1:25" x14ac:dyDescent="0.45">
      <c r="A666" s="51"/>
      <c r="P666" s="2">
        <v>657</v>
      </c>
      <c r="Q666" s="3">
        <v>24883.846741106692</v>
      </c>
      <c r="S666" s="2">
        <v>657</v>
      </c>
      <c r="T666" s="3">
        <v>24883.846741106692</v>
      </c>
      <c r="Y666" s="51"/>
    </row>
    <row r="667" spans="1:25" x14ac:dyDescent="0.45">
      <c r="A667" s="51"/>
      <c r="P667" s="2">
        <v>658</v>
      </c>
      <c r="Q667" s="3">
        <v>0</v>
      </c>
      <c r="S667" s="2">
        <v>658</v>
      </c>
      <c r="T667" s="3">
        <v>0</v>
      </c>
      <c r="Y667" s="51"/>
    </row>
    <row r="668" spans="1:25" x14ac:dyDescent="0.45">
      <c r="A668" s="51"/>
      <c r="P668" s="2">
        <v>659</v>
      </c>
      <c r="Q668" s="3">
        <v>12776.711844930824</v>
      </c>
      <c r="S668" s="2">
        <v>659</v>
      </c>
      <c r="T668" s="3">
        <v>12776.711844930824</v>
      </c>
      <c r="Y668" s="51"/>
    </row>
    <row r="669" spans="1:25" x14ac:dyDescent="0.45">
      <c r="A669" s="51"/>
      <c r="P669" s="2">
        <v>660</v>
      </c>
      <c r="Q669" s="3">
        <v>0</v>
      </c>
      <c r="S669" s="2">
        <v>660</v>
      </c>
      <c r="T669" s="3">
        <v>0</v>
      </c>
      <c r="Y669" s="51"/>
    </row>
    <row r="670" spans="1:25" x14ac:dyDescent="0.45">
      <c r="A670" s="51"/>
      <c r="P670" s="2">
        <v>661</v>
      </c>
      <c r="Q670" s="3">
        <v>0</v>
      </c>
      <c r="S670" s="2">
        <v>661</v>
      </c>
      <c r="T670" s="3">
        <v>0</v>
      </c>
      <c r="Y670" s="51"/>
    </row>
    <row r="671" spans="1:25" x14ac:dyDescent="0.45">
      <c r="A671" s="51"/>
      <c r="P671" s="2">
        <v>662</v>
      </c>
      <c r="Q671" s="3">
        <v>36999.783655477549</v>
      </c>
      <c r="S671" s="2">
        <v>662</v>
      </c>
      <c r="T671" s="3">
        <v>36999.783655477549</v>
      </c>
      <c r="Y671" s="51"/>
    </row>
    <row r="672" spans="1:25" x14ac:dyDescent="0.45">
      <c r="A672" s="51"/>
      <c r="P672" s="2">
        <v>663</v>
      </c>
      <c r="Q672" s="3">
        <v>292607.6891415735</v>
      </c>
      <c r="S672" s="2">
        <v>663</v>
      </c>
      <c r="T672" s="3">
        <v>292607.6891415735</v>
      </c>
      <c r="Y672" s="51"/>
    </row>
    <row r="673" spans="1:25" x14ac:dyDescent="0.45">
      <c r="A673" s="51"/>
      <c r="P673" s="2">
        <v>664</v>
      </c>
      <c r="Q673" s="3">
        <v>0</v>
      </c>
      <c r="S673" s="2">
        <v>664</v>
      </c>
      <c r="T673" s="3">
        <v>0</v>
      </c>
      <c r="Y673" s="51"/>
    </row>
    <row r="674" spans="1:25" x14ac:dyDescent="0.45">
      <c r="A674" s="51"/>
      <c r="P674" s="2">
        <v>665</v>
      </c>
      <c r="Q674" s="3">
        <v>24809.274749564684</v>
      </c>
      <c r="S674" s="2">
        <v>665</v>
      </c>
      <c r="T674" s="3">
        <v>24809.274749564684</v>
      </c>
      <c r="Y674" s="51"/>
    </row>
    <row r="675" spans="1:25" x14ac:dyDescent="0.45">
      <c r="A675" s="51"/>
      <c r="P675" s="2">
        <v>666</v>
      </c>
      <c r="Q675" s="3">
        <v>18704.545918663422</v>
      </c>
      <c r="S675" s="2">
        <v>666</v>
      </c>
      <c r="T675" s="3">
        <v>18704.545918663422</v>
      </c>
      <c r="Y675" s="51"/>
    </row>
    <row r="676" spans="1:25" x14ac:dyDescent="0.45">
      <c r="A676" s="51"/>
      <c r="P676" s="2">
        <v>667</v>
      </c>
      <c r="Q676" s="3">
        <v>8585969.7260925863</v>
      </c>
      <c r="S676" s="2">
        <v>667</v>
      </c>
      <c r="T676" s="3">
        <v>8585969.7260925863</v>
      </c>
      <c r="Y676" s="51"/>
    </row>
    <row r="677" spans="1:25" x14ac:dyDescent="0.45">
      <c r="A677" s="51"/>
      <c r="P677" s="2">
        <v>668</v>
      </c>
      <c r="Q677" s="3">
        <v>10249967.778281728</v>
      </c>
      <c r="S677" s="2">
        <v>668</v>
      </c>
      <c r="T677" s="3">
        <v>10249967.778281728</v>
      </c>
      <c r="Y677" s="51"/>
    </row>
    <row r="678" spans="1:25" x14ac:dyDescent="0.45">
      <c r="A678" s="51"/>
      <c r="P678" s="2">
        <v>669</v>
      </c>
      <c r="Q678" s="3">
        <v>252688.75663238601</v>
      </c>
      <c r="S678" s="2">
        <v>669</v>
      </c>
      <c r="T678" s="3">
        <v>252688.75663238601</v>
      </c>
      <c r="Y678" s="51"/>
    </row>
    <row r="679" spans="1:25" x14ac:dyDescent="0.45">
      <c r="A679" s="51"/>
      <c r="P679" s="2">
        <v>670</v>
      </c>
      <c r="Q679" s="3">
        <v>2959366.8117593867</v>
      </c>
      <c r="S679" s="2">
        <v>670</v>
      </c>
      <c r="T679" s="3">
        <v>2959366.8117593867</v>
      </c>
      <c r="Y679" s="51"/>
    </row>
    <row r="680" spans="1:25" x14ac:dyDescent="0.45">
      <c r="A680" s="51"/>
      <c r="P680" s="2">
        <v>671</v>
      </c>
      <c r="Q680" s="3">
        <v>68244.555515128202</v>
      </c>
      <c r="S680" s="2">
        <v>671</v>
      </c>
      <c r="T680" s="3">
        <v>68244.555515128202</v>
      </c>
      <c r="Y680" s="51"/>
    </row>
    <row r="681" spans="1:25" x14ac:dyDescent="0.45">
      <c r="A681" s="51"/>
      <c r="P681" s="2">
        <v>672</v>
      </c>
      <c r="Q681" s="3">
        <v>47733.382057435279</v>
      </c>
      <c r="S681" s="2">
        <v>672</v>
      </c>
      <c r="T681" s="3">
        <v>47733.382057435279</v>
      </c>
      <c r="Y681" s="51"/>
    </row>
    <row r="682" spans="1:25" x14ac:dyDescent="0.45">
      <c r="A682" s="51"/>
      <c r="P682" s="2">
        <v>673</v>
      </c>
      <c r="Q682" s="3">
        <v>641795.18849771365</v>
      </c>
      <c r="S682" s="2">
        <v>673</v>
      </c>
      <c r="T682" s="3">
        <v>641795.18849771365</v>
      </c>
      <c r="Y682" s="51"/>
    </row>
    <row r="683" spans="1:25" x14ac:dyDescent="0.45">
      <c r="A683" s="51"/>
      <c r="P683" s="2">
        <v>674</v>
      </c>
      <c r="Q683" s="3">
        <v>355162.32270575187</v>
      </c>
      <c r="S683" s="2">
        <v>674</v>
      </c>
      <c r="T683" s="3">
        <v>355162.32270575187</v>
      </c>
      <c r="Y683" s="51"/>
    </row>
    <row r="684" spans="1:25" x14ac:dyDescent="0.45">
      <c r="A684" s="51"/>
      <c r="P684" s="2">
        <v>675</v>
      </c>
      <c r="Q684" s="3">
        <v>0</v>
      </c>
      <c r="S684" s="2">
        <v>675</v>
      </c>
      <c r="T684" s="3">
        <v>0</v>
      </c>
      <c r="Y684" s="51"/>
    </row>
    <row r="685" spans="1:25" x14ac:dyDescent="0.45">
      <c r="A685" s="51"/>
      <c r="P685" s="2">
        <v>676</v>
      </c>
      <c r="Q685" s="3">
        <v>15355.112213966684</v>
      </c>
      <c r="S685" s="2">
        <v>676</v>
      </c>
      <c r="T685" s="3">
        <v>15355.112213966684</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5086088.6995177753</v>
      </c>
      <c r="S688" s="2">
        <v>679</v>
      </c>
      <c r="T688" s="3">
        <v>5086088.6995177753</v>
      </c>
      <c r="Y688" s="51"/>
    </row>
    <row r="689" spans="1:25" x14ac:dyDescent="0.45">
      <c r="A689" s="51"/>
      <c r="P689" s="2">
        <v>680</v>
      </c>
      <c r="Q689" s="3">
        <v>2729064.2308241073</v>
      </c>
      <c r="S689" s="2">
        <v>680</v>
      </c>
      <c r="T689" s="3">
        <v>2729064.2308241073</v>
      </c>
      <c r="Y689" s="51"/>
    </row>
    <row r="690" spans="1:25" x14ac:dyDescent="0.45">
      <c r="A690" s="51"/>
      <c r="P690" s="2">
        <v>681</v>
      </c>
      <c r="Q690" s="3">
        <v>3173882.6199679235</v>
      </c>
      <c r="S690" s="2">
        <v>681</v>
      </c>
      <c r="T690" s="3">
        <v>3173882.6199679235</v>
      </c>
      <c r="Y690" s="51"/>
    </row>
    <row r="691" spans="1:25" x14ac:dyDescent="0.45">
      <c r="A691" s="51"/>
      <c r="P691" s="2">
        <v>682</v>
      </c>
      <c r="Q691" s="3">
        <v>111248.15312496851</v>
      </c>
      <c r="S691" s="2">
        <v>682</v>
      </c>
      <c r="T691" s="3">
        <v>111248.15312496851</v>
      </c>
      <c r="Y691" s="51"/>
    </row>
    <row r="692" spans="1:25" x14ac:dyDescent="0.45">
      <c r="A692" s="51"/>
      <c r="P692" s="2">
        <v>683</v>
      </c>
      <c r="Q692" s="3">
        <v>107922.3290641908</v>
      </c>
      <c r="S692" s="2">
        <v>683</v>
      </c>
      <c r="T692" s="3">
        <v>107922.3290641908</v>
      </c>
      <c r="Y692" s="51"/>
    </row>
    <row r="693" spans="1:25" x14ac:dyDescent="0.45">
      <c r="A693" s="51"/>
      <c r="P693" s="2">
        <v>684</v>
      </c>
      <c r="Q693" s="3">
        <v>0</v>
      </c>
      <c r="S693" s="2">
        <v>684</v>
      </c>
      <c r="T693" s="3">
        <v>0</v>
      </c>
      <c r="Y693" s="51"/>
    </row>
    <row r="694" spans="1:25" x14ac:dyDescent="0.45">
      <c r="A694" s="51"/>
      <c r="P694" s="2">
        <v>685</v>
      </c>
      <c r="Q694" s="3">
        <v>62872.497984207002</v>
      </c>
      <c r="S694" s="2">
        <v>685</v>
      </c>
      <c r="T694" s="3">
        <v>62872.497984207002</v>
      </c>
      <c r="Y694" s="51"/>
    </row>
    <row r="695" spans="1:25" x14ac:dyDescent="0.45">
      <c r="A695" s="51"/>
      <c r="P695" s="2">
        <v>686</v>
      </c>
      <c r="Q695" s="3">
        <v>106946.28171745923</v>
      </c>
      <c r="S695" s="2">
        <v>686</v>
      </c>
      <c r="T695" s="3">
        <v>106946.28171745923</v>
      </c>
      <c r="Y695" s="51"/>
    </row>
    <row r="696" spans="1:25" x14ac:dyDescent="0.45">
      <c r="A696" s="51"/>
      <c r="P696" s="2">
        <v>687</v>
      </c>
      <c r="Q696" s="3">
        <v>219709.89618520514</v>
      </c>
      <c r="S696" s="2">
        <v>687</v>
      </c>
      <c r="T696" s="3">
        <v>219709.89618520514</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29000.310781798173</v>
      </c>
      <c r="S700" s="2">
        <v>691</v>
      </c>
      <c r="T700" s="3">
        <v>29000.310781798173</v>
      </c>
      <c r="Y700" s="51"/>
    </row>
    <row r="701" spans="1:25" x14ac:dyDescent="0.45">
      <c r="A701" s="51"/>
      <c r="P701" s="2">
        <v>692</v>
      </c>
      <c r="Q701" s="3">
        <v>0</v>
      </c>
      <c r="S701" s="2">
        <v>692</v>
      </c>
      <c r="T701" s="3">
        <v>0</v>
      </c>
      <c r="Y701" s="51"/>
    </row>
    <row r="702" spans="1:25" x14ac:dyDescent="0.45">
      <c r="A702" s="51"/>
      <c r="P702" s="2">
        <v>693</v>
      </c>
      <c r="Q702" s="3">
        <v>0</v>
      </c>
      <c r="S702" s="2">
        <v>693</v>
      </c>
      <c r="T702" s="3">
        <v>0</v>
      </c>
      <c r="Y702" s="51"/>
    </row>
    <row r="703" spans="1:25" x14ac:dyDescent="0.45">
      <c r="A703" s="51"/>
      <c r="P703" s="2">
        <v>694</v>
      </c>
      <c r="Q703" s="3">
        <v>30454.599641008339</v>
      </c>
      <c r="S703" s="2">
        <v>694</v>
      </c>
      <c r="T703" s="3">
        <v>30454.599641008339</v>
      </c>
      <c r="Y703" s="51"/>
    </row>
    <row r="704" spans="1:25" x14ac:dyDescent="0.45">
      <c r="A704" s="51"/>
      <c r="P704" s="2">
        <v>695</v>
      </c>
      <c r="Q704" s="3">
        <v>1448360.2442927551</v>
      </c>
      <c r="S704" s="2">
        <v>695</v>
      </c>
      <c r="T704" s="3">
        <v>1448360.2442927551</v>
      </c>
      <c r="Y704" s="51"/>
    </row>
    <row r="705" spans="1:25" x14ac:dyDescent="0.45">
      <c r="A705" s="51"/>
      <c r="P705" s="2">
        <v>696</v>
      </c>
      <c r="Q705" s="3">
        <v>79668.548068811273</v>
      </c>
      <c r="S705" s="2">
        <v>696</v>
      </c>
      <c r="T705" s="3">
        <v>79668.548068811273</v>
      </c>
      <c r="Y705" s="51"/>
    </row>
    <row r="706" spans="1:25" x14ac:dyDescent="0.45">
      <c r="A706" s="51"/>
      <c r="P706" s="2">
        <v>697</v>
      </c>
      <c r="Q706" s="3">
        <v>0</v>
      </c>
      <c r="S706" s="2">
        <v>697</v>
      </c>
      <c r="T706" s="3">
        <v>0</v>
      </c>
      <c r="Y706" s="51"/>
    </row>
    <row r="707" spans="1:25" x14ac:dyDescent="0.45">
      <c r="A707" s="51"/>
      <c r="P707" s="2">
        <v>698</v>
      </c>
      <c r="Q707" s="3">
        <v>24169.612266516571</v>
      </c>
      <c r="S707" s="2">
        <v>698</v>
      </c>
      <c r="T707" s="3">
        <v>24169.612266516571</v>
      </c>
      <c r="Y707" s="51"/>
    </row>
    <row r="708" spans="1:25" x14ac:dyDescent="0.45">
      <c r="A708" s="51"/>
      <c r="P708" s="2">
        <v>699</v>
      </c>
      <c r="Q708" s="3">
        <v>2596852.9587143809</v>
      </c>
      <c r="S708" s="2">
        <v>699</v>
      </c>
      <c r="T708" s="3">
        <v>2596852.9587143809</v>
      </c>
      <c r="Y708" s="51"/>
    </row>
    <row r="709" spans="1:25" x14ac:dyDescent="0.45">
      <c r="A709" s="51"/>
      <c r="P709" s="2">
        <v>700</v>
      </c>
      <c r="Q709" s="3">
        <v>0</v>
      </c>
      <c r="S709" s="2">
        <v>700</v>
      </c>
      <c r="T709" s="3">
        <v>0</v>
      </c>
      <c r="Y709" s="51"/>
    </row>
    <row r="710" spans="1:25" x14ac:dyDescent="0.45">
      <c r="A710" s="51"/>
      <c r="P710" s="2">
        <v>701</v>
      </c>
      <c r="Q710" s="3">
        <v>0</v>
      </c>
      <c r="S710" s="2">
        <v>701</v>
      </c>
      <c r="T710" s="3">
        <v>0</v>
      </c>
      <c r="Y710" s="51"/>
    </row>
    <row r="711" spans="1:25" x14ac:dyDescent="0.45">
      <c r="A711" s="51"/>
      <c r="P711" s="2">
        <v>702</v>
      </c>
      <c r="Q711" s="3">
        <v>208148.76550632951</v>
      </c>
      <c r="S711" s="2">
        <v>702</v>
      </c>
      <c r="T711" s="3">
        <v>208148.76550632951</v>
      </c>
      <c r="Y711" s="51"/>
    </row>
    <row r="712" spans="1:25" x14ac:dyDescent="0.45">
      <c r="A712" s="51"/>
      <c r="P712" s="2">
        <v>703</v>
      </c>
      <c r="Q712" s="3">
        <v>8313.7214998381314</v>
      </c>
      <c r="S712" s="2">
        <v>703</v>
      </c>
      <c r="T712" s="3">
        <v>8313.7214998381314</v>
      </c>
      <c r="Y712" s="51"/>
    </row>
    <row r="713" spans="1:25" x14ac:dyDescent="0.45">
      <c r="A713" s="51"/>
      <c r="P713" s="2">
        <v>704</v>
      </c>
      <c r="Q713" s="3">
        <v>5009411.8235566039</v>
      </c>
      <c r="S713" s="2">
        <v>704</v>
      </c>
      <c r="T713" s="3">
        <v>5009411.8235566039</v>
      </c>
      <c r="Y713" s="51"/>
    </row>
    <row r="714" spans="1:25" x14ac:dyDescent="0.45">
      <c r="A714" s="51"/>
      <c r="P714" s="2">
        <v>705</v>
      </c>
      <c r="Q714" s="3">
        <v>115256.2562949</v>
      </c>
      <c r="S714" s="2">
        <v>705</v>
      </c>
      <c r="T714" s="3">
        <v>115256.2562949</v>
      </c>
      <c r="Y714" s="51"/>
    </row>
    <row r="715" spans="1:25" x14ac:dyDescent="0.45">
      <c r="A715" s="51"/>
      <c r="P715" s="2">
        <v>706</v>
      </c>
      <c r="Q715" s="3">
        <v>34552.589513762192</v>
      </c>
      <c r="S715" s="2">
        <v>706</v>
      </c>
      <c r="T715" s="3">
        <v>34552.589513762192</v>
      </c>
      <c r="Y715" s="51"/>
    </row>
    <row r="716" spans="1:25" x14ac:dyDescent="0.45">
      <c r="A716" s="51"/>
      <c r="P716" s="2">
        <v>707</v>
      </c>
      <c r="Q716" s="3">
        <v>18109.645311713844</v>
      </c>
      <c r="S716" s="2">
        <v>707</v>
      </c>
      <c r="T716" s="3">
        <v>18109.645311713844</v>
      </c>
      <c r="Y716" s="51"/>
    </row>
    <row r="717" spans="1:25" x14ac:dyDescent="0.45">
      <c r="A717" s="51"/>
      <c r="P717" s="2">
        <v>708</v>
      </c>
      <c r="Q717" s="3">
        <v>0</v>
      </c>
      <c r="S717" s="2">
        <v>708</v>
      </c>
      <c r="T717" s="3">
        <v>0</v>
      </c>
      <c r="Y717" s="51"/>
    </row>
    <row r="718" spans="1:25" x14ac:dyDescent="0.45">
      <c r="A718" s="51"/>
      <c r="P718" s="2">
        <v>709</v>
      </c>
      <c r="Q718" s="3">
        <v>290513.68272509897</v>
      </c>
      <c r="S718" s="2">
        <v>709</v>
      </c>
      <c r="T718" s="3">
        <v>290513.68272509897</v>
      </c>
      <c r="Y718" s="51"/>
    </row>
    <row r="719" spans="1:25" x14ac:dyDescent="0.45">
      <c r="A719" s="51"/>
      <c r="P719" s="2">
        <v>710</v>
      </c>
      <c r="Q719" s="3">
        <v>0</v>
      </c>
      <c r="S719" s="2">
        <v>710</v>
      </c>
      <c r="T719" s="3">
        <v>0</v>
      </c>
      <c r="Y719" s="51"/>
    </row>
    <row r="720" spans="1:25" x14ac:dyDescent="0.45">
      <c r="A720" s="51"/>
      <c r="P720" s="2">
        <v>711</v>
      </c>
      <c r="Q720" s="3">
        <v>116119.92741239197</v>
      </c>
      <c r="S720" s="2">
        <v>711</v>
      </c>
      <c r="T720" s="3">
        <v>116119.92741239197</v>
      </c>
      <c r="Y720" s="51"/>
    </row>
    <row r="721" spans="1:25" x14ac:dyDescent="0.45">
      <c r="A721" s="51"/>
      <c r="P721" s="2">
        <v>712</v>
      </c>
      <c r="Q721" s="3">
        <v>0</v>
      </c>
      <c r="S721" s="2">
        <v>712</v>
      </c>
      <c r="T721" s="3">
        <v>0</v>
      </c>
      <c r="Y721" s="51"/>
    </row>
    <row r="722" spans="1:25" x14ac:dyDescent="0.45">
      <c r="A722" s="51"/>
      <c r="P722" s="2">
        <v>713</v>
      </c>
      <c r="Q722" s="3">
        <v>14217.204433964285</v>
      </c>
      <c r="S722" s="2">
        <v>713</v>
      </c>
      <c r="T722" s="3">
        <v>14217.204433964285</v>
      </c>
      <c r="Y722" s="51"/>
    </row>
    <row r="723" spans="1:25" x14ac:dyDescent="0.45">
      <c r="A723" s="51"/>
      <c r="P723" s="2">
        <v>714</v>
      </c>
      <c r="Q723" s="3">
        <v>0</v>
      </c>
      <c r="S723" s="2">
        <v>714</v>
      </c>
      <c r="T723" s="3">
        <v>0</v>
      </c>
      <c r="Y723" s="51"/>
    </row>
    <row r="724" spans="1:25" x14ac:dyDescent="0.45">
      <c r="A724" s="51"/>
      <c r="P724" s="2">
        <v>715</v>
      </c>
      <c r="Q724" s="3">
        <v>122542.47225284408</v>
      </c>
      <c r="S724" s="2">
        <v>715</v>
      </c>
      <c r="T724" s="3">
        <v>122542.47225284408</v>
      </c>
      <c r="Y724" s="51"/>
    </row>
    <row r="725" spans="1:25" x14ac:dyDescent="0.45">
      <c r="A725" s="51"/>
      <c r="P725" s="2">
        <v>716</v>
      </c>
      <c r="Q725" s="3">
        <v>28145.106596890317</v>
      </c>
      <c r="S725" s="2">
        <v>716</v>
      </c>
      <c r="T725" s="3">
        <v>28145.106596890317</v>
      </c>
      <c r="Y725" s="51"/>
    </row>
    <row r="726" spans="1:25" x14ac:dyDescent="0.45">
      <c r="A726" s="51"/>
      <c r="P726" s="2">
        <v>717</v>
      </c>
      <c r="Q726" s="3">
        <v>53924.721124633717</v>
      </c>
      <c r="S726" s="2">
        <v>717</v>
      </c>
      <c r="T726" s="3">
        <v>53924.721124633717</v>
      </c>
      <c r="Y726" s="51"/>
    </row>
    <row r="727" spans="1:25" x14ac:dyDescent="0.45">
      <c r="A727" s="51"/>
      <c r="P727" s="2">
        <v>718</v>
      </c>
      <c r="Q727" s="3">
        <v>33790.140898144287</v>
      </c>
      <c r="S727" s="2">
        <v>718</v>
      </c>
      <c r="T727" s="3">
        <v>33790.140898144287</v>
      </c>
      <c r="Y727" s="51"/>
    </row>
    <row r="728" spans="1:25" x14ac:dyDescent="0.45">
      <c r="A728" s="51"/>
      <c r="P728" s="2">
        <v>719</v>
      </c>
      <c r="Q728" s="3">
        <v>0</v>
      </c>
      <c r="S728" s="2">
        <v>719</v>
      </c>
      <c r="T728" s="3">
        <v>0</v>
      </c>
      <c r="Y728" s="51"/>
    </row>
    <row r="729" spans="1:25" x14ac:dyDescent="0.45">
      <c r="A729" s="51"/>
      <c r="P729" s="2">
        <v>720</v>
      </c>
      <c r="Q729" s="3">
        <v>0</v>
      </c>
      <c r="S729" s="2">
        <v>720</v>
      </c>
      <c r="T729" s="3">
        <v>0</v>
      </c>
      <c r="Y729" s="51"/>
    </row>
    <row r="730" spans="1:25" x14ac:dyDescent="0.45">
      <c r="A730" s="51"/>
      <c r="P730" s="2">
        <v>721</v>
      </c>
      <c r="Q730" s="3">
        <v>79689.754649654773</v>
      </c>
      <c r="S730" s="2">
        <v>721</v>
      </c>
      <c r="T730" s="3">
        <v>79689.754649654773</v>
      </c>
      <c r="Y730" s="51"/>
    </row>
    <row r="731" spans="1:25" x14ac:dyDescent="0.45">
      <c r="A731" s="51"/>
      <c r="P731" s="2">
        <v>722</v>
      </c>
      <c r="Q731" s="3">
        <v>0</v>
      </c>
      <c r="S731" s="2">
        <v>722</v>
      </c>
      <c r="T731" s="3">
        <v>0</v>
      </c>
      <c r="Y731" s="51"/>
    </row>
    <row r="732" spans="1:25" x14ac:dyDescent="0.45">
      <c r="A732" s="51"/>
      <c r="P732" s="2">
        <v>723</v>
      </c>
      <c r="Q732" s="3">
        <v>116323.1474709169</v>
      </c>
      <c r="S732" s="2">
        <v>723</v>
      </c>
      <c r="T732" s="3">
        <v>116323.1474709169</v>
      </c>
      <c r="Y732" s="51"/>
    </row>
    <row r="733" spans="1:25" x14ac:dyDescent="0.45">
      <c r="A733" s="51"/>
      <c r="P733" s="2">
        <v>724</v>
      </c>
      <c r="Q733" s="3">
        <v>3091325.4877980147</v>
      </c>
      <c r="S733" s="2">
        <v>724</v>
      </c>
      <c r="T733" s="3">
        <v>3091325.4877980147</v>
      </c>
      <c r="Y733" s="51"/>
    </row>
    <row r="734" spans="1:25" x14ac:dyDescent="0.45">
      <c r="A734" s="51"/>
      <c r="P734" s="2">
        <v>725</v>
      </c>
      <c r="Q734" s="3">
        <v>408617.06029039423</v>
      </c>
      <c r="S734" s="2">
        <v>725</v>
      </c>
      <c r="T734" s="3">
        <v>408617.06029039423</v>
      </c>
      <c r="Y734" s="51"/>
    </row>
    <row r="735" spans="1:25" x14ac:dyDescent="0.45">
      <c r="A735" s="51"/>
      <c r="P735" s="2">
        <v>726</v>
      </c>
      <c r="Q735" s="3">
        <v>0</v>
      </c>
      <c r="S735" s="2">
        <v>726</v>
      </c>
      <c r="T735" s="3">
        <v>0</v>
      </c>
      <c r="Y735" s="51"/>
    </row>
    <row r="736" spans="1:25" x14ac:dyDescent="0.45">
      <c r="A736" s="51"/>
      <c r="P736" s="2">
        <v>727</v>
      </c>
      <c r="Q736" s="3">
        <v>147817.01534509342</v>
      </c>
      <c r="S736" s="2">
        <v>727</v>
      </c>
      <c r="T736" s="3">
        <v>147817.01534509342</v>
      </c>
      <c r="Y736" s="51"/>
    </row>
    <row r="737" spans="1:25" x14ac:dyDescent="0.45">
      <c r="A737" s="51"/>
      <c r="P737" s="2">
        <v>728</v>
      </c>
      <c r="Q737" s="3">
        <v>135324.95073182101</v>
      </c>
      <c r="S737" s="2">
        <v>728</v>
      </c>
      <c r="T737" s="3">
        <v>135324.95073182101</v>
      </c>
      <c r="Y737" s="51"/>
    </row>
    <row r="738" spans="1:25" x14ac:dyDescent="0.45">
      <c r="A738" s="51"/>
      <c r="P738" s="2">
        <v>729</v>
      </c>
      <c r="Q738" s="3">
        <v>202940.10933368516</v>
      </c>
      <c r="S738" s="2">
        <v>729</v>
      </c>
      <c r="T738" s="3">
        <v>202940.10933368516</v>
      </c>
      <c r="Y738" s="51"/>
    </row>
    <row r="739" spans="1:25" x14ac:dyDescent="0.45">
      <c r="A739" s="51"/>
      <c r="P739" s="2">
        <v>730</v>
      </c>
      <c r="Q739" s="3">
        <v>94585.215988954325</v>
      </c>
      <c r="S739" s="2">
        <v>730</v>
      </c>
      <c r="T739" s="3">
        <v>94585.215988954325</v>
      </c>
      <c r="Y739" s="51"/>
    </row>
    <row r="740" spans="1:25" x14ac:dyDescent="0.45">
      <c r="A740" s="51"/>
      <c r="P740" s="2">
        <v>731</v>
      </c>
      <c r="Q740" s="3">
        <v>0</v>
      </c>
      <c r="S740" s="2">
        <v>731</v>
      </c>
      <c r="T740" s="3">
        <v>0</v>
      </c>
      <c r="Y740" s="51"/>
    </row>
    <row r="741" spans="1:25" x14ac:dyDescent="0.45">
      <c r="A741" s="51"/>
      <c r="P741" s="2">
        <v>732</v>
      </c>
      <c r="Q741" s="3">
        <v>0</v>
      </c>
      <c r="S741" s="2">
        <v>732</v>
      </c>
      <c r="T741" s="3">
        <v>0</v>
      </c>
      <c r="Y741" s="51"/>
    </row>
    <row r="742" spans="1:25" x14ac:dyDescent="0.45">
      <c r="A742" s="51"/>
      <c r="P742" s="2">
        <v>733</v>
      </c>
      <c r="Q742" s="3">
        <v>58427.921981398096</v>
      </c>
      <c r="S742" s="2">
        <v>733</v>
      </c>
      <c r="T742" s="3">
        <v>58427.921981398096</v>
      </c>
      <c r="Y742" s="51"/>
    </row>
    <row r="743" spans="1:25" x14ac:dyDescent="0.45">
      <c r="A743" s="51"/>
      <c r="P743" s="2">
        <v>734</v>
      </c>
      <c r="Q743" s="3">
        <v>56316.431999241067</v>
      </c>
      <c r="S743" s="2">
        <v>734</v>
      </c>
      <c r="T743" s="3">
        <v>56316.431999241067</v>
      </c>
      <c r="Y743" s="51"/>
    </row>
    <row r="744" spans="1:25" x14ac:dyDescent="0.45">
      <c r="A744" s="51"/>
      <c r="P744" s="2">
        <v>735</v>
      </c>
      <c r="Q744" s="3">
        <v>0</v>
      </c>
      <c r="S744" s="2">
        <v>735</v>
      </c>
      <c r="T744" s="3">
        <v>0</v>
      </c>
      <c r="Y744" s="51"/>
    </row>
    <row r="745" spans="1:25" x14ac:dyDescent="0.45">
      <c r="A745" s="51"/>
      <c r="P745" s="2">
        <v>736</v>
      </c>
      <c r="Q745" s="3">
        <v>18879.084728187285</v>
      </c>
      <c r="S745" s="2">
        <v>736</v>
      </c>
      <c r="T745" s="3">
        <v>18879.084728187285</v>
      </c>
      <c r="Y745" s="51"/>
    </row>
    <row r="746" spans="1:25" x14ac:dyDescent="0.45">
      <c r="A746" s="51"/>
      <c r="P746" s="2">
        <v>737</v>
      </c>
      <c r="Q746" s="3">
        <v>0</v>
      </c>
      <c r="S746" s="2">
        <v>737</v>
      </c>
      <c r="T746" s="3">
        <v>0</v>
      </c>
      <c r="Y746" s="51"/>
    </row>
    <row r="747" spans="1:25" x14ac:dyDescent="0.45">
      <c r="A747" s="51"/>
      <c r="P747" s="2">
        <v>738</v>
      </c>
      <c r="Q747" s="3">
        <v>83140.956103646487</v>
      </c>
      <c r="S747" s="2">
        <v>738</v>
      </c>
      <c r="T747" s="3">
        <v>83140.956103646487</v>
      </c>
      <c r="Y747" s="51"/>
    </row>
    <row r="748" spans="1:25" x14ac:dyDescent="0.45">
      <c r="A748" s="51"/>
      <c r="P748" s="2">
        <v>739</v>
      </c>
      <c r="Q748" s="3">
        <v>0</v>
      </c>
      <c r="S748" s="2">
        <v>739</v>
      </c>
      <c r="T748" s="3">
        <v>0</v>
      </c>
      <c r="Y748" s="51"/>
    </row>
    <row r="749" spans="1:25" x14ac:dyDescent="0.45">
      <c r="A749" s="51"/>
      <c r="P749" s="2">
        <v>740</v>
      </c>
      <c r="Q749" s="3">
        <v>62098.182097662095</v>
      </c>
      <c r="S749" s="2">
        <v>740</v>
      </c>
      <c r="T749" s="3">
        <v>62098.182097662095</v>
      </c>
      <c r="Y749" s="51"/>
    </row>
    <row r="750" spans="1:25" x14ac:dyDescent="0.45">
      <c r="A750" s="51"/>
      <c r="P750" s="2">
        <v>741</v>
      </c>
      <c r="Q750" s="3">
        <v>0</v>
      </c>
      <c r="S750" s="2">
        <v>741</v>
      </c>
      <c r="T750" s="3">
        <v>0</v>
      </c>
      <c r="Y750" s="51"/>
    </row>
    <row r="751" spans="1:25" x14ac:dyDescent="0.45">
      <c r="A751" s="51"/>
      <c r="P751" s="2">
        <v>742</v>
      </c>
      <c r="Q751" s="3">
        <v>8543242.8190052658</v>
      </c>
      <c r="S751" s="2">
        <v>742</v>
      </c>
      <c r="T751" s="3">
        <v>8543242.8190052658</v>
      </c>
      <c r="Y751" s="51"/>
    </row>
    <row r="752" spans="1:25" x14ac:dyDescent="0.45">
      <c r="A752" s="51"/>
      <c r="P752" s="2">
        <v>743</v>
      </c>
      <c r="Q752" s="3">
        <v>4068588.2755896589</v>
      </c>
      <c r="S752" s="2">
        <v>743</v>
      </c>
      <c r="T752" s="3">
        <v>4068588.2755896589</v>
      </c>
      <c r="Y752" s="51"/>
    </row>
    <row r="753" spans="1:25" x14ac:dyDescent="0.45">
      <c r="A753" s="51"/>
      <c r="P753" s="2">
        <v>744</v>
      </c>
      <c r="Q753" s="3">
        <v>0</v>
      </c>
      <c r="S753" s="2">
        <v>744</v>
      </c>
      <c r="T753" s="3">
        <v>0</v>
      </c>
      <c r="Y753" s="51"/>
    </row>
    <row r="754" spans="1:25" x14ac:dyDescent="0.45">
      <c r="A754" s="51"/>
      <c r="P754" s="2">
        <v>745</v>
      </c>
      <c r="Q754" s="3">
        <v>58514.577166969153</v>
      </c>
      <c r="S754" s="2">
        <v>745</v>
      </c>
      <c r="T754" s="3">
        <v>58514.577166969153</v>
      </c>
      <c r="Y754" s="51"/>
    </row>
    <row r="755" spans="1:25" x14ac:dyDescent="0.45">
      <c r="A755" s="51"/>
      <c r="P755" s="2">
        <v>746</v>
      </c>
      <c r="Q755" s="3">
        <v>0</v>
      </c>
      <c r="S755" s="2">
        <v>746</v>
      </c>
      <c r="T755" s="3">
        <v>0</v>
      </c>
      <c r="Y755" s="51"/>
    </row>
    <row r="756" spans="1:25" x14ac:dyDescent="0.45">
      <c r="A756" s="51"/>
      <c r="P756" s="2">
        <v>747</v>
      </c>
      <c r="Q756" s="3">
        <v>32185.312770116172</v>
      </c>
      <c r="S756" s="2">
        <v>747</v>
      </c>
      <c r="T756" s="3">
        <v>32185.312770116172</v>
      </c>
      <c r="Y756" s="51"/>
    </row>
    <row r="757" spans="1:25" x14ac:dyDescent="0.45">
      <c r="A757" s="51"/>
      <c r="P757" s="2">
        <v>748</v>
      </c>
      <c r="Q757" s="3">
        <v>66251.254986241343</v>
      </c>
      <c r="S757" s="2">
        <v>748</v>
      </c>
      <c r="T757" s="3">
        <v>66251.254986241343</v>
      </c>
      <c r="Y757" s="51"/>
    </row>
    <row r="758" spans="1:25" x14ac:dyDescent="0.45">
      <c r="A758" s="51"/>
      <c r="P758" s="2">
        <v>749</v>
      </c>
      <c r="Q758" s="3">
        <v>0</v>
      </c>
      <c r="S758" s="2">
        <v>749</v>
      </c>
      <c r="T758" s="3">
        <v>0</v>
      </c>
      <c r="Y758" s="51"/>
    </row>
    <row r="759" spans="1:25" x14ac:dyDescent="0.45">
      <c r="A759" s="51"/>
      <c r="P759" s="2">
        <v>750</v>
      </c>
      <c r="Q759" s="3">
        <v>43998.012315587061</v>
      </c>
      <c r="S759" s="2">
        <v>750</v>
      </c>
      <c r="T759" s="3">
        <v>43998.012315587061</v>
      </c>
      <c r="Y759" s="51"/>
    </row>
    <row r="760" spans="1:25" x14ac:dyDescent="0.45">
      <c r="A760" s="51"/>
      <c r="P760" s="2">
        <v>751</v>
      </c>
      <c r="Q760" s="3">
        <v>0</v>
      </c>
      <c r="S760" s="2">
        <v>751</v>
      </c>
      <c r="T760" s="3">
        <v>0</v>
      </c>
      <c r="Y760" s="51"/>
    </row>
    <row r="761" spans="1:25" x14ac:dyDescent="0.45">
      <c r="A761" s="51"/>
      <c r="P761" s="2">
        <v>752</v>
      </c>
      <c r="Q761" s="3">
        <v>3799409.295223535</v>
      </c>
      <c r="S761" s="2">
        <v>752</v>
      </c>
      <c r="T761" s="3">
        <v>3799409.295223535</v>
      </c>
      <c r="Y761" s="51"/>
    </row>
    <row r="762" spans="1:25" x14ac:dyDescent="0.45">
      <c r="A762" s="51"/>
      <c r="P762" s="2">
        <v>753</v>
      </c>
      <c r="Q762" s="3">
        <v>0</v>
      </c>
      <c r="S762" s="2">
        <v>753</v>
      </c>
      <c r="T762" s="3">
        <v>0</v>
      </c>
      <c r="Y762" s="51"/>
    </row>
    <row r="763" spans="1:25" x14ac:dyDescent="0.45">
      <c r="A763" s="51"/>
      <c r="P763" s="2">
        <v>754</v>
      </c>
      <c r="Q763" s="3">
        <v>0</v>
      </c>
      <c r="S763" s="2">
        <v>754</v>
      </c>
      <c r="T763" s="3">
        <v>0</v>
      </c>
      <c r="Y763" s="51"/>
    </row>
    <row r="764" spans="1:25" x14ac:dyDescent="0.45">
      <c r="A764" s="51"/>
      <c r="P764" s="2">
        <v>755</v>
      </c>
      <c r="Q764" s="3">
        <v>29552.670250306935</v>
      </c>
      <c r="S764" s="2">
        <v>755</v>
      </c>
      <c r="T764" s="3">
        <v>29552.670250306935</v>
      </c>
      <c r="Y764" s="51"/>
    </row>
    <row r="765" spans="1:25" x14ac:dyDescent="0.45">
      <c r="A765" s="51"/>
      <c r="P765" s="2">
        <v>756</v>
      </c>
      <c r="Q765" s="3">
        <v>17234931.065047264</v>
      </c>
      <c r="S765" s="2">
        <v>756</v>
      </c>
      <c r="T765" s="3">
        <v>17234931.065047264</v>
      </c>
      <c r="Y765" s="51"/>
    </row>
    <row r="766" spans="1:25" x14ac:dyDescent="0.45">
      <c r="A766" s="51"/>
      <c r="P766" s="2">
        <v>757</v>
      </c>
      <c r="Q766" s="3">
        <v>8026874.8967170855</v>
      </c>
      <c r="S766" s="2">
        <v>757</v>
      </c>
      <c r="T766" s="3">
        <v>8026874.8967170855</v>
      </c>
      <c r="Y766" s="51"/>
    </row>
    <row r="767" spans="1:25" x14ac:dyDescent="0.45">
      <c r="A767" s="51"/>
      <c r="P767" s="2">
        <v>758</v>
      </c>
      <c r="Q767" s="3">
        <v>2965684.4520068457</v>
      </c>
      <c r="S767" s="2">
        <v>758</v>
      </c>
      <c r="T767" s="3">
        <v>2965684.4520068457</v>
      </c>
      <c r="Y767" s="51"/>
    </row>
    <row r="768" spans="1:25" x14ac:dyDescent="0.45">
      <c r="A768" s="51"/>
      <c r="P768" s="2">
        <v>759</v>
      </c>
      <c r="Q768" s="3">
        <v>0</v>
      </c>
      <c r="S768" s="2">
        <v>759</v>
      </c>
      <c r="T768" s="3">
        <v>0</v>
      </c>
      <c r="Y768" s="51"/>
    </row>
    <row r="769" spans="1:25" x14ac:dyDescent="0.45">
      <c r="A769" s="51"/>
      <c r="P769" s="2">
        <v>760</v>
      </c>
      <c r="Q769" s="3">
        <v>0</v>
      </c>
      <c r="S769" s="2">
        <v>760</v>
      </c>
      <c r="T769" s="3">
        <v>0</v>
      </c>
      <c r="Y769" s="51"/>
    </row>
    <row r="770" spans="1:25" x14ac:dyDescent="0.45">
      <c r="A770" s="51"/>
      <c r="P770" s="2">
        <v>761</v>
      </c>
      <c r="Q770" s="3">
        <v>28267.298255483827</v>
      </c>
      <c r="S770" s="2">
        <v>761</v>
      </c>
      <c r="T770" s="3">
        <v>28267.298255483827</v>
      </c>
      <c r="Y770" s="51"/>
    </row>
    <row r="771" spans="1:25" x14ac:dyDescent="0.45">
      <c r="A771" s="51"/>
      <c r="P771" s="2">
        <v>762</v>
      </c>
      <c r="Q771" s="3">
        <v>54638.179388149991</v>
      </c>
      <c r="S771" s="2">
        <v>762</v>
      </c>
      <c r="T771" s="3">
        <v>54638.179388149991</v>
      </c>
      <c r="Y771" s="51"/>
    </row>
    <row r="772" spans="1:25" x14ac:dyDescent="0.45">
      <c r="A772" s="51"/>
      <c r="P772" s="2">
        <v>763</v>
      </c>
      <c r="Q772" s="3">
        <v>5070.6469137552576</v>
      </c>
      <c r="S772" s="2">
        <v>763</v>
      </c>
      <c r="T772" s="3">
        <v>5070.6469137552576</v>
      </c>
      <c r="Y772" s="51"/>
    </row>
    <row r="773" spans="1:25" x14ac:dyDescent="0.45">
      <c r="A773" s="51"/>
      <c r="P773" s="2">
        <v>764</v>
      </c>
      <c r="Q773" s="3">
        <v>210144.73880861633</v>
      </c>
      <c r="S773" s="2">
        <v>764</v>
      </c>
      <c r="T773" s="3">
        <v>210144.73880861633</v>
      </c>
      <c r="Y773" s="51"/>
    </row>
    <row r="774" spans="1:25" x14ac:dyDescent="0.45">
      <c r="A774" s="51"/>
      <c r="P774" s="2">
        <v>765</v>
      </c>
      <c r="Q774" s="3">
        <v>1580710.2345628846</v>
      </c>
      <c r="S774" s="2">
        <v>765</v>
      </c>
      <c r="T774" s="3">
        <v>1580710.2345628846</v>
      </c>
      <c r="Y774" s="51"/>
    </row>
    <row r="775" spans="1:25" x14ac:dyDescent="0.45">
      <c r="A775" s="51"/>
      <c r="P775" s="2">
        <v>766</v>
      </c>
      <c r="Q775" s="3">
        <v>139414.61479209934</v>
      </c>
      <c r="S775" s="2">
        <v>766</v>
      </c>
      <c r="T775" s="3">
        <v>139414.61479209934</v>
      </c>
      <c r="Y775" s="51"/>
    </row>
    <row r="776" spans="1:25" x14ac:dyDescent="0.45">
      <c r="A776" s="51"/>
      <c r="P776" s="2">
        <v>767</v>
      </c>
      <c r="Q776" s="3">
        <v>29208.378908918276</v>
      </c>
      <c r="S776" s="2">
        <v>767</v>
      </c>
      <c r="T776" s="3">
        <v>29208.378908918276</v>
      </c>
      <c r="Y776" s="51"/>
    </row>
    <row r="777" spans="1:25" x14ac:dyDescent="0.45">
      <c r="A777" s="51"/>
      <c r="P777" s="2">
        <v>768</v>
      </c>
      <c r="Q777" s="3">
        <v>0</v>
      </c>
      <c r="S777" s="2">
        <v>768</v>
      </c>
      <c r="T777" s="3">
        <v>0</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10823572.91334407</v>
      </c>
      <c r="S784" s="2">
        <v>775</v>
      </c>
      <c r="T784" s="3">
        <v>10823572.91334407</v>
      </c>
      <c r="Y784" s="51"/>
    </row>
    <row r="785" spans="1:25" x14ac:dyDescent="0.45">
      <c r="A785" s="51"/>
      <c r="P785" s="2">
        <v>776</v>
      </c>
      <c r="Q785" s="3">
        <v>16206630.861132462</v>
      </c>
      <c r="S785" s="2">
        <v>776</v>
      </c>
      <c r="T785" s="3">
        <v>16206630.861132462</v>
      </c>
      <c r="Y785" s="51"/>
    </row>
    <row r="786" spans="1:25" x14ac:dyDescent="0.45">
      <c r="A786" s="51"/>
      <c r="P786" s="2">
        <v>777</v>
      </c>
      <c r="Q786" s="3">
        <v>0</v>
      </c>
      <c r="S786" s="2">
        <v>777</v>
      </c>
      <c r="T786" s="3">
        <v>0</v>
      </c>
      <c r="Y786" s="51"/>
    </row>
    <row r="787" spans="1:25" x14ac:dyDescent="0.45">
      <c r="A787" s="51"/>
      <c r="P787" s="2">
        <v>778</v>
      </c>
      <c r="Q787" s="3">
        <v>10181.918312729505</v>
      </c>
      <c r="S787" s="2">
        <v>778</v>
      </c>
      <c r="T787" s="3">
        <v>10181.918312729505</v>
      </c>
      <c r="Y787" s="51"/>
    </row>
    <row r="788" spans="1:25" x14ac:dyDescent="0.45">
      <c r="A788" s="51"/>
      <c r="P788" s="2">
        <v>779</v>
      </c>
      <c r="Q788" s="3">
        <v>134676.54770611008</v>
      </c>
      <c r="S788" s="2">
        <v>779</v>
      </c>
      <c r="T788" s="3">
        <v>134676.54770611008</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0</v>
      </c>
      <c r="S791" s="2">
        <v>782</v>
      </c>
      <c r="T791" s="3">
        <v>0</v>
      </c>
      <c r="Y791" s="51"/>
    </row>
    <row r="792" spans="1:25" x14ac:dyDescent="0.45">
      <c r="A792" s="51"/>
      <c r="P792" s="2">
        <v>783</v>
      </c>
      <c r="Q792" s="3">
        <v>9309.0845424426971</v>
      </c>
      <c r="S792" s="2">
        <v>783</v>
      </c>
      <c r="T792" s="3">
        <v>9309.0845424426971</v>
      </c>
      <c r="Y792" s="51"/>
    </row>
    <row r="793" spans="1:25" x14ac:dyDescent="0.45">
      <c r="A793" s="51"/>
      <c r="P793" s="2">
        <v>784</v>
      </c>
      <c r="Q793" s="3">
        <v>0</v>
      </c>
      <c r="S793" s="2">
        <v>784</v>
      </c>
      <c r="T793" s="3">
        <v>0</v>
      </c>
      <c r="Y793" s="51"/>
    </row>
    <row r="794" spans="1:25" x14ac:dyDescent="0.45">
      <c r="A794" s="51"/>
      <c r="P794" s="2">
        <v>785</v>
      </c>
      <c r="Q794" s="3">
        <v>20947.57138015881</v>
      </c>
      <c r="S794" s="2">
        <v>785</v>
      </c>
      <c r="T794" s="3">
        <v>20947.57138015881</v>
      </c>
      <c r="Y794" s="51"/>
    </row>
    <row r="795" spans="1:25" x14ac:dyDescent="0.45">
      <c r="A795" s="51"/>
      <c r="P795" s="2">
        <v>786</v>
      </c>
      <c r="Q795" s="3">
        <v>53434.402315595253</v>
      </c>
      <c r="S795" s="2">
        <v>786</v>
      </c>
      <c r="T795" s="3">
        <v>53434.402315595253</v>
      </c>
      <c r="Y795" s="51"/>
    </row>
    <row r="796" spans="1:25" x14ac:dyDescent="0.45">
      <c r="A796" s="51"/>
      <c r="P796" s="2">
        <v>787</v>
      </c>
      <c r="Q796" s="3">
        <v>0</v>
      </c>
      <c r="S796" s="2">
        <v>787</v>
      </c>
      <c r="T796" s="3">
        <v>0</v>
      </c>
      <c r="Y796" s="51"/>
    </row>
    <row r="797" spans="1:25" x14ac:dyDescent="0.45">
      <c r="A797" s="51"/>
      <c r="P797" s="2">
        <v>788</v>
      </c>
      <c r="Q797" s="3">
        <v>25850.804415206454</v>
      </c>
      <c r="S797" s="2">
        <v>788</v>
      </c>
      <c r="T797" s="3">
        <v>25850.804415206454</v>
      </c>
      <c r="Y797" s="51"/>
    </row>
    <row r="798" spans="1:25" x14ac:dyDescent="0.45">
      <c r="A798" s="51"/>
      <c r="P798" s="2">
        <v>789</v>
      </c>
      <c r="Q798" s="3">
        <v>5754997.8871961422</v>
      </c>
      <c r="S798" s="2">
        <v>789</v>
      </c>
      <c r="T798" s="3">
        <v>5754997.8871961422</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9234379.1680514812</v>
      </c>
      <c r="S801" s="2">
        <v>792</v>
      </c>
      <c r="T801" s="3">
        <v>9234379.1680514812</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46773.25481265103</v>
      </c>
      <c r="S804" s="2">
        <v>795</v>
      </c>
      <c r="T804" s="3">
        <v>46773.25481265103</v>
      </c>
      <c r="Y804" s="51"/>
    </row>
    <row r="805" spans="1:25" x14ac:dyDescent="0.45">
      <c r="A805" s="51"/>
      <c r="P805" s="2">
        <v>796</v>
      </c>
      <c r="Q805" s="3">
        <v>0</v>
      </c>
      <c r="S805" s="2">
        <v>796</v>
      </c>
      <c r="T805" s="3">
        <v>0</v>
      </c>
      <c r="Y805" s="51"/>
    </row>
    <row r="806" spans="1:25" x14ac:dyDescent="0.45">
      <c r="A806" s="51"/>
      <c r="P806" s="2">
        <v>797</v>
      </c>
      <c r="Q806" s="3">
        <v>11438.045965117777</v>
      </c>
      <c r="S806" s="2">
        <v>797</v>
      </c>
      <c r="T806" s="3">
        <v>11438.045965117777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52530.210771859871</v>
      </c>
      <c r="S809" s="2">
        <v>800</v>
      </c>
      <c r="T809" s="3">
        <v>52530.210771859871</v>
      </c>
      <c r="Y809" s="51"/>
    </row>
    <row r="810" spans="1:25" x14ac:dyDescent="0.45">
      <c r="A810" s="51"/>
      <c r="P810" s="2">
        <v>801</v>
      </c>
      <c r="Q810" s="3">
        <v>0</v>
      </c>
      <c r="S810" s="2">
        <v>801</v>
      </c>
      <c r="T810" s="3">
        <v>0</v>
      </c>
      <c r="Y810" s="51"/>
    </row>
    <row r="811" spans="1:25" x14ac:dyDescent="0.45">
      <c r="A811" s="51"/>
      <c r="P811" s="2">
        <v>802</v>
      </c>
      <c r="Q811" s="3">
        <v>44689.216946732959</v>
      </c>
      <c r="S811" s="2">
        <v>802</v>
      </c>
      <c r="T811" s="3">
        <v>44689.216946732959</v>
      </c>
      <c r="Y811" s="51"/>
    </row>
    <row r="812" spans="1:25" x14ac:dyDescent="0.45">
      <c r="A812" s="51"/>
      <c r="P812" s="2">
        <v>803</v>
      </c>
      <c r="Q812" s="3">
        <v>61073.150690837232</v>
      </c>
      <c r="S812" s="2">
        <v>803</v>
      </c>
      <c r="T812" s="3">
        <v>61073.150690837232</v>
      </c>
      <c r="Y812" s="51"/>
    </row>
    <row r="813" spans="1:25" x14ac:dyDescent="0.45">
      <c r="A813" s="51"/>
      <c r="P813" s="2">
        <v>804</v>
      </c>
      <c r="Q813" s="3">
        <v>0</v>
      </c>
      <c r="S813" s="2">
        <v>804</v>
      </c>
      <c r="T813" s="3">
        <v>0</v>
      </c>
      <c r="Y813" s="51"/>
    </row>
    <row r="814" spans="1:25" x14ac:dyDescent="0.45">
      <c r="A814" s="51"/>
      <c r="P814" s="2">
        <v>805</v>
      </c>
      <c r="Q814" s="3">
        <v>2344507.2788663218</v>
      </c>
      <c r="S814" s="2">
        <v>805</v>
      </c>
      <c r="T814" s="3">
        <v>2344507.2788663218</v>
      </c>
      <c r="Y814" s="51"/>
    </row>
    <row r="815" spans="1:25" x14ac:dyDescent="0.45">
      <c r="A815" s="51"/>
      <c r="P815" s="2">
        <v>806</v>
      </c>
      <c r="Q815" s="3">
        <v>0</v>
      </c>
      <c r="S815" s="2">
        <v>806</v>
      </c>
      <c r="T815" s="3">
        <v>0</v>
      </c>
      <c r="Y815" s="51"/>
    </row>
    <row r="816" spans="1:25" x14ac:dyDescent="0.45">
      <c r="A816" s="51"/>
      <c r="P816" s="2">
        <v>807</v>
      </c>
      <c r="Q816" s="3">
        <v>58913.607952026759</v>
      </c>
      <c r="S816" s="2">
        <v>807</v>
      </c>
      <c r="T816" s="3">
        <v>58913.607952026759</v>
      </c>
      <c r="Y816" s="51"/>
    </row>
    <row r="817" spans="1:25" x14ac:dyDescent="0.45">
      <c r="A817" s="51"/>
      <c r="P817" s="2">
        <v>808</v>
      </c>
      <c r="Q817" s="3">
        <v>64591.582779515258</v>
      </c>
      <c r="S817" s="2">
        <v>808</v>
      </c>
      <c r="T817" s="3">
        <v>64591.582779515258</v>
      </c>
      <c r="Y817" s="51"/>
    </row>
    <row r="818" spans="1:25" x14ac:dyDescent="0.45">
      <c r="A818" s="51"/>
      <c r="P818" s="2">
        <v>809</v>
      </c>
      <c r="Q818" s="3">
        <v>0</v>
      </c>
      <c r="S818" s="2">
        <v>809</v>
      </c>
      <c r="T818" s="3">
        <v>0</v>
      </c>
      <c r="Y818" s="51"/>
    </row>
    <row r="819" spans="1:25" x14ac:dyDescent="0.45">
      <c r="A819" s="51"/>
      <c r="P819" s="2">
        <v>810</v>
      </c>
      <c r="Q819" s="3">
        <v>0</v>
      </c>
      <c r="S819" s="2">
        <v>810</v>
      </c>
      <c r="T819" s="3">
        <v>0</v>
      </c>
      <c r="Y819" s="51"/>
    </row>
    <row r="820" spans="1:25" x14ac:dyDescent="0.45">
      <c r="A820" s="51"/>
      <c r="P820" s="2">
        <v>811</v>
      </c>
      <c r="Q820" s="3">
        <v>88405.145421808062</v>
      </c>
      <c r="S820" s="2">
        <v>811</v>
      </c>
      <c r="T820" s="3">
        <v>88405.145421808062</v>
      </c>
      <c r="Y820" s="51"/>
    </row>
    <row r="821" spans="1:25" x14ac:dyDescent="0.45">
      <c r="A821" s="51"/>
      <c r="P821" s="2">
        <v>812</v>
      </c>
      <c r="Q821" s="3">
        <v>60976.040128111337</v>
      </c>
      <c r="S821" s="2">
        <v>812</v>
      </c>
      <c r="T821" s="3">
        <v>60976.040128111337</v>
      </c>
      <c r="Y821" s="51"/>
    </row>
    <row r="822" spans="1:25" x14ac:dyDescent="0.45">
      <c r="A822" s="51"/>
      <c r="P822" s="2">
        <v>813</v>
      </c>
      <c r="Q822" s="3">
        <v>6613501.3648731597</v>
      </c>
      <c r="S822" s="2">
        <v>813</v>
      </c>
      <c r="T822" s="3">
        <v>6613501.3648731597</v>
      </c>
      <c r="Y822" s="51"/>
    </row>
    <row r="823" spans="1:25" x14ac:dyDescent="0.45">
      <c r="A823" s="51"/>
      <c r="P823" s="2">
        <v>814</v>
      </c>
      <c r="Q823" s="3">
        <v>29688.27275351455</v>
      </c>
      <c r="S823" s="2">
        <v>814</v>
      </c>
      <c r="T823" s="3">
        <v>29688.27275351455</v>
      </c>
      <c r="Y823" s="51"/>
    </row>
    <row r="824" spans="1:25" x14ac:dyDescent="0.45">
      <c r="A824" s="51"/>
      <c r="P824" s="2">
        <v>815</v>
      </c>
      <c r="Q824" s="3">
        <v>91053.896197638285</v>
      </c>
      <c r="S824" s="2">
        <v>815</v>
      </c>
      <c r="T824" s="3">
        <v>91053.896197638285</v>
      </c>
      <c r="Y824" s="51"/>
    </row>
    <row r="825" spans="1:25" x14ac:dyDescent="0.45">
      <c r="A825" s="51"/>
      <c r="P825" s="2">
        <v>816</v>
      </c>
      <c r="Q825" s="3">
        <v>111098.37422289011</v>
      </c>
      <c r="S825" s="2">
        <v>816</v>
      </c>
      <c r="T825" s="3">
        <v>111098.37422289011</v>
      </c>
      <c r="Y825" s="51"/>
    </row>
    <row r="826" spans="1:25" x14ac:dyDescent="0.45">
      <c r="A826" s="51"/>
      <c r="P826" s="2">
        <v>817</v>
      </c>
      <c r="Q826" s="3">
        <v>0</v>
      </c>
      <c r="S826" s="2">
        <v>817</v>
      </c>
      <c r="T826" s="3">
        <v>0</v>
      </c>
      <c r="Y826" s="51"/>
    </row>
    <row r="827" spans="1:25" x14ac:dyDescent="0.45">
      <c r="A827" s="51"/>
      <c r="P827" s="2">
        <v>818</v>
      </c>
      <c r="Q827" s="3">
        <v>125412.53260666558</v>
      </c>
      <c r="S827" s="2">
        <v>818</v>
      </c>
      <c r="T827" s="3">
        <v>125412.53260666558</v>
      </c>
      <c r="Y827" s="51"/>
    </row>
    <row r="828" spans="1:25" x14ac:dyDescent="0.45">
      <c r="A828" s="51"/>
      <c r="P828" s="2">
        <v>819</v>
      </c>
      <c r="Q828" s="3">
        <v>15027.135370887523</v>
      </c>
      <c r="S828" s="2">
        <v>819</v>
      </c>
      <c r="T828" s="3">
        <v>15027.135370887523</v>
      </c>
      <c r="Y828" s="51"/>
    </row>
    <row r="829" spans="1:25" x14ac:dyDescent="0.45">
      <c r="A829" s="51"/>
      <c r="P829" s="2">
        <v>820</v>
      </c>
      <c r="Q829" s="3">
        <v>0</v>
      </c>
      <c r="S829" s="2">
        <v>820</v>
      </c>
      <c r="T829" s="3">
        <v>0</v>
      </c>
      <c r="Y829" s="51"/>
    </row>
    <row r="830" spans="1:25" x14ac:dyDescent="0.45">
      <c r="A830" s="51"/>
      <c r="P830" s="2">
        <v>821</v>
      </c>
      <c r="Q830" s="3">
        <v>133521.05336249169</v>
      </c>
      <c r="S830" s="2">
        <v>821</v>
      </c>
      <c r="T830" s="3">
        <v>133521.05336249169</v>
      </c>
      <c r="Y830" s="51"/>
    </row>
    <row r="831" spans="1:25" x14ac:dyDescent="0.45">
      <c r="A831" s="51"/>
      <c r="P831" s="2">
        <v>822</v>
      </c>
      <c r="Q831" s="3">
        <v>0</v>
      </c>
      <c r="S831" s="2">
        <v>822</v>
      </c>
      <c r="T831" s="3">
        <v>0</v>
      </c>
      <c r="Y831" s="51"/>
    </row>
    <row r="832" spans="1:25" x14ac:dyDescent="0.45">
      <c r="A832" s="51"/>
      <c r="P832" s="2">
        <v>823</v>
      </c>
      <c r="Q832" s="3">
        <v>3910643.0064387792</v>
      </c>
      <c r="S832" s="2">
        <v>823</v>
      </c>
      <c r="T832" s="3">
        <v>3910643.0064387792</v>
      </c>
      <c r="Y832" s="51"/>
    </row>
    <row r="833" spans="1:25" x14ac:dyDescent="0.45">
      <c r="A833" s="51"/>
      <c r="P833" s="2">
        <v>824</v>
      </c>
      <c r="Q833" s="3">
        <v>0</v>
      </c>
      <c r="S833" s="2">
        <v>824</v>
      </c>
      <c r="T833" s="3">
        <v>0</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41694.746985273567</v>
      </c>
      <c r="S836" s="2">
        <v>827</v>
      </c>
      <c r="T836" s="3">
        <v>41694.746985273567</v>
      </c>
      <c r="Y836" s="51"/>
    </row>
    <row r="837" spans="1:25" x14ac:dyDescent="0.45">
      <c r="A837" s="51"/>
      <c r="P837" s="2">
        <v>828</v>
      </c>
      <c r="Q837" s="3">
        <v>45585.597851235099</v>
      </c>
      <c r="S837" s="2">
        <v>828</v>
      </c>
      <c r="T837" s="3">
        <v>45585.597851235099</v>
      </c>
      <c r="Y837" s="51"/>
    </row>
    <row r="838" spans="1:25" x14ac:dyDescent="0.45">
      <c r="A838" s="51"/>
      <c r="P838" s="2">
        <v>829</v>
      </c>
      <c r="Q838" s="3">
        <v>56885.049053641727</v>
      </c>
      <c r="S838" s="2">
        <v>829</v>
      </c>
      <c r="T838" s="3">
        <v>56885.049053641727</v>
      </c>
      <c r="Y838" s="51"/>
    </row>
    <row r="839" spans="1:25" x14ac:dyDescent="0.45">
      <c r="A839" s="51"/>
      <c r="P839" s="2">
        <v>830</v>
      </c>
      <c r="Q839" s="3">
        <v>13065.80621590279</v>
      </c>
      <c r="S839" s="2">
        <v>830</v>
      </c>
      <c r="T839" s="3">
        <v>13065.80621590279</v>
      </c>
      <c r="Y839" s="51"/>
    </row>
    <row r="840" spans="1:25" x14ac:dyDescent="0.45">
      <c r="A840" s="51"/>
      <c r="P840" s="2">
        <v>831</v>
      </c>
      <c r="Q840" s="3">
        <v>1994100.6069767161</v>
      </c>
      <c r="S840" s="2">
        <v>831</v>
      </c>
      <c r="T840" s="3">
        <v>1994100.6069767161</v>
      </c>
      <c r="Y840" s="51"/>
    </row>
    <row r="841" spans="1:25" x14ac:dyDescent="0.45">
      <c r="A841" s="51"/>
      <c r="P841" s="2">
        <v>832</v>
      </c>
      <c r="Q841" s="3">
        <v>602052.51756949525</v>
      </c>
      <c r="S841" s="2">
        <v>832</v>
      </c>
      <c r="T841" s="3">
        <v>602052.51756949525</v>
      </c>
      <c r="Y841" s="51"/>
    </row>
    <row r="842" spans="1:25" x14ac:dyDescent="0.45">
      <c r="A842" s="51"/>
      <c r="P842" s="2">
        <v>833</v>
      </c>
      <c r="Q842" s="3">
        <v>0</v>
      </c>
      <c r="S842" s="2">
        <v>833</v>
      </c>
      <c r="T842" s="3">
        <v>0</v>
      </c>
      <c r="Y842" s="51"/>
    </row>
    <row r="843" spans="1:25" x14ac:dyDescent="0.45">
      <c r="A843" s="51"/>
      <c r="P843" s="2">
        <v>834</v>
      </c>
      <c r="Q843" s="3">
        <v>3666115.0237070816</v>
      </c>
      <c r="S843" s="2">
        <v>834</v>
      </c>
      <c r="T843" s="3">
        <v>3666115.0237070816</v>
      </c>
      <c r="Y843" s="51"/>
    </row>
    <row r="844" spans="1:25" x14ac:dyDescent="0.45">
      <c r="A844" s="51"/>
      <c r="P844" s="2">
        <v>835</v>
      </c>
      <c r="Q844" s="3">
        <v>0</v>
      </c>
      <c r="S844" s="2">
        <v>835</v>
      </c>
      <c r="T844" s="3">
        <v>0</v>
      </c>
      <c r="Y844" s="51"/>
    </row>
    <row r="845" spans="1:25" x14ac:dyDescent="0.45">
      <c r="A845" s="51"/>
      <c r="P845" s="2">
        <v>836</v>
      </c>
      <c r="Q845" s="3">
        <v>12516.793345542923</v>
      </c>
      <c r="S845" s="2">
        <v>836</v>
      </c>
      <c r="T845" s="3">
        <v>12516.793345542923</v>
      </c>
      <c r="Y845" s="51"/>
    </row>
    <row r="846" spans="1:25" x14ac:dyDescent="0.45">
      <c r="A846" s="51"/>
      <c r="P846" s="2">
        <v>837</v>
      </c>
      <c r="Q846" s="3">
        <v>29138.776587756623</v>
      </c>
      <c r="S846" s="2">
        <v>837</v>
      </c>
      <c r="T846" s="3">
        <v>29138.776587756623</v>
      </c>
      <c r="Y846" s="51"/>
    </row>
    <row r="847" spans="1:25" x14ac:dyDescent="0.45">
      <c r="A847" s="51"/>
      <c r="P847" s="2">
        <v>838</v>
      </c>
      <c r="Q847" s="3">
        <v>0</v>
      </c>
      <c r="S847" s="2">
        <v>838</v>
      </c>
      <c r="T847" s="3">
        <v>0</v>
      </c>
      <c r="Y847" s="51"/>
    </row>
    <row r="848" spans="1:25" x14ac:dyDescent="0.45">
      <c r="A848" s="51"/>
      <c r="P848" s="2">
        <v>839</v>
      </c>
      <c r="Q848" s="3">
        <v>9201808.6827731878</v>
      </c>
      <c r="S848" s="2">
        <v>839</v>
      </c>
      <c r="T848" s="3">
        <v>9201808.6827731878</v>
      </c>
      <c r="Y848" s="51"/>
    </row>
    <row r="849" spans="1:25" x14ac:dyDescent="0.45">
      <c r="A849" s="51"/>
      <c r="P849" s="2">
        <v>840</v>
      </c>
      <c r="Q849" s="3">
        <v>28768.285330852828</v>
      </c>
      <c r="S849" s="2">
        <v>840</v>
      </c>
      <c r="T849" s="3">
        <v>28768.285330852828</v>
      </c>
      <c r="Y849" s="51"/>
    </row>
    <row r="850" spans="1:25" x14ac:dyDescent="0.45">
      <c r="A850" s="51"/>
      <c r="P850" s="2">
        <v>841</v>
      </c>
      <c r="Q850" s="3">
        <v>26729.139356214873</v>
      </c>
      <c r="S850" s="2">
        <v>841</v>
      </c>
      <c r="T850" s="3">
        <v>26729.139356214873</v>
      </c>
      <c r="Y850" s="51"/>
    </row>
    <row r="851" spans="1:25" x14ac:dyDescent="0.45">
      <c r="A851" s="51"/>
      <c r="P851" s="2">
        <v>842</v>
      </c>
      <c r="Q851" s="3">
        <v>35765.555991123976</v>
      </c>
      <c r="S851" s="2">
        <v>842</v>
      </c>
      <c r="T851" s="3">
        <v>35765.555991123976</v>
      </c>
      <c r="Y851" s="51"/>
    </row>
    <row r="852" spans="1:25" x14ac:dyDescent="0.45">
      <c r="A852" s="51"/>
      <c r="P852" s="2">
        <v>843</v>
      </c>
      <c r="Q852" s="3">
        <v>14487626.466543918</v>
      </c>
      <c r="S852" s="2">
        <v>843</v>
      </c>
      <c r="T852" s="3">
        <v>14487626.466543918</v>
      </c>
      <c r="Y852" s="51"/>
    </row>
    <row r="853" spans="1:25" x14ac:dyDescent="0.45">
      <c r="A853" s="51"/>
      <c r="P853" s="2">
        <v>844</v>
      </c>
      <c r="Q853" s="3">
        <v>47824.879561206704</v>
      </c>
      <c r="S853" s="2">
        <v>844</v>
      </c>
      <c r="T853" s="3">
        <v>47824.879561206704</v>
      </c>
      <c r="Y853" s="51"/>
    </row>
    <row r="854" spans="1:25" x14ac:dyDescent="0.45">
      <c r="A854" s="51"/>
      <c r="P854" s="2">
        <v>845</v>
      </c>
      <c r="Q854" s="3">
        <v>31805.633709843565</v>
      </c>
      <c r="S854" s="2">
        <v>845</v>
      </c>
      <c r="T854" s="3">
        <v>31805.633709843565</v>
      </c>
      <c r="Y854" s="51"/>
    </row>
    <row r="855" spans="1:25" x14ac:dyDescent="0.45">
      <c r="A855" s="51"/>
      <c r="P855" s="2">
        <v>846</v>
      </c>
      <c r="Q855" s="3">
        <v>0</v>
      </c>
      <c r="S855" s="2">
        <v>846</v>
      </c>
      <c r="T855" s="3">
        <v>0</v>
      </c>
      <c r="Y855" s="51"/>
    </row>
    <row r="856" spans="1:25" x14ac:dyDescent="0.45">
      <c r="A856" s="51"/>
      <c r="P856" s="2">
        <v>847</v>
      </c>
      <c r="Q856" s="3">
        <v>51777.184191340028</v>
      </c>
      <c r="S856" s="2">
        <v>847</v>
      </c>
      <c r="T856" s="3">
        <v>51777.184191340028</v>
      </c>
      <c r="Y856" s="51"/>
    </row>
    <row r="857" spans="1:25" x14ac:dyDescent="0.45">
      <c r="A857" s="51"/>
      <c r="P857" s="2">
        <v>848</v>
      </c>
      <c r="Q857" s="3">
        <v>8487.7044537025613</v>
      </c>
      <c r="S857" s="2">
        <v>848</v>
      </c>
      <c r="T857" s="3">
        <v>8487.7044537025613</v>
      </c>
      <c r="Y857" s="51"/>
    </row>
    <row r="858" spans="1:25" x14ac:dyDescent="0.45">
      <c r="A858" s="51"/>
      <c r="P858" s="2">
        <v>849</v>
      </c>
      <c r="Q858" s="3">
        <v>0</v>
      </c>
      <c r="S858" s="2">
        <v>849</v>
      </c>
      <c r="T858" s="3">
        <v>0</v>
      </c>
      <c r="Y858" s="51"/>
    </row>
    <row r="859" spans="1:25" x14ac:dyDescent="0.45">
      <c r="A859" s="51"/>
      <c r="P859" s="2">
        <v>850</v>
      </c>
      <c r="Q859" s="3">
        <v>8618.2491754155635</v>
      </c>
      <c r="S859" s="2">
        <v>850</v>
      </c>
      <c r="T859" s="3">
        <v>8618.2491754155635</v>
      </c>
      <c r="Y859" s="51"/>
    </row>
    <row r="860" spans="1:25" x14ac:dyDescent="0.45">
      <c r="A860" s="51"/>
      <c r="P860" s="2">
        <v>851</v>
      </c>
      <c r="Q860" s="3">
        <v>41710.342415048566</v>
      </c>
      <c r="S860" s="2">
        <v>851</v>
      </c>
      <c r="T860" s="3">
        <v>41710.342415048566</v>
      </c>
      <c r="Y860" s="51"/>
    </row>
    <row r="861" spans="1:25" x14ac:dyDescent="0.45">
      <c r="A861" s="51"/>
      <c r="P861" s="2">
        <v>852</v>
      </c>
      <c r="Q861" s="3">
        <v>45062.775696330413</v>
      </c>
      <c r="S861" s="2">
        <v>852</v>
      </c>
      <c r="T861" s="3">
        <v>45062.775696330413</v>
      </c>
      <c r="Y861" s="51"/>
    </row>
    <row r="862" spans="1:25" x14ac:dyDescent="0.45">
      <c r="A862" s="51"/>
      <c r="P862" s="2">
        <v>853</v>
      </c>
      <c r="Q862" s="3">
        <v>2669771.1907853563</v>
      </c>
      <c r="S862" s="2">
        <v>853</v>
      </c>
      <c r="T862" s="3">
        <v>2669771.1907853563</v>
      </c>
      <c r="Y862" s="51"/>
    </row>
    <row r="863" spans="1:25" x14ac:dyDescent="0.45">
      <c r="A863" s="51"/>
      <c r="P863" s="2">
        <v>854</v>
      </c>
      <c r="Q863" s="3">
        <v>14298.600836862042</v>
      </c>
      <c r="S863" s="2">
        <v>854</v>
      </c>
      <c r="T863" s="3">
        <v>14298.600836862042</v>
      </c>
      <c r="Y863" s="51"/>
    </row>
    <row r="864" spans="1:25" x14ac:dyDescent="0.45">
      <c r="A864" s="51"/>
      <c r="P864" s="2">
        <v>855</v>
      </c>
      <c r="Q864" s="3">
        <v>12882290.70957878</v>
      </c>
      <c r="S864" s="2">
        <v>855</v>
      </c>
      <c r="T864" s="3">
        <v>12882290.70957878</v>
      </c>
      <c r="Y864" s="51"/>
    </row>
    <row r="865" spans="1:25" x14ac:dyDescent="0.45">
      <c r="A865" s="51"/>
      <c r="P865" s="2">
        <v>856</v>
      </c>
      <c r="Q865" s="3">
        <v>10136453.852106171</v>
      </c>
      <c r="S865" s="2">
        <v>856</v>
      </c>
      <c r="T865" s="3">
        <v>10136453.852106171</v>
      </c>
      <c r="Y865" s="51"/>
    </row>
    <row r="866" spans="1:25" x14ac:dyDescent="0.45">
      <c r="A866" s="51"/>
      <c r="P866" s="2">
        <v>857</v>
      </c>
      <c r="Q866" s="3">
        <v>19163.809424017778</v>
      </c>
      <c r="S866" s="2">
        <v>857</v>
      </c>
      <c r="T866" s="3">
        <v>19163.809424017778</v>
      </c>
      <c r="Y866" s="51"/>
    </row>
    <row r="867" spans="1:25" x14ac:dyDescent="0.45">
      <c r="A867" s="51"/>
      <c r="P867" s="2">
        <v>858</v>
      </c>
      <c r="Q867" s="3">
        <v>174024.36725348496</v>
      </c>
      <c r="S867" s="2">
        <v>858</v>
      </c>
      <c r="T867" s="3">
        <v>174024.36725348496</v>
      </c>
      <c r="Y867" s="51"/>
    </row>
    <row r="868" spans="1:25" x14ac:dyDescent="0.45">
      <c r="A868" s="51"/>
      <c r="P868" s="2">
        <v>859</v>
      </c>
      <c r="Q868" s="3">
        <v>220569.59904118098</v>
      </c>
      <c r="S868" s="2">
        <v>859</v>
      </c>
      <c r="T868" s="3">
        <v>220569.59904118098</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35695.975147634068</v>
      </c>
      <c r="S871" s="2">
        <v>862</v>
      </c>
      <c r="T871" s="3">
        <v>35695.975147634068</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16575556.83965976</v>
      </c>
      <c r="S874" s="2">
        <v>865</v>
      </c>
      <c r="T874" s="3">
        <v>16575556.83965976</v>
      </c>
      <c r="Y874" s="51"/>
    </row>
    <row r="875" spans="1:25" x14ac:dyDescent="0.45">
      <c r="A875" s="51"/>
      <c r="P875" s="2">
        <v>866</v>
      </c>
      <c r="Q875" s="3">
        <v>11467.90873332519</v>
      </c>
      <c r="S875" s="2">
        <v>866</v>
      </c>
      <c r="T875" s="3">
        <v>11467.90873332519</v>
      </c>
      <c r="Y875" s="51"/>
    </row>
    <row r="876" spans="1:25" x14ac:dyDescent="0.45">
      <c r="A876" s="51"/>
      <c r="P876" s="2">
        <v>867</v>
      </c>
      <c r="Q876" s="3">
        <v>78949.601588181773</v>
      </c>
      <c r="S876" s="2">
        <v>867</v>
      </c>
      <c r="T876" s="3">
        <v>78949.601588181773</v>
      </c>
      <c r="Y876" s="51"/>
    </row>
    <row r="877" spans="1:25" x14ac:dyDescent="0.45">
      <c r="A877" s="51"/>
      <c r="P877" s="2">
        <v>868</v>
      </c>
      <c r="Q877" s="3">
        <v>25894.885265296885</v>
      </c>
      <c r="S877" s="2">
        <v>868</v>
      </c>
      <c r="T877" s="3">
        <v>25894.885265296885</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35218.690216637689</v>
      </c>
      <c r="S880" s="2">
        <v>871</v>
      </c>
      <c r="T880" s="3">
        <v>35218.690216637689</v>
      </c>
      <c r="Y880" s="51"/>
    </row>
    <row r="881" spans="1:25" x14ac:dyDescent="0.45">
      <c r="A881" s="51"/>
      <c r="P881" s="2">
        <v>872</v>
      </c>
      <c r="Q881" s="3">
        <v>0</v>
      </c>
      <c r="S881" s="2">
        <v>872</v>
      </c>
      <c r="T881" s="3">
        <v>0</v>
      </c>
      <c r="Y881" s="51"/>
    </row>
    <row r="882" spans="1:25" x14ac:dyDescent="0.45">
      <c r="A882" s="51"/>
      <c r="P882" s="2">
        <v>873</v>
      </c>
      <c r="Q882" s="3">
        <v>13499.686834963188</v>
      </c>
      <c r="S882" s="2">
        <v>873</v>
      </c>
      <c r="T882" s="3">
        <v>13499.686834963188</v>
      </c>
      <c r="Y882" s="51"/>
    </row>
    <row r="883" spans="1:25" x14ac:dyDescent="0.45">
      <c r="A883" s="51"/>
      <c r="P883" s="2">
        <v>874</v>
      </c>
      <c r="Q883" s="3">
        <v>168648.04751780551</v>
      </c>
      <c r="S883" s="2">
        <v>874</v>
      </c>
      <c r="T883" s="3">
        <v>168648.04751780551</v>
      </c>
      <c r="Y883" s="51"/>
    </row>
    <row r="884" spans="1:25" x14ac:dyDescent="0.45">
      <c r="A884" s="51"/>
      <c r="P884" s="2">
        <v>875</v>
      </c>
      <c r="Q884" s="3">
        <v>15059.300542153998</v>
      </c>
      <c r="S884" s="2">
        <v>875</v>
      </c>
      <c r="T884" s="3">
        <v>15059.300542153998</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9689.8582414978246</v>
      </c>
      <c r="S888" s="2">
        <v>879</v>
      </c>
      <c r="T888" s="3">
        <v>9689.8582414978246</v>
      </c>
      <c r="Y888" s="51"/>
    </row>
    <row r="889" spans="1:25" x14ac:dyDescent="0.45">
      <c r="A889" s="51"/>
      <c r="P889" s="2">
        <v>880</v>
      </c>
      <c r="Q889" s="3">
        <v>67029.448995287195</v>
      </c>
      <c r="S889" s="2">
        <v>880</v>
      </c>
      <c r="T889" s="3">
        <v>67029.448995287195</v>
      </c>
      <c r="Y889" s="51"/>
    </row>
    <row r="890" spans="1:25" x14ac:dyDescent="0.45">
      <c r="A890" s="51"/>
      <c r="P890" s="2">
        <v>881</v>
      </c>
      <c r="Q890" s="3">
        <v>132917.41212163839</v>
      </c>
      <c r="S890" s="2">
        <v>881</v>
      </c>
      <c r="T890" s="3">
        <v>132917.41212163839</v>
      </c>
      <c r="Y890" s="51"/>
    </row>
    <row r="891" spans="1:25" x14ac:dyDescent="0.45">
      <c r="A891" s="51"/>
      <c r="P891" s="2">
        <v>882</v>
      </c>
      <c r="Q891" s="3">
        <v>1442734.0757757532</v>
      </c>
      <c r="S891" s="2">
        <v>882</v>
      </c>
      <c r="T891" s="3">
        <v>1442734.0757757532</v>
      </c>
      <c r="Y891" s="51"/>
    </row>
    <row r="892" spans="1:25" x14ac:dyDescent="0.45">
      <c r="A892" s="51"/>
      <c r="P892" s="2">
        <v>883</v>
      </c>
      <c r="Q892" s="3">
        <v>81123.11876799255</v>
      </c>
      <c r="S892" s="2">
        <v>883</v>
      </c>
      <c r="T892" s="3">
        <v>81123.11876799255</v>
      </c>
      <c r="Y892" s="51"/>
    </row>
    <row r="893" spans="1:25" x14ac:dyDescent="0.45">
      <c r="A893" s="51"/>
      <c r="P893" s="2">
        <v>884</v>
      </c>
      <c r="Q893" s="3">
        <v>102667.56923692959</v>
      </c>
      <c r="S893" s="2">
        <v>884</v>
      </c>
      <c r="T893" s="3">
        <v>102667.56923692959</v>
      </c>
      <c r="Y893" s="51"/>
    </row>
    <row r="894" spans="1:25" x14ac:dyDescent="0.45">
      <c r="A894" s="51"/>
      <c r="P894" s="2">
        <v>885</v>
      </c>
      <c r="Q894" s="3">
        <v>1583843.0923588448</v>
      </c>
      <c r="S894" s="2">
        <v>885</v>
      </c>
      <c r="T894" s="3">
        <v>1583843.0923588448</v>
      </c>
      <c r="Y894" s="51"/>
    </row>
    <row r="895" spans="1:25" x14ac:dyDescent="0.45">
      <c r="A895" s="51"/>
      <c r="P895" s="2">
        <v>886</v>
      </c>
      <c r="Q895" s="3">
        <v>12276512.293998815</v>
      </c>
      <c r="S895" s="2">
        <v>886</v>
      </c>
      <c r="T895" s="3">
        <v>12276512.293998815</v>
      </c>
      <c r="Y895" s="51"/>
    </row>
    <row r="896" spans="1:25" x14ac:dyDescent="0.45">
      <c r="A896" s="51"/>
      <c r="P896" s="2">
        <v>887</v>
      </c>
      <c r="Q896" s="3">
        <v>0</v>
      </c>
      <c r="S896" s="2">
        <v>887</v>
      </c>
      <c r="T896" s="3">
        <v>0</v>
      </c>
      <c r="Y896" s="51"/>
    </row>
    <row r="897" spans="1:25" x14ac:dyDescent="0.45">
      <c r="A897" s="51"/>
      <c r="P897" s="2">
        <v>888</v>
      </c>
      <c r="Q897" s="3">
        <v>25143.522209902796</v>
      </c>
      <c r="S897" s="2">
        <v>888</v>
      </c>
      <c r="T897" s="3">
        <v>25143.522209902796</v>
      </c>
      <c r="Y897" s="51"/>
    </row>
    <row r="898" spans="1:25" x14ac:dyDescent="0.45">
      <c r="A898" s="51"/>
      <c r="P898" s="2">
        <v>889</v>
      </c>
      <c r="Q898" s="3">
        <v>115298.78947035098</v>
      </c>
      <c r="S898" s="2">
        <v>889</v>
      </c>
      <c r="T898" s="3">
        <v>115298.78947035098</v>
      </c>
      <c r="Y898" s="51"/>
    </row>
    <row r="899" spans="1:25" x14ac:dyDescent="0.45">
      <c r="A899" s="51"/>
      <c r="P899" s="2">
        <v>890</v>
      </c>
      <c r="Q899" s="3">
        <v>30895.623436939786</v>
      </c>
      <c r="S899" s="2">
        <v>890</v>
      </c>
      <c r="T899" s="3">
        <v>30895.623436939786</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42527.175063064278</v>
      </c>
      <c r="S902" s="2">
        <v>893</v>
      </c>
      <c r="T902" s="3">
        <v>42527.175063064278</v>
      </c>
      <c r="Y902" s="51"/>
    </row>
    <row r="903" spans="1:25" x14ac:dyDescent="0.45">
      <c r="A903" s="51"/>
      <c r="P903" s="2">
        <v>894</v>
      </c>
      <c r="Q903" s="3">
        <v>1546259.4045130403</v>
      </c>
      <c r="S903" s="2">
        <v>894</v>
      </c>
      <c r="T903" s="3">
        <v>1546259.4045130403</v>
      </c>
      <c r="Y903" s="51"/>
    </row>
    <row r="904" spans="1:25" x14ac:dyDescent="0.45">
      <c r="A904" s="51"/>
      <c r="P904" s="2">
        <v>895</v>
      </c>
      <c r="Q904" s="3">
        <v>214819.65920349309</v>
      </c>
      <c r="S904" s="2">
        <v>895</v>
      </c>
      <c r="T904" s="3">
        <v>214819.65920349309</v>
      </c>
      <c r="Y904" s="51"/>
    </row>
    <row r="905" spans="1:25" x14ac:dyDescent="0.45">
      <c r="A905" s="51"/>
      <c r="P905" s="2">
        <v>896</v>
      </c>
      <c r="Q905" s="3">
        <v>33620.219250009868</v>
      </c>
      <c r="S905" s="2">
        <v>896</v>
      </c>
      <c r="T905" s="3">
        <v>33620.219250009868</v>
      </c>
      <c r="Y905" s="51"/>
    </row>
    <row r="906" spans="1:25" x14ac:dyDescent="0.45">
      <c r="A906" s="51"/>
      <c r="P906" s="2">
        <v>897</v>
      </c>
      <c r="Q906" s="3">
        <v>59404.915398197387</v>
      </c>
      <c r="S906" s="2">
        <v>897</v>
      </c>
      <c r="T906" s="3">
        <v>59404.915398197387</v>
      </c>
      <c r="Y906" s="51"/>
    </row>
    <row r="907" spans="1:25" x14ac:dyDescent="0.45">
      <c r="A907" s="51"/>
      <c r="P907" s="2">
        <v>898</v>
      </c>
      <c r="Q907" s="3">
        <v>0</v>
      </c>
      <c r="S907" s="2">
        <v>898</v>
      </c>
      <c r="T907" s="3">
        <v>0</v>
      </c>
      <c r="Y907" s="51"/>
    </row>
    <row r="908" spans="1:25" x14ac:dyDescent="0.45">
      <c r="A908" s="51"/>
      <c r="P908" s="2">
        <v>899</v>
      </c>
      <c r="Q908" s="3">
        <v>772645.30258155405</v>
      </c>
      <c r="S908" s="2">
        <v>899</v>
      </c>
      <c r="T908" s="3">
        <v>772645.30258155405</v>
      </c>
      <c r="Y908" s="51"/>
    </row>
    <row r="909" spans="1:25" x14ac:dyDescent="0.45">
      <c r="A909" s="51"/>
      <c r="P909" s="2">
        <v>900</v>
      </c>
      <c r="Q909" s="3">
        <v>38557.264973517558</v>
      </c>
      <c r="S909" s="2">
        <v>900</v>
      </c>
      <c r="T909" s="3">
        <v>38557.264973517558</v>
      </c>
      <c r="Y909" s="51"/>
    </row>
    <row r="910" spans="1:25" x14ac:dyDescent="0.45">
      <c r="A910" s="51"/>
      <c r="P910" s="2">
        <v>901</v>
      </c>
      <c r="Q910" s="3">
        <v>144937.07525117422</v>
      </c>
      <c r="S910" s="2">
        <v>901</v>
      </c>
      <c r="T910" s="3">
        <v>144937.07525117422</v>
      </c>
      <c r="Y910" s="51"/>
    </row>
    <row r="911" spans="1:25" x14ac:dyDescent="0.45">
      <c r="A911" s="51"/>
      <c r="P911" s="2">
        <v>902</v>
      </c>
      <c r="Q911" s="3">
        <v>3485169.0338297691</v>
      </c>
      <c r="S911" s="2">
        <v>902</v>
      </c>
      <c r="T911" s="3">
        <v>3485169.0338297691</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42513.285113992577</v>
      </c>
      <c r="S914" s="2">
        <v>905</v>
      </c>
      <c r="T914" s="3">
        <v>42513.285113992577</v>
      </c>
      <c r="Y914" s="51"/>
    </row>
    <row r="915" spans="1:25" x14ac:dyDescent="0.45">
      <c r="A915" s="51"/>
      <c r="P915" s="2">
        <v>906</v>
      </c>
      <c r="Q915" s="3">
        <v>8288307.7229121411</v>
      </c>
      <c r="S915" s="2">
        <v>906</v>
      </c>
      <c r="T915" s="3">
        <v>8288307.7229121411</v>
      </c>
      <c r="Y915" s="51"/>
    </row>
    <row r="916" spans="1:25" x14ac:dyDescent="0.45">
      <c r="A916" s="51"/>
      <c r="P916" s="2">
        <v>907</v>
      </c>
      <c r="Q916" s="3">
        <v>0</v>
      </c>
      <c r="S916" s="2">
        <v>907</v>
      </c>
      <c r="T916" s="3">
        <v>0</v>
      </c>
      <c r="Y916" s="51"/>
    </row>
    <row r="917" spans="1:25" x14ac:dyDescent="0.45">
      <c r="A917" s="51"/>
      <c r="P917" s="2">
        <v>908</v>
      </c>
      <c r="Q917" s="3">
        <v>160106.20041354257</v>
      </c>
      <c r="S917" s="2">
        <v>908</v>
      </c>
      <c r="T917" s="3">
        <v>160106.20041354257</v>
      </c>
      <c r="Y917" s="51"/>
    </row>
    <row r="918" spans="1:25" x14ac:dyDescent="0.45">
      <c r="A918" s="51"/>
      <c r="P918" s="2">
        <v>909</v>
      </c>
      <c r="Q918" s="3">
        <v>77600.312584509855</v>
      </c>
      <c r="S918" s="2">
        <v>909</v>
      </c>
      <c r="T918" s="3">
        <v>77600.312584509855</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10548.641476263952</v>
      </c>
      <c r="S921" s="2">
        <v>912</v>
      </c>
      <c r="T921" s="3">
        <v>10548.641476263952</v>
      </c>
      <c r="Y921" s="51"/>
    </row>
    <row r="922" spans="1:25" x14ac:dyDescent="0.45">
      <c r="A922" s="51"/>
      <c r="P922" s="2">
        <v>913</v>
      </c>
      <c r="Q922" s="3">
        <v>671948.7122285529</v>
      </c>
      <c r="S922" s="2">
        <v>913</v>
      </c>
      <c r="T922" s="3">
        <v>671948.7122285529</v>
      </c>
      <c r="Y922" s="51"/>
    </row>
    <row r="923" spans="1:25" x14ac:dyDescent="0.45">
      <c r="A923" s="51"/>
      <c r="P923" s="2">
        <v>914</v>
      </c>
      <c r="Q923" s="3">
        <v>41817.797809643555</v>
      </c>
      <c r="S923" s="2">
        <v>914</v>
      </c>
      <c r="T923" s="3">
        <v>41817.797809643555</v>
      </c>
      <c r="Y923" s="51"/>
    </row>
    <row r="924" spans="1:25" x14ac:dyDescent="0.45">
      <c r="A924" s="51"/>
      <c r="P924" s="2">
        <v>915</v>
      </c>
      <c r="Q924" s="3">
        <v>15353.383492259438</v>
      </c>
      <c r="S924" s="2">
        <v>915</v>
      </c>
      <c r="T924" s="3">
        <v>15353.383492259438</v>
      </c>
      <c r="Y924" s="51"/>
    </row>
    <row r="925" spans="1:25" x14ac:dyDescent="0.45">
      <c r="A925" s="51"/>
      <c r="P925" s="2">
        <v>916</v>
      </c>
      <c r="Q925" s="3">
        <v>0</v>
      </c>
      <c r="S925" s="2">
        <v>916</v>
      </c>
      <c r="T925" s="3">
        <v>0</v>
      </c>
      <c r="Y925" s="51"/>
    </row>
    <row r="926" spans="1:25" x14ac:dyDescent="0.45">
      <c r="A926" s="51"/>
      <c r="P926" s="2">
        <v>917</v>
      </c>
      <c r="Q926" s="3">
        <v>17073.826912052409</v>
      </c>
      <c r="S926" s="2">
        <v>917</v>
      </c>
      <c r="T926" s="3">
        <v>17073.826912052409</v>
      </c>
      <c r="Y926" s="51"/>
    </row>
    <row r="927" spans="1:25" x14ac:dyDescent="0.45">
      <c r="A927" s="51"/>
      <c r="P927" s="2">
        <v>918</v>
      </c>
      <c r="Q927" s="3">
        <v>76089.570652249982</v>
      </c>
      <c r="S927" s="2">
        <v>918</v>
      </c>
      <c r="T927" s="3">
        <v>76089.570652249982</v>
      </c>
      <c r="Y927" s="51"/>
    </row>
    <row r="928" spans="1:25" x14ac:dyDescent="0.45">
      <c r="A928" s="51"/>
      <c r="P928" s="2">
        <v>919</v>
      </c>
      <c r="Q928" s="3">
        <v>0</v>
      </c>
      <c r="S928" s="2">
        <v>919</v>
      </c>
      <c r="T928" s="3">
        <v>0</v>
      </c>
      <c r="Y928" s="51"/>
    </row>
    <row r="929" spans="1:25" x14ac:dyDescent="0.45">
      <c r="A929" s="51"/>
      <c r="P929" s="2">
        <v>920</v>
      </c>
      <c r="Q929" s="3">
        <v>60642.560685817451</v>
      </c>
      <c r="S929" s="2">
        <v>920</v>
      </c>
      <c r="T929" s="3">
        <v>60642.560685817451</v>
      </c>
      <c r="Y929" s="51"/>
    </row>
    <row r="930" spans="1:25" x14ac:dyDescent="0.45">
      <c r="A930" s="51"/>
      <c r="P930" s="2">
        <v>921</v>
      </c>
      <c r="Q930" s="3">
        <v>11543177.853688631</v>
      </c>
      <c r="S930" s="2">
        <v>921</v>
      </c>
      <c r="T930" s="3">
        <v>11543177.853688631</v>
      </c>
      <c r="Y930" s="51"/>
    </row>
    <row r="931" spans="1:25" x14ac:dyDescent="0.45">
      <c r="A931" s="51"/>
      <c r="P931" s="2">
        <v>922</v>
      </c>
      <c r="Q931" s="3">
        <v>62362.706612733855</v>
      </c>
      <c r="S931" s="2">
        <v>922</v>
      </c>
      <c r="T931" s="3">
        <v>62362.706612733855</v>
      </c>
      <c r="Y931" s="51"/>
    </row>
    <row r="932" spans="1:25" x14ac:dyDescent="0.45">
      <c r="A932" s="51"/>
      <c r="P932" s="2">
        <v>923</v>
      </c>
      <c r="Q932" s="3">
        <v>0</v>
      </c>
      <c r="S932" s="2">
        <v>923</v>
      </c>
      <c r="T932" s="3">
        <v>0</v>
      </c>
      <c r="Y932" s="51"/>
    </row>
    <row r="933" spans="1:25" x14ac:dyDescent="0.45">
      <c r="A933" s="51"/>
      <c r="P933" s="2">
        <v>924</v>
      </c>
      <c r="Q933" s="3">
        <v>1386082.9048313086</v>
      </c>
      <c r="S933" s="2">
        <v>924</v>
      </c>
      <c r="T933" s="3">
        <v>1386082.9048313086</v>
      </c>
      <c r="Y933" s="51"/>
    </row>
    <row r="934" spans="1:25" x14ac:dyDescent="0.45">
      <c r="A934" s="51"/>
      <c r="P934" s="2">
        <v>925</v>
      </c>
      <c r="Q934" s="3">
        <v>14007662.17889756</v>
      </c>
      <c r="S934" s="2">
        <v>925</v>
      </c>
      <c r="T934" s="3">
        <v>14007662.17889756</v>
      </c>
      <c r="Y934" s="51"/>
    </row>
    <row r="935" spans="1:25" x14ac:dyDescent="0.45">
      <c r="A935" s="51"/>
      <c r="P935" s="2">
        <v>926</v>
      </c>
      <c r="Q935" s="3">
        <v>102613.96696153778</v>
      </c>
      <c r="S935" s="2">
        <v>926</v>
      </c>
      <c r="T935" s="3">
        <v>102613.96696153778</v>
      </c>
      <c r="Y935" s="51"/>
    </row>
    <row r="936" spans="1:25" x14ac:dyDescent="0.45">
      <c r="A936" s="51"/>
      <c r="P936" s="2">
        <v>927</v>
      </c>
      <c r="Q936" s="3">
        <v>1730493.0930125655</v>
      </c>
      <c r="S936" s="2">
        <v>927</v>
      </c>
      <c r="T936" s="3">
        <v>1730493.0930125655</v>
      </c>
      <c r="Y936" s="51"/>
    </row>
    <row r="937" spans="1:25" x14ac:dyDescent="0.45">
      <c r="A937" s="51"/>
      <c r="P937" s="2">
        <v>928</v>
      </c>
      <c r="Q937" s="3">
        <v>28229.627877774845</v>
      </c>
      <c r="S937" s="2">
        <v>928</v>
      </c>
      <c r="T937" s="3">
        <v>28229.627877774845</v>
      </c>
      <c r="Y937" s="51"/>
    </row>
    <row r="938" spans="1:25" x14ac:dyDescent="0.45">
      <c r="A938" s="51"/>
      <c r="P938" s="2">
        <v>929</v>
      </c>
      <c r="Q938" s="3">
        <v>60954.875294702884</v>
      </c>
      <c r="S938" s="2">
        <v>929</v>
      </c>
      <c r="T938" s="3">
        <v>60954.875294702884</v>
      </c>
      <c r="Y938" s="51"/>
    </row>
    <row r="939" spans="1:25" x14ac:dyDescent="0.45">
      <c r="A939" s="51"/>
      <c r="P939" s="2">
        <v>930</v>
      </c>
      <c r="Q939" s="3">
        <v>35387.123494961525</v>
      </c>
      <c r="S939" s="2">
        <v>930</v>
      </c>
      <c r="T939" s="3">
        <v>35387.123494961525</v>
      </c>
      <c r="Y939" s="51"/>
    </row>
    <row r="940" spans="1:25" x14ac:dyDescent="0.45">
      <c r="A940" s="51"/>
      <c r="P940" s="2">
        <v>931</v>
      </c>
      <c r="Q940" s="3">
        <v>7581060.6948233293</v>
      </c>
      <c r="S940" s="2">
        <v>931</v>
      </c>
      <c r="T940" s="3">
        <v>7581060.6948233293</v>
      </c>
      <c r="Y940" s="51"/>
    </row>
    <row r="941" spans="1:25" x14ac:dyDescent="0.45">
      <c r="A941" s="51"/>
      <c r="P941" s="2">
        <v>932</v>
      </c>
      <c r="Q941" s="3">
        <v>0</v>
      </c>
      <c r="S941" s="2">
        <v>932</v>
      </c>
      <c r="T941" s="3">
        <v>0</v>
      </c>
      <c r="Y941" s="51"/>
    </row>
    <row r="942" spans="1:25" x14ac:dyDescent="0.45">
      <c r="A942" s="51"/>
      <c r="P942" s="2">
        <v>933</v>
      </c>
      <c r="Q942" s="3">
        <v>0</v>
      </c>
      <c r="S942" s="2">
        <v>933</v>
      </c>
      <c r="T942" s="3">
        <v>0</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0</v>
      </c>
      <c r="S945" s="2">
        <v>936</v>
      </c>
      <c r="T945" s="3">
        <v>0</v>
      </c>
      <c r="Y945" s="51"/>
    </row>
    <row r="946" spans="1:25" x14ac:dyDescent="0.45">
      <c r="A946" s="51"/>
      <c r="P946" s="2">
        <v>937</v>
      </c>
      <c r="Q946" s="3">
        <v>0</v>
      </c>
      <c r="S946" s="2">
        <v>937</v>
      </c>
      <c r="T946" s="3">
        <v>0</v>
      </c>
      <c r="Y946" s="51"/>
    </row>
    <row r="947" spans="1:25" x14ac:dyDescent="0.45">
      <c r="A947" s="51"/>
      <c r="P947" s="2">
        <v>938</v>
      </c>
      <c r="Q947" s="3">
        <v>0</v>
      </c>
      <c r="S947" s="2">
        <v>938</v>
      </c>
      <c r="T947" s="3">
        <v>0</v>
      </c>
      <c r="Y947" s="51"/>
    </row>
    <row r="948" spans="1:25" x14ac:dyDescent="0.45">
      <c r="A948" s="51"/>
      <c r="P948" s="2">
        <v>939</v>
      </c>
      <c r="Q948" s="3">
        <v>5987.6046550119427</v>
      </c>
      <c r="S948" s="2">
        <v>939</v>
      </c>
      <c r="T948" s="3">
        <v>5987.6046550119427</v>
      </c>
      <c r="Y948" s="51"/>
    </row>
    <row r="949" spans="1:25" x14ac:dyDescent="0.45">
      <c r="A949" s="51"/>
      <c r="P949" s="2">
        <v>940</v>
      </c>
      <c r="Q949" s="3">
        <v>0</v>
      </c>
      <c r="S949" s="2">
        <v>940</v>
      </c>
      <c r="T949" s="3">
        <v>0</v>
      </c>
      <c r="Y949" s="51"/>
    </row>
    <row r="950" spans="1:25" x14ac:dyDescent="0.45">
      <c r="A950" s="51"/>
      <c r="P950" s="2">
        <v>941</v>
      </c>
      <c r="Q950" s="3">
        <v>0</v>
      </c>
      <c r="S950" s="2">
        <v>941</v>
      </c>
      <c r="T950" s="3">
        <v>0</v>
      </c>
      <c r="Y950" s="51"/>
    </row>
    <row r="951" spans="1:25" x14ac:dyDescent="0.45">
      <c r="A951" s="51"/>
      <c r="P951" s="2">
        <v>942</v>
      </c>
      <c r="Q951" s="3">
        <v>85379.487322729939</v>
      </c>
      <c r="S951" s="2">
        <v>942</v>
      </c>
      <c r="T951" s="3">
        <v>85379.487322729939</v>
      </c>
      <c r="Y951" s="51"/>
    </row>
    <row r="952" spans="1:25" x14ac:dyDescent="0.45">
      <c r="A952" s="51"/>
      <c r="P952" s="2">
        <v>943</v>
      </c>
      <c r="Q952" s="3">
        <v>76029.162287986561</v>
      </c>
      <c r="S952" s="2">
        <v>943</v>
      </c>
      <c r="T952" s="3">
        <v>76029.162287986561</v>
      </c>
      <c r="Y952" s="51"/>
    </row>
    <row r="953" spans="1:25" x14ac:dyDescent="0.45">
      <c r="A953" s="51"/>
      <c r="P953" s="2">
        <v>944</v>
      </c>
      <c r="Q953" s="3">
        <v>2037602.8213665674</v>
      </c>
      <c r="S953" s="2">
        <v>944</v>
      </c>
      <c r="T953" s="3">
        <v>2037602.8213665674</v>
      </c>
      <c r="Y953" s="51"/>
    </row>
    <row r="954" spans="1:25" x14ac:dyDescent="0.45">
      <c r="A954" s="51"/>
      <c r="P954" s="2">
        <v>945</v>
      </c>
      <c r="Q954" s="3">
        <v>22232477.769008514</v>
      </c>
      <c r="S954" s="2">
        <v>945</v>
      </c>
      <c r="T954" s="3">
        <v>22232477.769008514</v>
      </c>
      <c r="Y954" s="51"/>
    </row>
    <row r="955" spans="1:25" x14ac:dyDescent="0.45">
      <c r="A955" s="51"/>
      <c r="P955" s="2">
        <v>946</v>
      </c>
      <c r="Q955" s="3">
        <v>19502.031773747291</v>
      </c>
      <c r="S955" s="2">
        <v>946</v>
      </c>
      <c r="T955" s="3">
        <v>19502.031773747291</v>
      </c>
      <c r="Y955" s="51"/>
    </row>
    <row r="956" spans="1:25" x14ac:dyDescent="0.45">
      <c r="A956" s="51"/>
      <c r="P956" s="2">
        <v>947</v>
      </c>
      <c r="Q956" s="3">
        <v>71806.426221335569</v>
      </c>
      <c r="S956" s="2">
        <v>947</v>
      </c>
      <c r="T956" s="3">
        <v>71806.426221335569</v>
      </c>
      <c r="Y956" s="51"/>
    </row>
    <row r="957" spans="1:25" x14ac:dyDescent="0.45">
      <c r="A957" s="51"/>
      <c r="P957" s="2">
        <v>948</v>
      </c>
      <c r="Q957" s="3">
        <v>84191.461793129245</v>
      </c>
      <c r="S957" s="2">
        <v>948</v>
      </c>
      <c r="T957" s="3">
        <v>84191.461793129245</v>
      </c>
      <c r="Y957" s="51"/>
    </row>
    <row r="958" spans="1:25" x14ac:dyDescent="0.45">
      <c r="A958" s="51"/>
      <c r="P958" s="2">
        <v>949</v>
      </c>
      <c r="Q958" s="3">
        <v>113030.55710869866</v>
      </c>
      <c r="S958" s="2">
        <v>949</v>
      </c>
      <c r="T958" s="3">
        <v>113030.55710869866</v>
      </c>
      <c r="Y958" s="51"/>
    </row>
    <row r="959" spans="1:25" x14ac:dyDescent="0.45">
      <c r="A959" s="51"/>
      <c r="P959" s="2">
        <v>950</v>
      </c>
      <c r="Q959" s="3">
        <v>10170085.303542724</v>
      </c>
      <c r="S959" s="2">
        <v>950</v>
      </c>
      <c r="T959" s="3">
        <v>10170085.303542724</v>
      </c>
      <c r="Y959" s="51"/>
    </row>
    <row r="960" spans="1:25" x14ac:dyDescent="0.45">
      <c r="A960" s="51"/>
      <c r="P960" s="2">
        <v>951</v>
      </c>
      <c r="Q960" s="3">
        <v>291642.45676856424</v>
      </c>
      <c r="S960" s="2">
        <v>951</v>
      </c>
      <c r="T960" s="3">
        <v>291642.45676856424</v>
      </c>
      <c r="Y960" s="51"/>
    </row>
    <row r="961" spans="1:25" x14ac:dyDescent="0.45">
      <c r="A961" s="51"/>
      <c r="P961" s="2">
        <v>952</v>
      </c>
      <c r="Q961" s="3">
        <v>0</v>
      </c>
      <c r="S961" s="2">
        <v>952</v>
      </c>
      <c r="T961" s="3">
        <v>0</v>
      </c>
      <c r="Y961" s="51"/>
    </row>
    <row r="962" spans="1:25" x14ac:dyDescent="0.45">
      <c r="A962" s="51"/>
      <c r="P962" s="2">
        <v>953</v>
      </c>
      <c r="Q962" s="3">
        <v>0</v>
      </c>
      <c r="S962" s="2">
        <v>953</v>
      </c>
      <c r="T962" s="3">
        <v>0</v>
      </c>
      <c r="Y962" s="51"/>
    </row>
    <row r="963" spans="1:25" x14ac:dyDescent="0.45">
      <c r="A963" s="51"/>
      <c r="P963" s="2">
        <v>954</v>
      </c>
      <c r="Q963" s="3">
        <v>16165359.300130609</v>
      </c>
      <c r="S963" s="2">
        <v>954</v>
      </c>
      <c r="T963" s="3">
        <v>16165359.300130609</v>
      </c>
      <c r="Y963" s="51"/>
    </row>
    <row r="964" spans="1:25" x14ac:dyDescent="0.45">
      <c r="A964" s="51"/>
      <c r="P964" s="2">
        <v>955</v>
      </c>
      <c r="Q964" s="3">
        <v>66318.318547982301</v>
      </c>
      <c r="S964" s="2">
        <v>955</v>
      </c>
      <c r="T964" s="3">
        <v>66318.318547982301</v>
      </c>
      <c r="Y964" s="51"/>
    </row>
    <row r="965" spans="1:25" x14ac:dyDescent="0.45">
      <c r="A965" s="51"/>
      <c r="P965" s="2">
        <v>956</v>
      </c>
      <c r="Q965" s="3">
        <v>0</v>
      </c>
      <c r="S965" s="2">
        <v>956</v>
      </c>
      <c r="T965" s="3">
        <v>0</v>
      </c>
      <c r="Y965" s="51"/>
    </row>
    <row r="966" spans="1:25" x14ac:dyDescent="0.45">
      <c r="A966" s="51"/>
      <c r="P966" s="2">
        <v>957</v>
      </c>
      <c r="Q966" s="3">
        <v>254448.3085968848</v>
      </c>
      <c r="S966" s="2">
        <v>957</v>
      </c>
      <c r="T966" s="3">
        <v>254448.3085968848</v>
      </c>
      <c r="Y966" s="51"/>
    </row>
    <row r="967" spans="1:25" x14ac:dyDescent="0.45">
      <c r="A967" s="51"/>
      <c r="P967" s="2">
        <v>958</v>
      </c>
      <c r="Q967" s="3">
        <v>137363.05782429414</v>
      </c>
      <c r="S967" s="2">
        <v>958</v>
      </c>
      <c r="T967" s="3">
        <v>137363.05782429414</v>
      </c>
      <c r="Y967" s="51"/>
    </row>
    <row r="968" spans="1:25" x14ac:dyDescent="0.45">
      <c r="A968" s="51"/>
      <c r="P968" s="2">
        <v>959</v>
      </c>
      <c r="Q968" s="3">
        <v>9850223.391215086</v>
      </c>
      <c r="S968" s="2">
        <v>959</v>
      </c>
      <c r="T968" s="3">
        <v>9850223.391215086</v>
      </c>
      <c r="Y968" s="51"/>
    </row>
    <row r="969" spans="1:25" x14ac:dyDescent="0.45">
      <c r="A969" s="51"/>
      <c r="P969" s="2">
        <v>960</v>
      </c>
      <c r="Q969" s="3">
        <v>47050.773986607644</v>
      </c>
      <c r="S969" s="2">
        <v>960</v>
      </c>
      <c r="T969" s="3">
        <v>47050.773986607644</v>
      </c>
      <c r="Y969" s="51"/>
    </row>
    <row r="970" spans="1:25" x14ac:dyDescent="0.45">
      <c r="A970" s="51"/>
      <c r="P970" s="2">
        <v>961</v>
      </c>
      <c r="Q970" s="3">
        <v>55513.986274053379</v>
      </c>
      <c r="S970" s="2">
        <v>961</v>
      </c>
      <c r="T970" s="3">
        <v>55513.986274053379</v>
      </c>
      <c r="Y970" s="51"/>
    </row>
    <row r="971" spans="1:25" x14ac:dyDescent="0.45">
      <c r="A971" s="51"/>
      <c r="P971" s="2">
        <v>962</v>
      </c>
      <c r="Q971" s="3">
        <v>135297.85476235463</v>
      </c>
      <c r="S971" s="2">
        <v>962</v>
      </c>
      <c r="T971" s="3">
        <v>135297.85476235463</v>
      </c>
      <c r="Y971" s="51"/>
    </row>
    <row r="972" spans="1:25" x14ac:dyDescent="0.45">
      <c r="A972" s="51"/>
      <c r="P972" s="2">
        <v>963</v>
      </c>
      <c r="Q972" s="3">
        <v>12266.653139957773</v>
      </c>
      <c r="S972" s="2">
        <v>963</v>
      </c>
      <c r="T972" s="3">
        <v>12266.653139957773</v>
      </c>
      <c r="Y972" s="51"/>
    </row>
    <row r="973" spans="1:25" x14ac:dyDescent="0.45">
      <c r="A973" s="51"/>
      <c r="P973" s="2">
        <v>964</v>
      </c>
      <c r="Q973" s="3">
        <v>94663.466944098007</v>
      </c>
      <c r="S973" s="2">
        <v>964</v>
      </c>
      <c r="T973" s="3">
        <v>94663.466944098007</v>
      </c>
      <c r="Y973" s="51"/>
    </row>
    <row r="974" spans="1:25" x14ac:dyDescent="0.45">
      <c r="A974" s="51"/>
      <c r="P974" s="2">
        <v>965</v>
      </c>
      <c r="Q974" s="3">
        <v>78723.539298947944</v>
      </c>
      <c r="S974" s="2">
        <v>965</v>
      </c>
      <c r="T974" s="3">
        <v>78723.539298947944</v>
      </c>
      <c r="Y974" s="51"/>
    </row>
    <row r="975" spans="1:25" x14ac:dyDescent="0.45">
      <c r="A975" s="51"/>
      <c r="P975" s="2">
        <v>966</v>
      </c>
      <c r="Q975" s="3">
        <v>0</v>
      </c>
      <c r="S975" s="2">
        <v>966</v>
      </c>
      <c r="T975" s="3">
        <v>0</v>
      </c>
      <c r="Y975" s="51"/>
    </row>
    <row r="976" spans="1:25" x14ac:dyDescent="0.45">
      <c r="A976" s="51"/>
      <c r="P976" s="2">
        <v>967</v>
      </c>
      <c r="Q976" s="3">
        <v>10236.015164742226</v>
      </c>
      <c r="S976" s="2">
        <v>967</v>
      </c>
      <c r="T976" s="3">
        <v>10236.015164742226</v>
      </c>
      <c r="Y976" s="51"/>
    </row>
    <row r="977" spans="1:25" x14ac:dyDescent="0.45">
      <c r="A977" s="51"/>
      <c r="P977" s="2">
        <v>968</v>
      </c>
      <c r="Q977" s="3">
        <v>0</v>
      </c>
      <c r="S977" s="2">
        <v>968</v>
      </c>
      <c r="T977" s="3">
        <v>0</v>
      </c>
      <c r="Y977" s="51"/>
    </row>
    <row r="978" spans="1:25" x14ac:dyDescent="0.45">
      <c r="A978" s="51"/>
      <c r="P978" s="2">
        <v>969</v>
      </c>
      <c r="Q978" s="3">
        <v>24609.649927507449</v>
      </c>
      <c r="S978" s="2">
        <v>969</v>
      </c>
      <c r="T978" s="3">
        <v>24609.649927507449</v>
      </c>
      <c r="Y978" s="51"/>
    </row>
    <row r="979" spans="1:25" x14ac:dyDescent="0.45">
      <c r="A979" s="51"/>
      <c r="P979" s="2">
        <v>970</v>
      </c>
      <c r="Q979" s="3">
        <v>85650.161865330912</v>
      </c>
      <c r="S979" s="2">
        <v>970</v>
      </c>
      <c r="T979" s="3">
        <v>85650.161865330912</v>
      </c>
      <c r="Y979" s="51"/>
    </row>
    <row r="980" spans="1:25" x14ac:dyDescent="0.45">
      <c r="A980" s="51"/>
      <c r="P980" s="2">
        <v>971</v>
      </c>
      <c r="Q980" s="3">
        <v>0</v>
      </c>
      <c r="S980" s="2">
        <v>971</v>
      </c>
      <c r="T980" s="3">
        <v>0</v>
      </c>
      <c r="Y980" s="51"/>
    </row>
    <row r="981" spans="1:25" x14ac:dyDescent="0.45">
      <c r="A981" s="51"/>
      <c r="P981" s="2">
        <v>972</v>
      </c>
      <c r="Q981" s="3">
        <v>9684319.8372150026</v>
      </c>
      <c r="S981" s="2">
        <v>972</v>
      </c>
      <c r="T981" s="3">
        <v>9684319.8372150026</v>
      </c>
      <c r="Y981" s="51"/>
    </row>
    <row r="982" spans="1:25" x14ac:dyDescent="0.45">
      <c r="A982" s="51"/>
      <c r="P982" s="2">
        <v>973</v>
      </c>
      <c r="Q982" s="3">
        <v>71059.868601258437</v>
      </c>
      <c r="S982" s="2">
        <v>973</v>
      </c>
      <c r="T982" s="3">
        <v>71059.868601258437</v>
      </c>
      <c r="Y982" s="51"/>
    </row>
    <row r="983" spans="1:25" x14ac:dyDescent="0.45">
      <c r="A983" s="51"/>
      <c r="P983" s="2">
        <v>974</v>
      </c>
      <c r="Q983" s="3">
        <v>82576.316426584701</v>
      </c>
      <c r="S983" s="2">
        <v>974</v>
      </c>
      <c r="T983" s="3">
        <v>82576.316426584701</v>
      </c>
      <c r="Y983" s="51"/>
    </row>
    <row r="984" spans="1:25" x14ac:dyDescent="0.45">
      <c r="A984" s="51"/>
      <c r="P984" s="2">
        <v>975</v>
      </c>
      <c r="Q984" s="3">
        <v>61295.450009891239</v>
      </c>
      <c r="S984" s="2">
        <v>975</v>
      </c>
      <c r="T984" s="3">
        <v>61295.450009891239</v>
      </c>
      <c r="Y984" s="51"/>
    </row>
    <row r="985" spans="1:25" x14ac:dyDescent="0.45">
      <c r="A985" s="51"/>
      <c r="P985" s="2">
        <v>976</v>
      </c>
      <c r="Q985" s="3">
        <v>38007.836084124021</v>
      </c>
      <c r="S985" s="2">
        <v>976</v>
      </c>
      <c r="T985" s="3">
        <v>38007.836084124021</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94139.221730856501</v>
      </c>
      <c r="S988" s="2">
        <v>979</v>
      </c>
      <c r="T988" s="3">
        <v>94139.221730856501</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80443.721883494029</v>
      </c>
      <c r="S992" s="2">
        <v>983</v>
      </c>
      <c r="T992" s="3">
        <v>80443.721883494029</v>
      </c>
      <c r="Y992" s="51"/>
    </row>
    <row r="993" spans="1:25" x14ac:dyDescent="0.45">
      <c r="A993" s="51"/>
      <c r="P993" s="2">
        <v>984</v>
      </c>
      <c r="Q993" s="3">
        <v>682906.25703151186</v>
      </c>
      <c r="S993" s="2">
        <v>984</v>
      </c>
      <c r="T993" s="3">
        <v>682906.25703151186</v>
      </c>
      <c r="Y993" s="51"/>
    </row>
    <row r="994" spans="1:25" x14ac:dyDescent="0.45">
      <c r="A994" s="51"/>
      <c r="P994" s="2">
        <v>985</v>
      </c>
      <c r="Q994" s="3">
        <v>52535.204206790229</v>
      </c>
      <c r="S994" s="2">
        <v>985</v>
      </c>
      <c r="T994" s="3">
        <v>52535.204206790229</v>
      </c>
      <c r="Y994" s="51"/>
    </row>
    <row r="995" spans="1:25" x14ac:dyDescent="0.45">
      <c r="A995" s="51"/>
      <c r="P995" s="2">
        <v>986</v>
      </c>
      <c r="Q995" s="3">
        <v>32705.036602080007</v>
      </c>
      <c r="S995" s="2">
        <v>986</v>
      </c>
      <c r="T995" s="3">
        <v>32705.036602080007</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122854.90337984558</v>
      </c>
      <c r="S1000" s="2">
        <v>991</v>
      </c>
      <c r="T1000" s="3">
        <v>122854.90337984558</v>
      </c>
      <c r="Y1000" s="51"/>
    </row>
    <row r="1001" spans="1:25" x14ac:dyDescent="0.45">
      <c r="A1001" s="51"/>
      <c r="P1001" s="2">
        <v>992</v>
      </c>
      <c r="Q1001" s="3">
        <v>349969.03801603435</v>
      </c>
      <c r="S1001" s="2">
        <v>992</v>
      </c>
      <c r="T1001" s="3">
        <v>349969.03801603435</v>
      </c>
      <c r="Y1001" s="51"/>
    </row>
    <row r="1002" spans="1:25" x14ac:dyDescent="0.45">
      <c r="A1002" s="51"/>
      <c r="P1002" s="2">
        <v>993</v>
      </c>
      <c r="Q1002" s="3">
        <v>0</v>
      </c>
      <c r="S1002" s="2">
        <v>993</v>
      </c>
      <c r="T1002" s="3">
        <v>0</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38828.643764071596</v>
      </c>
      <c r="S1005" s="2">
        <v>996</v>
      </c>
      <c r="T1005" s="3">
        <v>38828.643764071596</v>
      </c>
      <c r="Y1005" s="51"/>
    </row>
    <row r="1006" spans="1:25" x14ac:dyDescent="0.45">
      <c r="A1006" s="51"/>
      <c r="P1006" s="2">
        <v>997</v>
      </c>
      <c r="Q1006" s="3">
        <v>52326.709503875449</v>
      </c>
      <c r="S1006" s="2">
        <v>997</v>
      </c>
      <c r="T1006" s="3">
        <v>52326.709503875449</v>
      </c>
      <c r="Y1006" s="51"/>
    </row>
    <row r="1007" spans="1:25" x14ac:dyDescent="0.45">
      <c r="A1007" s="51"/>
      <c r="P1007" s="2">
        <v>998</v>
      </c>
      <c r="Q1007" s="3">
        <v>178677.47595688884</v>
      </c>
      <c r="S1007" s="2">
        <v>998</v>
      </c>
      <c r="T1007" s="3">
        <v>178677.47595688884</v>
      </c>
      <c r="Y1007" s="51"/>
    </row>
    <row r="1008" spans="1:25" x14ac:dyDescent="0.45">
      <c r="A1008" s="51"/>
      <c r="P1008" s="2">
        <v>999</v>
      </c>
      <c r="Q1008" s="3">
        <v>145886.42577577033</v>
      </c>
      <c r="S1008" s="2">
        <v>999</v>
      </c>
      <c r="T1008" s="3">
        <v>145886.42577577033</v>
      </c>
      <c r="Y1008" s="51"/>
    </row>
    <row r="1009" spans="1:25" ht="14.65" thickBot="1" x14ac:dyDescent="0.5">
      <c r="A1009" s="51"/>
      <c r="P1009" s="22">
        <v>1000</v>
      </c>
      <c r="Q1009" s="15">
        <v>54128.663582913367</v>
      </c>
      <c r="S1009" s="22">
        <v>1000</v>
      </c>
      <c r="T1009" s="15">
        <v>54128.663582913367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194"/>
      <c r="G3" s="194"/>
      <c r="H3" s="194"/>
      <c r="I3" s="194"/>
      <c r="J3" s="194"/>
      <c r="K3" s="194"/>
      <c r="L3" s="194"/>
      <c r="M3" s="194"/>
      <c r="N3" s="194"/>
      <c r="O3" s="194"/>
      <c r="P3" s="194"/>
      <c r="Q3" s="241"/>
      <c r="S3" s="58"/>
      <c r="U3" s="58"/>
      <c r="V3" s="58"/>
      <c r="W3" s="58"/>
      <c r="X3" s="58"/>
    </row>
    <row r="4" spans="1:24" ht="26.85" customHeight="1" thickBot="1" x14ac:dyDescent="0.5">
      <c r="A4" s="56"/>
      <c r="B4" s="56"/>
      <c r="C4" s="56"/>
      <c r="D4" s="245" t="s">
        <v>41</v>
      </c>
      <c r="E4" s="245"/>
      <c r="F4" s="195"/>
      <c r="G4" s="195"/>
      <c r="H4" s="195"/>
      <c r="I4" s="195"/>
      <c r="J4" s="195"/>
      <c r="K4" s="195"/>
      <c r="L4" s="195"/>
      <c r="M4" s="195"/>
      <c r="N4" s="195"/>
      <c r="O4" s="195"/>
      <c r="P4" s="19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2024-04-22T13:03:10Z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