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\Notebooks\Blackjack mini project\"/>
    </mc:Choice>
  </mc:AlternateContent>
  <bookViews>
    <workbookView xWindow="0" yWindow="0" windowWidth="28800" windowHeight="12435" firstSheet="8" activeTab="10"/>
  </bookViews>
  <sheets>
    <sheet name="DEALER" sheetId="1" r:id="rId1"/>
    <sheet name="STAND" sheetId="2" r:id="rId2"/>
    <sheet name="HIT" sheetId="3" r:id="rId3"/>
    <sheet name="HS" sheetId="4" r:id="rId4"/>
    <sheet name="DOUBLE" sheetId="5" r:id="rId5"/>
    <sheet name="HSD" sheetId="6" r:id="rId6"/>
    <sheet name="SURRENDER" sheetId="7" r:id="rId7"/>
    <sheet name="HSDR" sheetId="8" r:id="rId8"/>
    <sheet name="SPLIT" sheetId="9" r:id="rId9"/>
    <sheet name="PROB" sheetId="10" r:id="rId10"/>
    <sheet name="EXPECTED RETURNS" sheetId="11" r:id="rId11"/>
    <sheet name="EXPECTED VALUES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2" l="1"/>
  <c r="B49" i="12"/>
  <c r="B33" i="12"/>
  <c r="C33" i="12"/>
  <c r="D33" i="12"/>
  <c r="E33" i="12"/>
  <c r="F33" i="12"/>
  <c r="G33" i="12"/>
  <c r="H33" i="12"/>
  <c r="I33" i="12"/>
  <c r="J33" i="12"/>
  <c r="K33" i="12"/>
  <c r="B34" i="12"/>
  <c r="C34" i="12"/>
  <c r="D34" i="12"/>
  <c r="E34" i="12"/>
  <c r="F34" i="12"/>
  <c r="G34" i="12"/>
  <c r="H34" i="12"/>
  <c r="I34" i="12"/>
  <c r="J34" i="12"/>
  <c r="K34" i="12"/>
  <c r="B35" i="12"/>
  <c r="C35" i="12"/>
  <c r="D35" i="12"/>
  <c r="E35" i="12"/>
  <c r="F35" i="12"/>
  <c r="G35" i="12"/>
  <c r="H35" i="12"/>
  <c r="I35" i="12"/>
  <c r="J35" i="12"/>
  <c r="K35" i="12"/>
  <c r="B36" i="12"/>
  <c r="C36" i="12"/>
  <c r="D36" i="12"/>
  <c r="E36" i="12"/>
  <c r="F36" i="12"/>
  <c r="G36" i="12"/>
  <c r="H36" i="12"/>
  <c r="I36" i="12"/>
  <c r="J36" i="12"/>
  <c r="K36" i="12"/>
  <c r="B37" i="12"/>
  <c r="C37" i="12"/>
  <c r="D37" i="12"/>
  <c r="E37" i="12"/>
  <c r="F37" i="12"/>
  <c r="G37" i="12"/>
  <c r="H37" i="12"/>
  <c r="I37" i="12"/>
  <c r="J37" i="12"/>
  <c r="K37" i="12"/>
  <c r="B38" i="12"/>
  <c r="C38" i="12"/>
  <c r="D38" i="12"/>
  <c r="E38" i="12"/>
  <c r="F38" i="12"/>
  <c r="G38" i="12"/>
  <c r="H38" i="12"/>
  <c r="I38" i="12"/>
  <c r="J38" i="12"/>
  <c r="K38" i="12"/>
  <c r="B39" i="12"/>
  <c r="C39" i="12"/>
  <c r="D39" i="12"/>
  <c r="E39" i="12"/>
  <c r="F39" i="12"/>
  <c r="G39" i="12"/>
  <c r="H39" i="12"/>
  <c r="I39" i="12"/>
  <c r="J39" i="12"/>
  <c r="K39" i="12"/>
  <c r="B40" i="12"/>
  <c r="C40" i="12"/>
  <c r="D40" i="12"/>
  <c r="E40" i="12"/>
  <c r="F40" i="12"/>
  <c r="G40" i="12"/>
  <c r="H40" i="12"/>
  <c r="I40" i="12"/>
  <c r="J40" i="12"/>
  <c r="K40" i="12"/>
  <c r="B41" i="12"/>
  <c r="C41" i="12"/>
  <c r="D41" i="12"/>
  <c r="E41" i="12"/>
  <c r="F41" i="12"/>
  <c r="G41" i="12"/>
  <c r="H41" i="12"/>
  <c r="I41" i="12"/>
  <c r="J41" i="12"/>
  <c r="K41" i="12"/>
  <c r="C32" i="12"/>
  <c r="D32" i="12"/>
  <c r="E32" i="12"/>
  <c r="F32" i="12"/>
  <c r="G32" i="12"/>
  <c r="H32" i="12"/>
  <c r="I32" i="12"/>
  <c r="J32" i="12"/>
  <c r="K32" i="12"/>
  <c r="B32" i="12"/>
  <c r="B22" i="12"/>
  <c r="C22" i="12"/>
  <c r="D22" i="12"/>
  <c r="E22" i="12"/>
  <c r="F22" i="12"/>
  <c r="G22" i="12"/>
  <c r="H22" i="12"/>
  <c r="I22" i="12"/>
  <c r="J22" i="12"/>
  <c r="K22" i="12"/>
  <c r="B23" i="12"/>
  <c r="C23" i="12"/>
  <c r="D23" i="12"/>
  <c r="E23" i="12"/>
  <c r="F23" i="12"/>
  <c r="G23" i="12"/>
  <c r="H23" i="12"/>
  <c r="I23" i="12"/>
  <c r="J23" i="12"/>
  <c r="K23" i="12"/>
  <c r="B24" i="12"/>
  <c r="C24" i="12"/>
  <c r="D24" i="12"/>
  <c r="E24" i="12"/>
  <c r="F24" i="12"/>
  <c r="G24" i="12"/>
  <c r="H24" i="12"/>
  <c r="I24" i="12"/>
  <c r="J24" i="12"/>
  <c r="K24" i="12"/>
  <c r="B25" i="12"/>
  <c r="C25" i="12"/>
  <c r="D25" i="12"/>
  <c r="E25" i="12"/>
  <c r="F25" i="12"/>
  <c r="G25" i="12"/>
  <c r="H25" i="12"/>
  <c r="I25" i="12"/>
  <c r="J25" i="12"/>
  <c r="K25" i="12"/>
  <c r="B26" i="12"/>
  <c r="C26" i="12"/>
  <c r="D26" i="12"/>
  <c r="E26" i="12"/>
  <c r="F26" i="12"/>
  <c r="G26" i="12"/>
  <c r="H26" i="12"/>
  <c r="I26" i="12"/>
  <c r="J26" i="12"/>
  <c r="K26" i="12"/>
  <c r="B27" i="12"/>
  <c r="C27" i="12"/>
  <c r="D27" i="12"/>
  <c r="E27" i="12"/>
  <c r="F27" i="12"/>
  <c r="G27" i="12"/>
  <c r="H27" i="12"/>
  <c r="I27" i="12"/>
  <c r="J27" i="12"/>
  <c r="K27" i="12"/>
  <c r="B28" i="12"/>
  <c r="C28" i="12"/>
  <c r="D28" i="12"/>
  <c r="E28" i="12"/>
  <c r="F28" i="12"/>
  <c r="G28" i="12"/>
  <c r="H28" i="12"/>
  <c r="I28" i="12"/>
  <c r="J28" i="12"/>
  <c r="K28" i="12"/>
  <c r="B29" i="12"/>
  <c r="C29" i="12"/>
  <c r="D29" i="12"/>
  <c r="E29" i="12"/>
  <c r="F29" i="12"/>
  <c r="G29" i="12"/>
  <c r="H29" i="12"/>
  <c r="I29" i="12"/>
  <c r="J29" i="12"/>
  <c r="K29" i="12"/>
  <c r="C21" i="12"/>
  <c r="D21" i="12"/>
  <c r="E21" i="12"/>
  <c r="F21" i="12"/>
  <c r="G21" i="12"/>
  <c r="H21" i="12"/>
  <c r="I21" i="12"/>
  <c r="J21" i="12"/>
  <c r="K21" i="12"/>
  <c r="B21" i="12"/>
  <c r="C2" i="12"/>
  <c r="D2" i="12"/>
  <c r="E2" i="12"/>
  <c r="F2" i="12"/>
  <c r="G2" i="12"/>
  <c r="H2" i="12"/>
  <c r="I2" i="12"/>
  <c r="J2" i="12"/>
  <c r="K2" i="12"/>
  <c r="B2" i="12"/>
  <c r="M42" i="12"/>
  <c r="A22" i="12"/>
  <c r="A23" i="12" s="1"/>
  <c r="A24" i="12" s="1"/>
  <c r="A25" i="12" s="1"/>
  <c r="A26" i="12" s="1"/>
  <c r="A27" i="12" s="1"/>
  <c r="A28" i="12" s="1"/>
  <c r="A29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3" i="12"/>
  <c r="B33" i="11"/>
  <c r="C33" i="11"/>
  <c r="D33" i="11"/>
  <c r="E33" i="11"/>
  <c r="F33" i="11"/>
  <c r="G33" i="11"/>
  <c r="H33" i="11"/>
  <c r="I33" i="11"/>
  <c r="J33" i="11"/>
  <c r="K33" i="11"/>
  <c r="B34" i="11"/>
  <c r="C34" i="11"/>
  <c r="D34" i="11"/>
  <c r="E34" i="11"/>
  <c r="F34" i="11"/>
  <c r="G34" i="11"/>
  <c r="H34" i="11"/>
  <c r="I34" i="11"/>
  <c r="J34" i="11"/>
  <c r="K34" i="11"/>
  <c r="B35" i="11"/>
  <c r="C35" i="11"/>
  <c r="D35" i="11"/>
  <c r="E35" i="11"/>
  <c r="F35" i="11"/>
  <c r="G35" i="11"/>
  <c r="H35" i="11"/>
  <c r="I35" i="11"/>
  <c r="J35" i="11"/>
  <c r="K35" i="11"/>
  <c r="B36" i="11"/>
  <c r="C36" i="11"/>
  <c r="D36" i="11"/>
  <c r="E36" i="11"/>
  <c r="F36" i="11"/>
  <c r="G36" i="11"/>
  <c r="H36" i="11"/>
  <c r="I36" i="11"/>
  <c r="J36" i="11"/>
  <c r="K36" i="11"/>
  <c r="B37" i="11"/>
  <c r="C37" i="11"/>
  <c r="D37" i="11"/>
  <c r="E37" i="11"/>
  <c r="F37" i="11"/>
  <c r="G37" i="11"/>
  <c r="H37" i="11"/>
  <c r="I37" i="11"/>
  <c r="J37" i="11"/>
  <c r="K37" i="11"/>
  <c r="B38" i="11"/>
  <c r="C38" i="11"/>
  <c r="D38" i="11"/>
  <c r="E38" i="11"/>
  <c r="F38" i="11"/>
  <c r="G38" i="11"/>
  <c r="H38" i="11"/>
  <c r="I38" i="11"/>
  <c r="J38" i="11"/>
  <c r="K38" i="11"/>
  <c r="B39" i="11"/>
  <c r="C39" i="11"/>
  <c r="D39" i="11"/>
  <c r="E39" i="11"/>
  <c r="F39" i="11"/>
  <c r="G39" i="11"/>
  <c r="H39" i="11"/>
  <c r="I39" i="11"/>
  <c r="J39" i="11"/>
  <c r="K39" i="11"/>
  <c r="B40" i="11"/>
  <c r="C40" i="11"/>
  <c r="D40" i="11"/>
  <c r="E40" i="11"/>
  <c r="F40" i="11"/>
  <c r="G40" i="11"/>
  <c r="H40" i="11"/>
  <c r="I40" i="11"/>
  <c r="J40" i="11"/>
  <c r="K40" i="11"/>
  <c r="B41" i="11"/>
  <c r="C41" i="11"/>
  <c r="D41" i="11"/>
  <c r="E41" i="11"/>
  <c r="F41" i="11"/>
  <c r="G41" i="11"/>
  <c r="H41" i="11"/>
  <c r="I41" i="11"/>
  <c r="J41" i="11"/>
  <c r="K41" i="11"/>
  <c r="C32" i="11"/>
  <c r="D32" i="11"/>
  <c r="E32" i="11"/>
  <c r="F32" i="11"/>
  <c r="G32" i="11"/>
  <c r="H32" i="11"/>
  <c r="I32" i="11"/>
  <c r="J32" i="11"/>
  <c r="K32" i="11"/>
  <c r="B32" i="11"/>
  <c r="B22" i="11"/>
  <c r="C22" i="11"/>
  <c r="D22" i="11"/>
  <c r="E22" i="11"/>
  <c r="F22" i="11"/>
  <c r="G22" i="11"/>
  <c r="H22" i="11"/>
  <c r="I22" i="11"/>
  <c r="J22" i="11"/>
  <c r="K22" i="11"/>
  <c r="B23" i="11"/>
  <c r="C23" i="11"/>
  <c r="D23" i="11"/>
  <c r="E23" i="11"/>
  <c r="F23" i="11"/>
  <c r="G23" i="11"/>
  <c r="H23" i="11"/>
  <c r="I23" i="11"/>
  <c r="J23" i="11"/>
  <c r="K23" i="11"/>
  <c r="B24" i="11"/>
  <c r="C24" i="11"/>
  <c r="D24" i="11"/>
  <c r="E24" i="11"/>
  <c r="F24" i="11"/>
  <c r="G24" i="11"/>
  <c r="H24" i="11"/>
  <c r="I24" i="11"/>
  <c r="J24" i="11"/>
  <c r="K24" i="11"/>
  <c r="B25" i="11"/>
  <c r="C25" i="11"/>
  <c r="D25" i="11"/>
  <c r="E25" i="11"/>
  <c r="F25" i="11"/>
  <c r="G25" i="11"/>
  <c r="H25" i="11"/>
  <c r="I25" i="11"/>
  <c r="J25" i="11"/>
  <c r="K25" i="11"/>
  <c r="B26" i="11"/>
  <c r="C26" i="11"/>
  <c r="D26" i="11"/>
  <c r="E26" i="11"/>
  <c r="F26" i="11"/>
  <c r="G26" i="11"/>
  <c r="H26" i="11"/>
  <c r="I26" i="11"/>
  <c r="J26" i="11"/>
  <c r="K26" i="11"/>
  <c r="B27" i="11"/>
  <c r="C27" i="11"/>
  <c r="D27" i="11"/>
  <c r="E27" i="11"/>
  <c r="F27" i="11"/>
  <c r="G27" i="11"/>
  <c r="H27" i="11"/>
  <c r="I27" i="11"/>
  <c r="J27" i="11"/>
  <c r="K27" i="11"/>
  <c r="B28" i="11"/>
  <c r="C28" i="11"/>
  <c r="D28" i="11"/>
  <c r="E28" i="11"/>
  <c r="F28" i="11"/>
  <c r="G28" i="11"/>
  <c r="H28" i="11"/>
  <c r="I28" i="11"/>
  <c r="J28" i="11"/>
  <c r="K28" i="11"/>
  <c r="C21" i="11"/>
  <c r="D21" i="11"/>
  <c r="E21" i="11"/>
  <c r="F21" i="11"/>
  <c r="G21" i="11"/>
  <c r="H21" i="11"/>
  <c r="I21" i="11"/>
  <c r="J21" i="11"/>
  <c r="K21" i="11"/>
  <c r="B21" i="11"/>
  <c r="B3" i="11"/>
  <c r="C3" i="11"/>
  <c r="D3" i="11"/>
  <c r="E3" i="11"/>
  <c r="F3" i="11"/>
  <c r="G3" i="11"/>
  <c r="H3" i="11"/>
  <c r="I3" i="11"/>
  <c r="J3" i="11"/>
  <c r="K3" i="11"/>
  <c r="B4" i="11"/>
  <c r="C4" i="11"/>
  <c r="D4" i="11"/>
  <c r="E4" i="11"/>
  <c r="F4" i="11"/>
  <c r="G4" i="11"/>
  <c r="H4" i="11"/>
  <c r="I4" i="11"/>
  <c r="J4" i="11"/>
  <c r="K4" i="11"/>
  <c r="B5" i="11"/>
  <c r="C5" i="11"/>
  <c r="D5" i="11"/>
  <c r="E5" i="11"/>
  <c r="F5" i="11"/>
  <c r="G5" i="11"/>
  <c r="H5" i="11"/>
  <c r="I5" i="11"/>
  <c r="J5" i="11"/>
  <c r="K5" i="11"/>
  <c r="B6" i="11"/>
  <c r="C6" i="11"/>
  <c r="D6" i="11"/>
  <c r="E6" i="11"/>
  <c r="F6" i="11"/>
  <c r="G6" i="11"/>
  <c r="H6" i="11"/>
  <c r="I6" i="11"/>
  <c r="J6" i="11"/>
  <c r="K6" i="11"/>
  <c r="B7" i="11"/>
  <c r="C7" i="11"/>
  <c r="D7" i="11"/>
  <c r="E7" i="11"/>
  <c r="F7" i="11"/>
  <c r="G7" i="11"/>
  <c r="H7" i="11"/>
  <c r="I7" i="11"/>
  <c r="J7" i="11"/>
  <c r="K7" i="11"/>
  <c r="B8" i="11"/>
  <c r="C8" i="11"/>
  <c r="D8" i="11"/>
  <c r="E8" i="11"/>
  <c r="F8" i="11"/>
  <c r="G8" i="11"/>
  <c r="H8" i="11"/>
  <c r="I8" i="11"/>
  <c r="J8" i="11"/>
  <c r="K8" i="11"/>
  <c r="B9" i="11"/>
  <c r="C9" i="11"/>
  <c r="D9" i="11"/>
  <c r="E9" i="11"/>
  <c r="F9" i="11"/>
  <c r="G9" i="11"/>
  <c r="H9" i="11"/>
  <c r="I9" i="11"/>
  <c r="J9" i="11"/>
  <c r="K9" i="11"/>
  <c r="B10" i="11"/>
  <c r="C10" i="11"/>
  <c r="D10" i="11"/>
  <c r="E10" i="11"/>
  <c r="F10" i="11"/>
  <c r="G10" i="11"/>
  <c r="H10" i="11"/>
  <c r="I10" i="11"/>
  <c r="J10" i="11"/>
  <c r="K10" i="11"/>
  <c r="B11" i="11"/>
  <c r="C11" i="11"/>
  <c r="D11" i="11"/>
  <c r="E11" i="11"/>
  <c r="F11" i="11"/>
  <c r="G11" i="11"/>
  <c r="H11" i="11"/>
  <c r="I11" i="11"/>
  <c r="J11" i="11"/>
  <c r="K11" i="11"/>
  <c r="B12" i="11"/>
  <c r="C12" i="11"/>
  <c r="D12" i="11"/>
  <c r="E12" i="11"/>
  <c r="F12" i="11"/>
  <c r="G12" i="11"/>
  <c r="H12" i="11"/>
  <c r="I12" i="11"/>
  <c r="J12" i="11"/>
  <c r="K12" i="11"/>
  <c r="B13" i="11"/>
  <c r="C13" i="11"/>
  <c r="D13" i="11"/>
  <c r="E13" i="11"/>
  <c r="F13" i="11"/>
  <c r="G13" i="11"/>
  <c r="H13" i="11"/>
  <c r="I13" i="11"/>
  <c r="J13" i="11"/>
  <c r="K13" i="11"/>
  <c r="B14" i="11"/>
  <c r="C14" i="11"/>
  <c r="D14" i="11"/>
  <c r="E14" i="11"/>
  <c r="F14" i="11"/>
  <c r="G14" i="11"/>
  <c r="H14" i="11"/>
  <c r="I14" i="11"/>
  <c r="J14" i="11"/>
  <c r="K14" i="11"/>
  <c r="B15" i="11"/>
  <c r="C15" i="11"/>
  <c r="D15" i="11"/>
  <c r="E15" i="11"/>
  <c r="F15" i="11"/>
  <c r="G15" i="11"/>
  <c r="H15" i="11"/>
  <c r="I15" i="11"/>
  <c r="J15" i="11"/>
  <c r="K15" i="11"/>
  <c r="B16" i="11"/>
  <c r="C16" i="11"/>
  <c r="D16" i="11"/>
  <c r="E16" i="11"/>
  <c r="F16" i="11"/>
  <c r="G16" i="11"/>
  <c r="H16" i="11"/>
  <c r="I16" i="11"/>
  <c r="J16" i="11"/>
  <c r="K16" i="11"/>
  <c r="C2" i="11"/>
  <c r="D2" i="11"/>
  <c r="E2" i="11"/>
  <c r="F2" i="11"/>
  <c r="G2" i="11"/>
  <c r="H2" i="11"/>
  <c r="I2" i="11"/>
  <c r="J2" i="11"/>
  <c r="K2" i="11"/>
  <c r="B2" i="11"/>
  <c r="A79" i="11"/>
  <c r="A80" i="11" s="1"/>
  <c r="A78" i="11"/>
  <c r="I69" i="11"/>
  <c r="H69" i="11"/>
  <c r="G69" i="11"/>
  <c r="F69" i="11"/>
  <c r="E69" i="11"/>
  <c r="D69" i="11"/>
  <c r="C69" i="11"/>
  <c r="B69" i="11"/>
  <c r="J68" i="11"/>
  <c r="I68" i="11"/>
  <c r="H68" i="11"/>
  <c r="G68" i="11"/>
  <c r="F68" i="11"/>
  <c r="E68" i="11"/>
  <c r="D68" i="11"/>
  <c r="C68" i="11"/>
  <c r="B68" i="11"/>
  <c r="J67" i="11"/>
  <c r="I67" i="11"/>
  <c r="H67" i="11"/>
  <c r="G67" i="11"/>
  <c r="F67" i="11"/>
  <c r="E67" i="11"/>
  <c r="D67" i="11"/>
  <c r="C67" i="11"/>
  <c r="B67" i="11"/>
  <c r="J66" i="11"/>
  <c r="I66" i="11"/>
  <c r="H66" i="11"/>
  <c r="G66" i="11"/>
  <c r="F66" i="11"/>
  <c r="E66" i="11"/>
  <c r="D66" i="11"/>
  <c r="C66" i="11"/>
  <c r="B66" i="11"/>
  <c r="J65" i="11"/>
  <c r="I65" i="11"/>
  <c r="H65" i="11"/>
  <c r="G65" i="11"/>
  <c r="F65" i="11"/>
  <c r="E65" i="11"/>
  <c r="D65" i="11"/>
  <c r="C65" i="11"/>
  <c r="B65" i="11"/>
  <c r="J64" i="11"/>
  <c r="I64" i="11"/>
  <c r="H64" i="11"/>
  <c r="G64" i="11"/>
  <c r="F64" i="11"/>
  <c r="E64" i="11"/>
  <c r="D64" i="11"/>
  <c r="C64" i="11"/>
  <c r="B64" i="11"/>
  <c r="J63" i="11"/>
  <c r="I63" i="11"/>
  <c r="H63" i="11"/>
  <c r="G63" i="11"/>
  <c r="F63" i="11"/>
  <c r="E63" i="11"/>
  <c r="D63" i="11"/>
  <c r="C63" i="11"/>
  <c r="B63" i="11"/>
  <c r="J62" i="11"/>
  <c r="I62" i="11"/>
  <c r="H62" i="11"/>
  <c r="G62" i="11"/>
  <c r="F62" i="11"/>
  <c r="E62" i="11"/>
  <c r="D62" i="11"/>
  <c r="C62" i="11"/>
  <c r="B62" i="11"/>
  <c r="J61" i="11"/>
  <c r="I61" i="11"/>
  <c r="H61" i="11"/>
  <c r="G61" i="11"/>
  <c r="F61" i="11"/>
  <c r="E61" i="11"/>
  <c r="D61" i="11"/>
  <c r="C61" i="11"/>
  <c r="B61" i="11"/>
  <c r="I54" i="11"/>
  <c r="H54" i="11"/>
  <c r="G54" i="11"/>
  <c r="F54" i="11"/>
  <c r="E54" i="11"/>
  <c r="D54" i="11"/>
  <c r="C54" i="11"/>
  <c r="B54" i="11"/>
  <c r="J53" i="11"/>
  <c r="H53" i="11"/>
  <c r="G53" i="11"/>
  <c r="F53" i="11"/>
  <c r="E53" i="11"/>
  <c r="D53" i="11"/>
  <c r="C53" i="11"/>
  <c r="B53" i="11"/>
  <c r="J52" i="11"/>
  <c r="I52" i="11"/>
  <c r="G52" i="11"/>
  <c r="F52" i="11"/>
  <c r="E52" i="11"/>
  <c r="D52" i="11"/>
  <c r="C52" i="11"/>
  <c r="B52" i="11"/>
  <c r="J51" i="11"/>
  <c r="I51" i="11"/>
  <c r="H51" i="11"/>
  <c r="F51" i="11"/>
  <c r="E51" i="11"/>
  <c r="D51" i="11"/>
  <c r="C51" i="11"/>
  <c r="B51" i="11"/>
  <c r="J50" i="11"/>
  <c r="I50" i="11"/>
  <c r="H50" i="11"/>
  <c r="G50" i="11"/>
  <c r="E50" i="11"/>
  <c r="D50" i="11"/>
  <c r="C50" i="11"/>
  <c r="B50" i="11"/>
  <c r="J49" i="11"/>
  <c r="I49" i="11"/>
  <c r="H49" i="11"/>
  <c r="G49" i="11"/>
  <c r="F49" i="11"/>
  <c r="D49" i="11"/>
  <c r="C49" i="11"/>
  <c r="B49" i="11"/>
  <c r="J48" i="11"/>
  <c r="I48" i="11"/>
  <c r="H48" i="11"/>
  <c r="G48" i="11"/>
  <c r="F48" i="11"/>
  <c r="E48" i="11"/>
  <c r="C48" i="11"/>
  <c r="B48" i="11"/>
  <c r="J47" i="11"/>
  <c r="I47" i="11"/>
  <c r="H47" i="11"/>
  <c r="G47" i="11"/>
  <c r="F47" i="11"/>
  <c r="E47" i="11"/>
  <c r="D47" i="11"/>
  <c r="B47" i="11"/>
  <c r="J46" i="11"/>
  <c r="I46" i="11"/>
  <c r="H46" i="11"/>
  <c r="G46" i="11"/>
  <c r="F46" i="11"/>
  <c r="E46" i="11"/>
  <c r="D46" i="11"/>
  <c r="C46" i="11"/>
  <c r="B78" i="11" s="1"/>
  <c r="M42" i="11"/>
  <c r="A24" i="11"/>
  <c r="A25" i="11" s="1"/>
  <c r="A26" i="11" s="1"/>
  <c r="A27" i="11" s="1"/>
  <c r="A28" i="11" s="1"/>
  <c r="A29" i="11" s="1"/>
  <c r="A23" i="11"/>
  <c r="A22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3" i="11"/>
  <c r="M42" i="10"/>
  <c r="K41" i="10"/>
  <c r="K40" i="10"/>
  <c r="K33" i="10"/>
  <c r="K34" i="10"/>
  <c r="K35" i="10"/>
  <c r="K36" i="10"/>
  <c r="K37" i="10"/>
  <c r="K38" i="10"/>
  <c r="K39" i="10"/>
  <c r="K32" i="10"/>
  <c r="J40" i="10"/>
  <c r="J33" i="10"/>
  <c r="J34" i="10"/>
  <c r="J35" i="10"/>
  <c r="J36" i="10"/>
  <c r="J37" i="10"/>
  <c r="J38" i="10"/>
  <c r="J39" i="10"/>
  <c r="J41" i="10"/>
  <c r="J32" i="10"/>
  <c r="C40" i="10"/>
  <c r="D40" i="10"/>
  <c r="E40" i="10"/>
  <c r="F40" i="10"/>
  <c r="G40" i="10"/>
  <c r="H40" i="10"/>
  <c r="I40" i="10"/>
  <c r="B40" i="10"/>
  <c r="C41" i="10"/>
  <c r="D41" i="10"/>
  <c r="E41" i="10"/>
  <c r="F41" i="10"/>
  <c r="G41" i="10"/>
  <c r="H41" i="10"/>
  <c r="I41" i="10"/>
  <c r="B41" i="10"/>
  <c r="B33" i="10"/>
  <c r="C33" i="10"/>
  <c r="D33" i="10"/>
  <c r="E33" i="10"/>
  <c r="F33" i="10"/>
  <c r="G33" i="10"/>
  <c r="H33" i="10"/>
  <c r="I33" i="10"/>
  <c r="B34" i="10"/>
  <c r="C34" i="10"/>
  <c r="D34" i="10"/>
  <c r="E34" i="10"/>
  <c r="F34" i="10"/>
  <c r="G34" i="10"/>
  <c r="H34" i="10"/>
  <c r="I34" i="10"/>
  <c r="B35" i="10"/>
  <c r="C35" i="10"/>
  <c r="D35" i="10"/>
  <c r="E35" i="10"/>
  <c r="F35" i="10"/>
  <c r="G35" i="10"/>
  <c r="H35" i="10"/>
  <c r="I35" i="10"/>
  <c r="B36" i="10"/>
  <c r="C36" i="10"/>
  <c r="D36" i="10"/>
  <c r="E36" i="10"/>
  <c r="F36" i="10"/>
  <c r="G36" i="10"/>
  <c r="H36" i="10"/>
  <c r="I36" i="10"/>
  <c r="B37" i="10"/>
  <c r="C37" i="10"/>
  <c r="D37" i="10"/>
  <c r="E37" i="10"/>
  <c r="F37" i="10"/>
  <c r="G37" i="10"/>
  <c r="H37" i="10"/>
  <c r="I37" i="10"/>
  <c r="B38" i="10"/>
  <c r="C38" i="10"/>
  <c r="D38" i="10"/>
  <c r="E38" i="10"/>
  <c r="F38" i="10"/>
  <c r="G38" i="10"/>
  <c r="H38" i="10"/>
  <c r="I38" i="10"/>
  <c r="B39" i="10"/>
  <c r="C39" i="10"/>
  <c r="D39" i="10"/>
  <c r="E39" i="10"/>
  <c r="F39" i="10"/>
  <c r="G39" i="10"/>
  <c r="H39" i="10"/>
  <c r="I39" i="10"/>
  <c r="C32" i="10"/>
  <c r="D32" i="10"/>
  <c r="E32" i="10"/>
  <c r="F32" i="10"/>
  <c r="G32" i="10"/>
  <c r="H32" i="10"/>
  <c r="I32" i="10"/>
  <c r="B32" i="10"/>
  <c r="J29" i="10"/>
  <c r="K29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K21" i="10"/>
  <c r="J21" i="10"/>
  <c r="B29" i="10"/>
  <c r="C29" i="10"/>
  <c r="D29" i="10"/>
  <c r="E29" i="10"/>
  <c r="F29" i="10"/>
  <c r="G29" i="10"/>
  <c r="H29" i="10"/>
  <c r="I29" i="10"/>
  <c r="C21" i="10"/>
  <c r="D21" i="10"/>
  <c r="E21" i="10"/>
  <c r="F21" i="10"/>
  <c r="G21" i="10"/>
  <c r="H21" i="10"/>
  <c r="I21" i="10"/>
  <c r="C22" i="10"/>
  <c r="D22" i="10"/>
  <c r="E22" i="10"/>
  <c r="F22" i="10"/>
  <c r="G22" i="10"/>
  <c r="H22" i="10"/>
  <c r="I22" i="10"/>
  <c r="C23" i="10"/>
  <c r="D23" i="10"/>
  <c r="E23" i="10"/>
  <c r="F23" i="10"/>
  <c r="G23" i="10"/>
  <c r="H23" i="10"/>
  <c r="I23" i="10"/>
  <c r="C24" i="10"/>
  <c r="D24" i="10"/>
  <c r="E24" i="10"/>
  <c r="F24" i="10"/>
  <c r="G24" i="10"/>
  <c r="H24" i="10"/>
  <c r="I24" i="10"/>
  <c r="C25" i="10"/>
  <c r="D25" i="10"/>
  <c r="E25" i="10"/>
  <c r="F25" i="10"/>
  <c r="G25" i="10"/>
  <c r="H25" i="10"/>
  <c r="I25" i="10"/>
  <c r="C26" i="10"/>
  <c r="D26" i="10"/>
  <c r="E26" i="10"/>
  <c r="F26" i="10"/>
  <c r="G26" i="10"/>
  <c r="H26" i="10"/>
  <c r="I26" i="10"/>
  <c r="C27" i="10"/>
  <c r="D27" i="10"/>
  <c r="E27" i="10"/>
  <c r="F27" i="10"/>
  <c r="G27" i="10"/>
  <c r="H27" i="10"/>
  <c r="I27" i="10"/>
  <c r="C28" i="10"/>
  <c r="D28" i="10"/>
  <c r="E28" i="10"/>
  <c r="F28" i="10"/>
  <c r="G28" i="10"/>
  <c r="H28" i="10"/>
  <c r="I28" i="10"/>
  <c r="B22" i="10"/>
  <c r="B23" i="10"/>
  <c r="B24" i="10"/>
  <c r="B25" i="10"/>
  <c r="B26" i="10"/>
  <c r="B27" i="10"/>
  <c r="B28" i="10"/>
  <c r="B21" i="10"/>
  <c r="K2" i="10"/>
  <c r="J2" i="10"/>
  <c r="C2" i="10"/>
  <c r="D2" i="10"/>
  <c r="E2" i="10"/>
  <c r="F2" i="10"/>
  <c r="G2" i="10"/>
  <c r="H2" i="10"/>
  <c r="I2" i="10"/>
  <c r="B2" i="10"/>
  <c r="B78" i="10"/>
  <c r="B3" i="10" s="1"/>
  <c r="B3" i="12" s="1"/>
  <c r="B79" i="10"/>
  <c r="B4" i="10" s="1"/>
  <c r="B4" i="12" s="1"/>
  <c r="B80" i="10"/>
  <c r="B5" i="10" s="1"/>
  <c r="B5" i="12" s="1"/>
  <c r="B81" i="10"/>
  <c r="B6" i="10" s="1"/>
  <c r="B6" i="12" s="1"/>
  <c r="B82" i="10"/>
  <c r="B7" i="10" s="1"/>
  <c r="B7" i="12" s="1"/>
  <c r="B83" i="10"/>
  <c r="B8" i="10" s="1"/>
  <c r="B8" i="12" s="1"/>
  <c r="B84" i="10"/>
  <c r="B9" i="10" s="1"/>
  <c r="B9" i="12" s="1"/>
  <c r="B85" i="10"/>
  <c r="B10" i="10" s="1"/>
  <c r="B10" i="12" s="1"/>
  <c r="B86" i="10"/>
  <c r="B11" i="10" s="1"/>
  <c r="B11" i="12" s="1"/>
  <c r="B87" i="10"/>
  <c r="B12" i="10" s="1"/>
  <c r="B12" i="12" s="1"/>
  <c r="B88" i="10"/>
  <c r="B13" i="10" s="1"/>
  <c r="B13" i="12" s="1"/>
  <c r="B89" i="10"/>
  <c r="B14" i="10" s="1"/>
  <c r="B14" i="12" s="1"/>
  <c r="B90" i="10"/>
  <c r="B15" i="10" s="1"/>
  <c r="B15" i="12" s="1"/>
  <c r="B91" i="10"/>
  <c r="B16" i="10" s="1"/>
  <c r="B16" i="12" s="1"/>
  <c r="B92" i="10"/>
  <c r="B77" i="10"/>
  <c r="J62" i="10"/>
  <c r="J63" i="10"/>
  <c r="J64" i="10"/>
  <c r="J65" i="10"/>
  <c r="J66" i="10"/>
  <c r="J67" i="10"/>
  <c r="J68" i="10"/>
  <c r="J61" i="10"/>
  <c r="C69" i="10"/>
  <c r="D69" i="10"/>
  <c r="E69" i="10"/>
  <c r="F69" i="10"/>
  <c r="G69" i="10"/>
  <c r="H69" i="10"/>
  <c r="I69" i="10"/>
  <c r="B69" i="10"/>
  <c r="B62" i="10"/>
  <c r="C62" i="10"/>
  <c r="D62" i="10"/>
  <c r="E62" i="10"/>
  <c r="F62" i="10"/>
  <c r="G62" i="10"/>
  <c r="H62" i="10"/>
  <c r="I62" i="10"/>
  <c r="B63" i="10"/>
  <c r="C63" i="10"/>
  <c r="D63" i="10"/>
  <c r="E63" i="10"/>
  <c r="F63" i="10"/>
  <c r="G63" i="10"/>
  <c r="H63" i="10"/>
  <c r="I63" i="10"/>
  <c r="B64" i="10"/>
  <c r="C64" i="10"/>
  <c r="D64" i="10"/>
  <c r="E64" i="10"/>
  <c r="F64" i="10"/>
  <c r="G64" i="10"/>
  <c r="H64" i="10"/>
  <c r="I64" i="10"/>
  <c r="B65" i="10"/>
  <c r="C65" i="10"/>
  <c r="D65" i="10"/>
  <c r="E65" i="10"/>
  <c r="F65" i="10"/>
  <c r="G65" i="10"/>
  <c r="H65" i="10"/>
  <c r="I65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C61" i="10"/>
  <c r="D61" i="10"/>
  <c r="E61" i="10"/>
  <c r="F61" i="10"/>
  <c r="G61" i="10"/>
  <c r="H61" i="10"/>
  <c r="I61" i="10"/>
  <c r="B61" i="10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B47" i="10"/>
  <c r="D47" i="10"/>
  <c r="E47" i="10"/>
  <c r="F47" i="10"/>
  <c r="G47" i="10"/>
  <c r="H47" i="10"/>
  <c r="I47" i="10"/>
  <c r="J47" i="10"/>
  <c r="B48" i="10"/>
  <c r="C48" i="10"/>
  <c r="E48" i="10"/>
  <c r="F48" i="10"/>
  <c r="G48" i="10"/>
  <c r="H48" i="10"/>
  <c r="I48" i="10"/>
  <c r="J48" i="10"/>
  <c r="B49" i="10"/>
  <c r="C49" i="10"/>
  <c r="D49" i="10"/>
  <c r="F49" i="10"/>
  <c r="G49" i="10"/>
  <c r="H49" i="10"/>
  <c r="I49" i="10"/>
  <c r="J49" i="10"/>
  <c r="B50" i="10"/>
  <c r="C50" i="10"/>
  <c r="D50" i="10"/>
  <c r="E50" i="10"/>
  <c r="G50" i="10"/>
  <c r="H50" i="10"/>
  <c r="I50" i="10"/>
  <c r="J50" i="10"/>
  <c r="B51" i="10"/>
  <c r="C51" i="10"/>
  <c r="D51" i="10"/>
  <c r="E51" i="10"/>
  <c r="F51" i="10"/>
  <c r="H51" i="10"/>
  <c r="I51" i="10"/>
  <c r="J51" i="10"/>
  <c r="B52" i="10"/>
  <c r="C52" i="10"/>
  <c r="D52" i="10"/>
  <c r="E52" i="10"/>
  <c r="F52" i="10"/>
  <c r="G52" i="10"/>
  <c r="I52" i="10"/>
  <c r="J52" i="10"/>
  <c r="B53" i="10"/>
  <c r="C53" i="10"/>
  <c r="D53" i="10"/>
  <c r="E53" i="10"/>
  <c r="F53" i="10"/>
  <c r="G53" i="10"/>
  <c r="H53" i="10"/>
  <c r="J53" i="10"/>
  <c r="B54" i="10"/>
  <c r="C54" i="10"/>
  <c r="D54" i="10"/>
  <c r="E54" i="10"/>
  <c r="F54" i="10"/>
  <c r="G54" i="10"/>
  <c r="H54" i="10"/>
  <c r="I54" i="10"/>
  <c r="C46" i="10"/>
  <c r="D46" i="10"/>
  <c r="E46" i="10"/>
  <c r="F46" i="10"/>
  <c r="G46" i="10"/>
  <c r="H46" i="10"/>
  <c r="I46" i="10"/>
  <c r="J46" i="10"/>
  <c r="A22" i="10"/>
  <c r="A23" i="10" s="1"/>
  <c r="A24" i="10" s="1"/>
  <c r="A25" i="10" s="1"/>
  <c r="A26" i="10" s="1"/>
  <c r="A27" i="10" s="1"/>
  <c r="A28" i="10" s="1"/>
  <c r="A29" i="10" s="1"/>
  <c r="A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" i="10"/>
  <c r="B31" i="9"/>
  <c r="C31" i="9"/>
  <c r="D31" i="9"/>
  <c r="E31" i="9"/>
  <c r="F31" i="9"/>
  <c r="G31" i="9"/>
  <c r="H31" i="9"/>
  <c r="I31" i="9"/>
  <c r="J31" i="9"/>
  <c r="K31" i="9"/>
  <c r="B32" i="9"/>
  <c r="C32" i="9"/>
  <c r="D32" i="9"/>
  <c r="E32" i="9"/>
  <c r="F32" i="9"/>
  <c r="G32" i="9"/>
  <c r="H32" i="9"/>
  <c r="I32" i="9"/>
  <c r="J32" i="9"/>
  <c r="K32" i="9"/>
  <c r="B33" i="9"/>
  <c r="C33" i="9"/>
  <c r="D33" i="9"/>
  <c r="E33" i="9"/>
  <c r="F33" i="9"/>
  <c r="G33" i="9"/>
  <c r="H33" i="9"/>
  <c r="I33" i="9"/>
  <c r="J33" i="9"/>
  <c r="K33" i="9"/>
  <c r="B34" i="9"/>
  <c r="C34" i="9"/>
  <c r="D34" i="9"/>
  <c r="E34" i="9"/>
  <c r="F34" i="9"/>
  <c r="G34" i="9"/>
  <c r="H34" i="9"/>
  <c r="I34" i="9"/>
  <c r="J34" i="9"/>
  <c r="K34" i="9"/>
  <c r="B35" i="9"/>
  <c r="C35" i="9"/>
  <c r="D35" i="9"/>
  <c r="E35" i="9"/>
  <c r="F35" i="9"/>
  <c r="G35" i="9"/>
  <c r="H35" i="9"/>
  <c r="I35" i="9"/>
  <c r="J35" i="9"/>
  <c r="K35" i="9"/>
  <c r="B36" i="9"/>
  <c r="C36" i="9"/>
  <c r="D36" i="9"/>
  <c r="E36" i="9"/>
  <c r="F36" i="9"/>
  <c r="G36" i="9"/>
  <c r="H36" i="9"/>
  <c r="I36" i="9"/>
  <c r="J36" i="9"/>
  <c r="K36" i="9"/>
  <c r="B37" i="9"/>
  <c r="C37" i="9"/>
  <c r="D37" i="9"/>
  <c r="E37" i="9"/>
  <c r="F37" i="9"/>
  <c r="G37" i="9"/>
  <c r="H37" i="9"/>
  <c r="I37" i="9"/>
  <c r="J37" i="9"/>
  <c r="K37" i="9"/>
  <c r="B38" i="9"/>
  <c r="C38" i="9"/>
  <c r="D38" i="9"/>
  <c r="E38" i="9"/>
  <c r="F38" i="9"/>
  <c r="G38" i="9"/>
  <c r="H38" i="9"/>
  <c r="I38" i="9"/>
  <c r="J38" i="9"/>
  <c r="K38" i="9"/>
  <c r="B39" i="9"/>
  <c r="C39" i="9"/>
  <c r="D39" i="9"/>
  <c r="E39" i="9"/>
  <c r="F39" i="9"/>
  <c r="G39" i="9"/>
  <c r="H39" i="9"/>
  <c r="I39" i="9"/>
  <c r="J39" i="9"/>
  <c r="K39" i="9"/>
  <c r="C30" i="9"/>
  <c r="D30" i="9"/>
  <c r="E30" i="9"/>
  <c r="F30" i="9"/>
  <c r="G30" i="9"/>
  <c r="H30" i="9"/>
  <c r="I30" i="9"/>
  <c r="J30" i="9"/>
  <c r="K30" i="9"/>
  <c r="B30" i="9"/>
  <c r="C25" i="9"/>
  <c r="D25" i="9"/>
  <c r="E25" i="9"/>
  <c r="F25" i="9"/>
  <c r="G25" i="9"/>
  <c r="H25" i="9"/>
  <c r="I25" i="9"/>
  <c r="J25" i="9"/>
  <c r="K25" i="9"/>
  <c r="B25" i="9"/>
  <c r="C24" i="9"/>
  <c r="D24" i="9"/>
  <c r="E24" i="9"/>
  <c r="F24" i="9"/>
  <c r="G24" i="9"/>
  <c r="H24" i="9"/>
  <c r="I24" i="9"/>
  <c r="J24" i="9"/>
  <c r="K24" i="9"/>
  <c r="B24" i="9"/>
  <c r="C23" i="9"/>
  <c r="D23" i="9"/>
  <c r="E23" i="9"/>
  <c r="F23" i="9"/>
  <c r="G23" i="9"/>
  <c r="H23" i="9"/>
  <c r="I23" i="9"/>
  <c r="J23" i="9"/>
  <c r="K23" i="9"/>
  <c r="B23" i="9"/>
  <c r="C22" i="9"/>
  <c r="D22" i="9"/>
  <c r="E22" i="9"/>
  <c r="F22" i="9"/>
  <c r="G22" i="9"/>
  <c r="H22" i="9"/>
  <c r="I22" i="9"/>
  <c r="J22" i="9"/>
  <c r="K22" i="9"/>
  <c r="B22" i="9"/>
  <c r="C21" i="9"/>
  <c r="D21" i="9"/>
  <c r="E21" i="9"/>
  <c r="F21" i="9"/>
  <c r="G21" i="9"/>
  <c r="H21" i="9"/>
  <c r="I21" i="9"/>
  <c r="J21" i="9"/>
  <c r="K21" i="9"/>
  <c r="B21" i="9"/>
  <c r="C20" i="9"/>
  <c r="D20" i="9"/>
  <c r="E20" i="9"/>
  <c r="F20" i="9"/>
  <c r="G20" i="9"/>
  <c r="H20" i="9"/>
  <c r="I20" i="9"/>
  <c r="J20" i="9"/>
  <c r="K20" i="9"/>
  <c r="B20" i="9"/>
  <c r="C19" i="9"/>
  <c r="D19" i="9"/>
  <c r="E19" i="9"/>
  <c r="F19" i="9"/>
  <c r="G19" i="9"/>
  <c r="H19" i="9"/>
  <c r="I19" i="9"/>
  <c r="J19" i="9"/>
  <c r="K19" i="9"/>
  <c r="B19" i="9"/>
  <c r="C18" i="9"/>
  <c r="D18" i="9"/>
  <c r="E18" i="9"/>
  <c r="F18" i="9"/>
  <c r="G18" i="9"/>
  <c r="H18" i="9"/>
  <c r="I18" i="9"/>
  <c r="J18" i="9"/>
  <c r="K18" i="9"/>
  <c r="B18" i="9"/>
  <c r="C17" i="9"/>
  <c r="D17" i="9"/>
  <c r="E17" i="9"/>
  <c r="F17" i="9"/>
  <c r="G17" i="9"/>
  <c r="H17" i="9"/>
  <c r="I17" i="9"/>
  <c r="J17" i="9"/>
  <c r="K17" i="9"/>
  <c r="B17" i="9"/>
  <c r="C16" i="9"/>
  <c r="D16" i="9"/>
  <c r="E16" i="9"/>
  <c r="F16" i="9"/>
  <c r="G16" i="9"/>
  <c r="H16" i="9"/>
  <c r="I16" i="9"/>
  <c r="J16" i="9"/>
  <c r="K16" i="9"/>
  <c r="B16" i="9"/>
  <c r="C11" i="9"/>
  <c r="D11" i="9"/>
  <c r="E11" i="9"/>
  <c r="F11" i="9"/>
  <c r="G11" i="9"/>
  <c r="H11" i="9"/>
  <c r="I11" i="9"/>
  <c r="J11" i="9"/>
  <c r="K11" i="9"/>
  <c r="B11" i="9"/>
  <c r="C19" i="2"/>
  <c r="D19" i="2"/>
  <c r="E19" i="2"/>
  <c r="F19" i="2"/>
  <c r="F19" i="6" s="1"/>
  <c r="R19" i="6" s="1"/>
  <c r="G19" i="2"/>
  <c r="H19" i="2"/>
  <c r="I19" i="2"/>
  <c r="J19" i="2"/>
  <c r="J19" i="6" s="1"/>
  <c r="V19" i="6" s="1"/>
  <c r="K19" i="2"/>
  <c r="C18" i="2"/>
  <c r="D18" i="2"/>
  <c r="E18" i="2"/>
  <c r="F18" i="2"/>
  <c r="G18" i="2"/>
  <c r="H18" i="2"/>
  <c r="I18" i="2"/>
  <c r="J18" i="2"/>
  <c r="K18" i="2"/>
  <c r="C17" i="2"/>
  <c r="D17" i="2"/>
  <c r="E17" i="2"/>
  <c r="F17" i="2"/>
  <c r="G17" i="2"/>
  <c r="H17" i="2"/>
  <c r="I17" i="2"/>
  <c r="J17" i="2"/>
  <c r="K17" i="2"/>
  <c r="C16" i="2"/>
  <c r="D16" i="2"/>
  <c r="E16" i="2"/>
  <c r="F16" i="2"/>
  <c r="G16" i="2"/>
  <c r="H16" i="2"/>
  <c r="I16" i="2"/>
  <c r="J16" i="2"/>
  <c r="K16" i="2"/>
  <c r="K17" i="5"/>
  <c r="K49" i="5" s="1"/>
  <c r="K11" i="5"/>
  <c r="K43" i="5" s="1"/>
  <c r="K15" i="2"/>
  <c r="B3" i="9"/>
  <c r="B4" i="9"/>
  <c r="B5" i="9"/>
  <c r="B6" i="9"/>
  <c r="B7" i="9"/>
  <c r="B8" i="9"/>
  <c r="B9" i="9"/>
  <c r="B10" i="9"/>
  <c r="B2" i="9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C51" i="8"/>
  <c r="G51" i="8"/>
  <c r="B3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C19" i="8"/>
  <c r="D19" i="8"/>
  <c r="E19" i="8"/>
  <c r="G19" i="8"/>
  <c r="H19" i="8"/>
  <c r="I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2" i="8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3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N33" i="6"/>
  <c r="N34" i="6"/>
  <c r="N35" i="6"/>
  <c r="N36" i="6"/>
  <c r="N37" i="6"/>
  <c r="N38" i="6"/>
  <c r="N39" i="6"/>
  <c r="N40" i="6"/>
  <c r="N41" i="6"/>
  <c r="N3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P19" i="6"/>
  <c r="T19" i="6"/>
  <c r="N2" i="6"/>
  <c r="M34" i="6"/>
  <c r="M35" i="6" s="1"/>
  <c r="M36" i="6" s="1"/>
  <c r="M37" i="6" s="1"/>
  <c r="M38" i="6" s="1"/>
  <c r="M39" i="6" s="1"/>
  <c r="M40" i="6" s="1"/>
  <c r="M41" i="6" s="1"/>
  <c r="M33" i="6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E51" i="6"/>
  <c r="I51" i="6"/>
  <c r="B3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C19" i="6"/>
  <c r="O19" i="6" s="1"/>
  <c r="D19" i="6"/>
  <c r="E19" i="6"/>
  <c r="Q19" i="6" s="1"/>
  <c r="G19" i="6"/>
  <c r="S19" i="6" s="1"/>
  <c r="H19" i="6"/>
  <c r="I19" i="6"/>
  <c r="U19" i="6" s="1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2" i="6"/>
  <c r="A33" i="6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4" i="6"/>
  <c r="A3" i="6"/>
  <c r="B43" i="5"/>
  <c r="B44" i="5"/>
  <c r="B45" i="5"/>
  <c r="B46" i="5"/>
  <c r="B47" i="5"/>
  <c r="B48" i="5"/>
  <c r="B49" i="5"/>
  <c r="B50" i="5"/>
  <c r="B51" i="5"/>
  <c r="C51" i="5"/>
  <c r="D51" i="5"/>
  <c r="E51" i="5"/>
  <c r="F51" i="5"/>
  <c r="G51" i="5"/>
  <c r="H51" i="5"/>
  <c r="I51" i="5"/>
  <c r="J51" i="5"/>
  <c r="K51" i="5"/>
  <c r="B42" i="5"/>
  <c r="B33" i="5"/>
  <c r="B34" i="5"/>
  <c r="B35" i="5"/>
  <c r="B36" i="5"/>
  <c r="B37" i="5"/>
  <c r="B38" i="5"/>
  <c r="B39" i="5"/>
  <c r="B40" i="5"/>
  <c r="B41" i="5"/>
  <c r="B32" i="5"/>
  <c r="B11" i="5"/>
  <c r="C11" i="5"/>
  <c r="C43" i="5" s="1"/>
  <c r="D11" i="5"/>
  <c r="D43" i="5" s="1"/>
  <c r="E11" i="5"/>
  <c r="E43" i="5" s="1"/>
  <c r="G11" i="5"/>
  <c r="G43" i="5" s="1"/>
  <c r="H11" i="5"/>
  <c r="H43" i="5" s="1"/>
  <c r="I11" i="5"/>
  <c r="I43" i="5" s="1"/>
  <c r="B12" i="5"/>
  <c r="C12" i="5"/>
  <c r="C44" i="5" s="1"/>
  <c r="D12" i="5"/>
  <c r="D44" i="5" s="1"/>
  <c r="E12" i="5"/>
  <c r="E44" i="5" s="1"/>
  <c r="G12" i="5"/>
  <c r="G44" i="5" s="1"/>
  <c r="H12" i="5"/>
  <c r="H44" i="5" s="1"/>
  <c r="I12" i="5"/>
  <c r="I44" i="5" s="1"/>
  <c r="B13" i="5"/>
  <c r="C13" i="5"/>
  <c r="C45" i="5" s="1"/>
  <c r="D13" i="5"/>
  <c r="D45" i="5" s="1"/>
  <c r="E13" i="5"/>
  <c r="E45" i="5" s="1"/>
  <c r="G13" i="5"/>
  <c r="G45" i="5" s="1"/>
  <c r="H13" i="5"/>
  <c r="H45" i="5" s="1"/>
  <c r="I13" i="5"/>
  <c r="I45" i="5" s="1"/>
  <c r="B14" i="5"/>
  <c r="C14" i="5"/>
  <c r="C46" i="5" s="1"/>
  <c r="D14" i="5"/>
  <c r="D46" i="5" s="1"/>
  <c r="E14" i="5"/>
  <c r="E46" i="5" s="1"/>
  <c r="G14" i="5"/>
  <c r="G46" i="5" s="1"/>
  <c r="H14" i="5"/>
  <c r="H46" i="5" s="1"/>
  <c r="I14" i="5"/>
  <c r="I46" i="5" s="1"/>
  <c r="B15" i="5"/>
  <c r="C15" i="5"/>
  <c r="C47" i="5" s="1"/>
  <c r="D15" i="5"/>
  <c r="D47" i="5" s="1"/>
  <c r="E15" i="5"/>
  <c r="E47" i="5" s="1"/>
  <c r="G15" i="5"/>
  <c r="G47" i="5" s="1"/>
  <c r="H15" i="5"/>
  <c r="H47" i="5" s="1"/>
  <c r="I15" i="5"/>
  <c r="I47" i="5" s="1"/>
  <c r="B16" i="5"/>
  <c r="C16" i="5"/>
  <c r="C48" i="5" s="1"/>
  <c r="D16" i="5"/>
  <c r="D48" i="5" s="1"/>
  <c r="E16" i="5"/>
  <c r="E48" i="5" s="1"/>
  <c r="G16" i="5"/>
  <c r="G48" i="5" s="1"/>
  <c r="H16" i="5"/>
  <c r="H48" i="5" s="1"/>
  <c r="I16" i="5"/>
  <c r="I48" i="5" s="1"/>
  <c r="K16" i="5"/>
  <c r="K48" i="5" s="1"/>
  <c r="B17" i="5"/>
  <c r="C17" i="5"/>
  <c r="C49" i="5" s="1"/>
  <c r="D17" i="5"/>
  <c r="D49" i="5" s="1"/>
  <c r="E17" i="5"/>
  <c r="E49" i="5" s="1"/>
  <c r="G17" i="5"/>
  <c r="G49" i="5" s="1"/>
  <c r="H17" i="5"/>
  <c r="H49" i="5" s="1"/>
  <c r="I17" i="5"/>
  <c r="I49" i="5" s="1"/>
  <c r="B18" i="5"/>
  <c r="C18" i="5"/>
  <c r="C50" i="5" s="1"/>
  <c r="D18" i="5"/>
  <c r="D50" i="5" s="1"/>
  <c r="E18" i="5"/>
  <c r="E50" i="5" s="1"/>
  <c r="G18" i="5"/>
  <c r="G50" i="5" s="1"/>
  <c r="H18" i="5"/>
  <c r="H50" i="5" s="1"/>
  <c r="I18" i="5"/>
  <c r="I50" i="5" s="1"/>
  <c r="B19" i="5"/>
  <c r="C19" i="5"/>
  <c r="D19" i="5"/>
  <c r="E19" i="5"/>
  <c r="F19" i="5"/>
  <c r="G19" i="5"/>
  <c r="H19" i="5"/>
  <c r="I19" i="5"/>
  <c r="J19" i="5"/>
  <c r="K19" i="5"/>
  <c r="C10" i="5"/>
  <c r="C42" i="5" s="1"/>
  <c r="D10" i="5"/>
  <c r="D42" i="5" s="1"/>
  <c r="E10" i="5"/>
  <c r="E42" i="5" s="1"/>
  <c r="G10" i="5"/>
  <c r="G42" i="5" s="1"/>
  <c r="H10" i="5"/>
  <c r="H42" i="5" s="1"/>
  <c r="I10" i="5"/>
  <c r="I42" i="5" s="1"/>
  <c r="B10" i="5"/>
  <c r="B3" i="5"/>
  <c r="C3" i="5"/>
  <c r="D3" i="5"/>
  <c r="E3" i="5"/>
  <c r="F3" i="5"/>
  <c r="G3" i="5"/>
  <c r="H3" i="5"/>
  <c r="I3" i="5"/>
  <c r="J3" i="5"/>
  <c r="K3" i="5"/>
  <c r="B4" i="5"/>
  <c r="C4" i="5"/>
  <c r="D4" i="5"/>
  <c r="E4" i="5"/>
  <c r="F4" i="5"/>
  <c r="G4" i="5"/>
  <c r="H4" i="5"/>
  <c r="I4" i="5"/>
  <c r="J4" i="5"/>
  <c r="B5" i="5"/>
  <c r="D5" i="5"/>
  <c r="H5" i="5"/>
  <c r="B6" i="5"/>
  <c r="B7" i="5"/>
  <c r="I7" i="5"/>
  <c r="B8" i="5"/>
  <c r="I8" i="5"/>
  <c r="B9" i="5"/>
  <c r="C9" i="5"/>
  <c r="D9" i="5"/>
  <c r="E9" i="5"/>
  <c r="G9" i="5"/>
  <c r="H9" i="5"/>
  <c r="I9" i="5"/>
  <c r="K9" i="5"/>
  <c r="C2" i="5"/>
  <c r="D2" i="5"/>
  <c r="E2" i="5"/>
  <c r="F2" i="5"/>
  <c r="G2" i="5"/>
  <c r="H2" i="5"/>
  <c r="I2" i="5"/>
  <c r="J2" i="5"/>
  <c r="K2" i="5"/>
  <c r="B2" i="5"/>
  <c r="A34" i="5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3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P33" i="4"/>
  <c r="P34" i="4"/>
  <c r="P35" i="4"/>
  <c r="P36" i="4"/>
  <c r="P37" i="4"/>
  <c r="P38" i="4"/>
  <c r="P39" i="4"/>
  <c r="P40" i="4"/>
  <c r="P41" i="4"/>
  <c r="P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R19" i="4"/>
  <c r="V19" i="4"/>
  <c r="P2" i="4"/>
  <c r="O34" i="4"/>
  <c r="O35" i="4" s="1"/>
  <c r="O36" i="4" s="1"/>
  <c r="O37" i="4" s="1"/>
  <c r="O38" i="4" s="1"/>
  <c r="O39" i="4" s="1"/>
  <c r="O40" i="4" s="1"/>
  <c r="O41" i="4" s="1"/>
  <c r="O33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B51" i="3"/>
  <c r="C51" i="3"/>
  <c r="D51" i="3"/>
  <c r="E51" i="3"/>
  <c r="F51" i="3"/>
  <c r="G51" i="3"/>
  <c r="G51" i="4" s="1"/>
  <c r="G18" i="3" s="1"/>
  <c r="G18" i="6" s="1"/>
  <c r="S18" i="6" s="1"/>
  <c r="H51" i="3"/>
  <c r="I51" i="3"/>
  <c r="J51" i="3"/>
  <c r="K51" i="3"/>
  <c r="B51" i="4"/>
  <c r="B18" i="3" s="1"/>
  <c r="B18" i="4" s="1"/>
  <c r="B19" i="4"/>
  <c r="C19" i="4"/>
  <c r="Q19" i="4" s="1"/>
  <c r="D19" i="4"/>
  <c r="E19" i="4"/>
  <c r="S19" i="4" s="1"/>
  <c r="F19" i="4"/>
  <c r="T19" i="4" s="1"/>
  <c r="G19" i="4"/>
  <c r="U19" i="4" s="1"/>
  <c r="H19" i="4"/>
  <c r="I19" i="4"/>
  <c r="W19" i="4" s="1"/>
  <c r="J19" i="4"/>
  <c r="X19" i="4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33" i="4"/>
  <c r="A34" i="4" s="1"/>
  <c r="A3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6" i="3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33" i="3"/>
  <c r="A34" i="3" s="1"/>
  <c r="A35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" i="3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G48" i="2"/>
  <c r="H48" i="2"/>
  <c r="I48" i="2"/>
  <c r="K48" i="2"/>
  <c r="B49" i="2"/>
  <c r="C49" i="2"/>
  <c r="D49" i="2"/>
  <c r="E49" i="2"/>
  <c r="G49" i="2"/>
  <c r="H49" i="2"/>
  <c r="I49" i="2"/>
  <c r="K49" i="2"/>
  <c r="B50" i="2"/>
  <c r="C50" i="2"/>
  <c r="D50" i="2"/>
  <c r="E50" i="2"/>
  <c r="G50" i="2"/>
  <c r="H50" i="2"/>
  <c r="I50" i="2"/>
  <c r="K50" i="2"/>
  <c r="B51" i="2"/>
  <c r="C51" i="2"/>
  <c r="C51" i="4" s="1"/>
  <c r="C18" i="3" s="1"/>
  <c r="D51" i="2"/>
  <c r="D51" i="8" s="1"/>
  <c r="E51" i="2"/>
  <c r="E51" i="8" s="1"/>
  <c r="G51" i="2"/>
  <c r="G51" i="6" s="1"/>
  <c r="H51" i="2"/>
  <c r="H51" i="8" s="1"/>
  <c r="I51" i="2"/>
  <c r="I51" i="8" s="1"/>
  <c r="C42" i="2"/>
  <c r="D42" i="2"/>
  <c r="E42" i="2"/>
  <c r="F42" i="2"/>
  <c r="G42" i="2"/>
  <c r="H42" i="2"/>
  <c r="I42" i="2"/>
  <c r="J42" i="2"/>
  <c r="K42" i="2"/>
  <c r="B42" i="2"/>
  <c r="B38" i="2"/>
  <c r="C38" i="2"/>
  <c r="D38" i="2"/>
  <c r="E38" i="2"/>
  <c r="F38" i="2"/>
  <c r="G38" i="2"/>
  <c r="H38" i="2"/>
  <c r="I38" i="2"/>
  <c r="J38" i="2"/>
  <c r="K38" i="2"/>
  <c r="K5" i="5" s="1"/>
  <c r="B39" i="2"/>
  <c r="C39" i="2"/>
  <c r="D39" i="2"/>
  <c r="D6" i="5" s="1"/>
  <c r="E39" i="2"/>
  <c r="G39" i="2"/>
  <c r="G6" i="5" s="1"/>
  <c r="H39" i="2"/>
  <c r="H6" i="5" s="1"/>
  <c r="I39" i="2"/>
  <c r="K39" i="2"/>
  <c r="B40" i="2"/>
  <c r="C40" i="2"/>
  <c r="C7" i="5" s="1"/>
  <c r="D40" i="2"/>
  <c r="D7" i="5" s="1"/>
  <c r="E40" i="2"/>
  <c r="E33" i="5" s="1"/>
  <c r="G40" i="2"/>
  <c r="G7" i="5" s="1"/>
  <c r="H40" i="2"/>
  <c r="H7" i="5" s="1"/>
  <c r="I40" i="2"/>
  <c r="B41" i="2"/>
  <c r="C41" i="2"/>
  <c r="C8" i="5" s="1"/>
  <c r="D41" i="2"/>
  <c r="D8" i="5" s="1"/>
  <c r="E41" i="2"/>
  <c r="E8" i="5" s="1"/>
  <c r="G41" i="2"/>
  <c r="G8" i="5" s="1"/>
  <c r="H41" i="2"/>
  <c r="H8" i="5" s="1"/>
  <c r="I41" i="2"/>
  <c r="I39" i="5" s="1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C32" i="2"/>
  <c r="D32" i="2"/>
  <c r="E32" i="2"/>
  <c r="F32" i="2"/>
  <c r="G32" i="2"/>
  <c r="H32" i="2"/>
  <c r="I32" i="2"/>
  <c r="J32" i="2"/>
  <c r="K32" i="2"/>
  <c r="B32" i="2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B19" i="2"/>
  <c r="B18" i="2"/>
  <c r="B17" i="2"/>
  <c r="B16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D4" i="2"/>
  <c r="E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H4" i="2"/>
  <c r="I4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C3" i="2"/>
  <c r="D3" i="2"/>
  <c r="E3" i="2"/>
  <c r="F3" i="2"/>
  <c r="G3" i="2"/>
  <c r="H3" i="2"/>
  <c r="I3" i="2"/>
  <c r="J3" i="2"/>
  <c r="K3" i="2"/>
  <c r="J15" i="2"/>
  <c r="C2" i="2"/>
  <c r="D2" i="2"/>
  <c r="E2" i="2"/>
  <c r="F2" i="2"/>
  <c r="G2" i="2"/>
  <c r="H2" i="2"/>
  <c r="I2" i="2"/>
  <c r="J2" i="2"/>
  <c r="K2" i="2"/>
  <c r="C15" i="2"/>
  <c r="D15" i="2"/>
  <c r="E15" i="2"/>
  <c r="F15" i="2"/>
  <c r="G15" i="2"/>
  <c r="H15" i="2"/>
  <c r="I15" i="2"/>
  <c r="B15" i="2"/>
  <c r="B2" i="2"/>
  <c r="B3" i="2" s="1"/>
  <c r="B80" i="11" l="1"/>
  <c r="A81" i="11"/>
  <c r="B77" i="11"/>
  <c r="B79" i="11"/>
  <c r="K14" i="10"/>
  <c r="K14" i="12" s="1"/>
  <c r="K10" i="10"/>
  <c r="K10" i="12" s="1"/>
  <c r="K6" i="10"/>
  <c r="K6" i="12" s="1"/>
  <c r="K13" i="10"/>
  <c r="K13" i="12" s="1"/>
  <c r="K9" i="10"/>
  <c r="K9" i="12" s="1"/>
  <c r="K5" i="10"/>
  <c r="K5" i="12" s="1"/>
  <c r="K16" i="10"/>
  <c r="K16" i="12" s="1"/>
  <c r="K12" i="10"/>
  <c r="K12" i="12" s="1"/>
  <c r="K8" i="10"/>
  <c r="K8" i="12" s="1"/>
  <c r="K4" i="10"/>
  <c r="K4" i="12" s="1"/>
  <c r="K15" i="10"/>
  <c r="K15" i="12" s="1"/>
  <c r="K11" i="10"/>
  <c r="K11" i="12" s="1"/>
  <c r="K7" i="10"/>
  <c r="K7" i="12" s="1"/>
  <c r="K3" i="10"/>
  <c r="K3" i="12" s="1"/>
  <c r="J14" i="10"/>
  <c r="J14" i="12" s="1"/>
  <c r="J10" i="10"/>
  <c r="J10" i="12" s="1"/>
  <c r="J6" i="10"/>
  <c r="J6" i="12" s="1"/>
  <c r="J13" i="10"/>
  <c r="J13" i="12" s="1"/>
  <c r="J9" i="10"/>
  <c r="J9" i="12" s="1"/>
  <c r="J5" i="10"/>
  <c r="J5" i="12" s="1"/>
  <c r="J16" i="10"/>
  <c r="J16" i="12" s="1"/>
  <c r="J12" i="10"/>
  <c r="J12" i="12" s="1"/>
  <c r="J8" i="10"/>
  <c r="J8" i="12" s="1"/>
  <c r="J4" i="10"/>
  <c r="J4" i="12" s="1"/>
  <c r="J15" i="10"/>
  <c r="J15" i="12" s="1"/>
  <c r="J11" i="10"/>
  <c r="J11" i="12" s="1"/>
  <c r="J7" i="10"/>
  <c r="J7" i="12" s="1"/>
  <c r="J3" i="10"/>
  <c r="J3" i="12" s="1"/>
  <c r="E9" i="10"/>
  <c r="E9" i="12" s="1"/>
  <c r="I7" i="10"/>
  <c r="I7" i="12" s="1"/>
  <c r="I15" i="10"/>
  <c r="I15" i="12" s="1"/>
  <c r="I5" i="10"/>
  <c r="I5" i="12" s="1"/>
  <c r="I9" i="10"/>
  <c r="I9" i="12" s="1"/>
  <c r="E15" i="10"/>
  <c r="E15" i="12" s="1"/>
  <c r="E12" i="10"/>
  <c r="E12" i="12" s="1"/>
  <c r="E7" i="10"/>
  <c r="E7" i="12" s="1"/>
  <c r="E4" i="10"/>
  <c r="E4" i="12" s="1"/>
  <c r="I4" i="10"/>
  <c r="I4" i="12" s="1"/>
  <c r="I16" i="10"/>
  <c r="I16" i="12" s="1"/>
  <c r="I13" i="10"/>
  <c r="I13" i="12" s="1"/>
  <c r="I11" i="10"/>
  <c r="I11" i="12" s="1"/>
  <c r="I8" i="10"/>
  <c r="I8" i="12" s="1"/>
  <c r="I3" i="10"/>
  <c r="I3" i="12" s="1"/>
  <c r="I12" i="10"/>
  <c r="I12" i="12" s="1"/>
  <c r="E16" i="10"/>
  <c r="E16" i="12" s="1"/>
  <c r="E13" i="10"/>
  <c r="E13" i="12" s="1"/>
  <c r="E11" i="10"/>
  <c r="E11" i="12" s="1"/>
  <c r="E8" i="10"/>
  <c r="E8" i="12" s="1"/>
  <c r="E5" i="10"/>
  <c r="E5" i="12" s="1"/>
  <c r="E3" i="10"/>
  <c r="E3" i="12" s="1"/>
  <c r="I6" i="10"/>
  <c r="I6" i="12" s="1"/>
  <c r="H16" i="10"/>
  <c r="H16" i="12" s="1"/>
  <c r="D16" i="10"/>
  <c r="D16" i="12" s="1"/>
  <c r="H15" i="10"/>
  <c r="H15" i="12" s="1"/>
  <c r="D15" i="10"/>
  <c r="D15" i="12" s="1"/>
  <c r="H14" i="10"/>
  <c r="H14" i="12" s="1"/>
  <c r="D14" i="10"/>
  <c r="D14" i="12" s="1"/>
  <c r="H13" i="10"/>
  <c r="H13" i="12" s="1"/>
  <c r="D13" i="10"/>
  <c r="D13" i="12" s="1"/>
  <c r="H12" i="10"/>
  <c r="H12" i="12" s="1"/>
  <c r="D12" i="10"/>
  <c r="D12" i="12" s="1"/>
  <c r="H11" i="10"/>
  <c r="H11" i="12" s="1"/>
  <c r="D11" i="10"/>
  <c r="D11" i="12" s="1"/>
  <c r="H10" i="10"/>
  <c r="H10" i="12" s="1"/>
  <c r="D10" i="10"/>
  <c r="D10" i="12" s="1"/>
  <c r="H9" i="10"/>
  <c r="H9" i="12" s="1"/>
  <c r="D9" i="10"/>
  <c r="D9" i="12" s="1"/>
  <c r="H8" i="10"/>
  <c r="H8" i="12" s="1"/>
  <c r="D8" i="10"/>
  <c r="D8" i="12" s="1"/>
  <c r="H7" i="10"/>
  <c r="H7" i="12" s="1"/>
  <c r="D7" i="10"/>
  <c r="D7" i="12" s="1"/>
  <c r="H6" i="10"/>
  <c r="H6" i="12" s="1"/>
  <c r="D6" i="10"/>
  <c r="D6" i="12" s="1"/>
  <c r="H5" i="10"/>
  <c r="H5" i="12" s="1"/>
  <c r="D5" i="10"/>
  <c r="D5" i="12" s="1"/>
  <c r="H4" i="10"/>
  <c r="H4" i="12" s="1"/>
  <c r="D4" i="10"/>
  <c r="D4" i="12" s="1"/>
  <c r="H3" i="10"/>
  <c r="H3" i="12" s="1"/>
  <c r="D3" i="10"/>
  <c r="D3" i="12" s="1"/>
  <c r="E14" i="10"/>
  <c r="E14" i="12" s="1"/>
  <c r="I10" i="10"/>
  <c r="I10" i="12" s="1"/>
  <c r="G16" i="10"/>
  <c r="G16" i="12" s="1"/>
  <c r="C16" i="10"/>
  <c r="C16" i="12" s="1"/>
  <c r="G15" i="10"/>
  <c r="G15" i="12" s="1"/>
  <c r="C15" i="10"/>
  <c r="C15" i="12" s="1"/>
  <c r="G14" i="10"/>
  <c r="G14" i="12" s="1"/>
  <c r="C14" i="10"/>
  <c r="C14" i="12" s="1"/>
  <c r="G13" i="10"/>
  <c r="G13" i="12" s="1"/>
  <c r="C13" i="10"/>
  <c r="C13" i="12" s="1"/>
  <c r="G12" i="10"/>
  <c r="G12" i="12" s="1"/>
  <c r="C12" i="10"/>
  <c r="C12" i="12" s="1"/>
  <c r="G11" i="10"/>
  <c r="G11" i="12" s="1"/>
  <c r="C11" i="10"/>
  <c r="C11" i="12" s="1"/>
  <c r="G10" i="10"/>
  <c r="G10" i="12" s="1"/>
  <c r="C10" i="10"/>
  <c r="C10" i="12" s="1"/>
  <c r="G9" i="10"/>
  <c r="G9" i="12" s="1"/>
  <c r="C9" i="10"/>
  <c r="C9" i="12" s="1"/>
  <c r="G8" i="10"/>
  <c r="G8" i="12" s="1"/>
  <c r="C8" i="10"/>
  <c r="C8" i="12" s="1"/>
  <c r="G7" i="10"/>
  <c r="G7" i="12" s="1"/>
  <c r="C7" i="10"/>
  <c r="C7" i="12" s="1"/>
  <c r="G6" i="10"/>
  <c r="G6" i="12" s="1"/>
  <c r="C6" i="10"/>
  <c r="C6" i="12" s="1"/>
  <c r="G5" i="10"/>
  <c r="G5" i="12" s="1"/>
  <c r="C5" i="10"/>
  <c r="C5" i="12" s="1"/>
  <c r="G4" i="10"/>
  <c r="G4" i="12" s="1"/>
  <c r="C4" i="10"/>
  <c r="C4" i="12" s="1"/>
  <c r="G3" i="10"/>
  <c r="G3" i="12" s="1"/>
  <c r="C3" i="10"/>
  <c r="C3" i="12" s="1"/>
  <c r="I14" i="10"/>
  <c r="I14" i="12" s="1"/>
  <c r="E10" i="10"/>
  <c r="E10" i="12" s="1"/>
  <c r="E6" i="10"/>
  <c r="E6" i="12" s="1"/>
  <c r="F16" i="10"/>
  <c r="F16" i="12" s="1"/>
  <c r="F15" i="10"/>
  <c r="F15" i="12" s="1"/>
  <c r="F14" i="10"/>
  <c r="F14" i="12" s="1"/>
  <c r="F13" i="10"/>
  <c r="F13" i="12" s="1"/>
  <c r="F12" i="10"/>
  <c r="F12" i="12" s="1"/>
  <c r="F11" i="10"/>
  <c r="F11" i="12" s="1"/>
  <c r="F10" i="10"/>
  <c r="F10" i="12" s="1"/>
  <c r="F9" i="10"/>
  <c r="F9" i="12" s="1"/>
  <c r="F8" i="10"/>
  <c r="F8" i="12" s="1"/>
  <c r="F7" i="10"/>
  <c r="F7" i="12" s="1"/>
  <c r="F6" i="10"/>
  <c r="F6" i="12" s="1"/>
  <c r="F5" i="10"/>
  <c r="F5" i="12" s="1"/>
  <c r="F4" i="10"/>
  <c r="F4" i="12" s="1"/>
  <c r="F3" i="10"/>
  <c r="F3" i="12" s="1"/>
  <c r="C18" i="4"/>
  <c r="Q18" i="4" s="1"/>
  <c r="C18" i="8"/>
  <c r="C18" i="6"/>
  <c r="O18" i="6" s="1"/>
  <c r="D50" i="8"/>
  <c r="G18" i="8"/>
  <c r="J18" i="5"/>
  <c r="J50" i="5" s="1"/>
  <c r="F18" i="5"/>
  <c r="F50" i="5" s="1"/>
  <c r="H51" i="6"/>
  <c r="D51" i="6"/>
  <c r="J19" i="8"/>
  <c r="F19" i="8"/>
  <c r="J41" i="2"/>
  <c r="J36" i="5" s="1"/>
  <c r="F41" i="2"/>
  <c r="J51" i="2"/>
  <c r="F51" i="2"/>
  <c r="D51" i="4"/>
  <c r="D18" i="3" s="1"/>
  <c r="E51" i="4"/>
  <c r="E18" i="3" s="1"/>
  <c r="I51" i="4"/>
  <c r="I18" i="3" s="1"/>
  <c r="J17" i="5"/>
  <c r="J49" i="5" s="1"/>
  <c r="F17" i="5"/>
  <c r="F49" i="5" s="1"/>
  <c r="C51" i="6"/>
  <c r="H51" i="4"/>
  <c r="H18" i="3" s="1"/>
  <c r="I35" i="5"/>
  <c r="C32" i="5"/>
  <c r="J50" i="2"/>
  <c r="F50" i="2"/>
  <c r="E41" i="5"/>
  <c r="J40" i="2"/>
  <c r="J7" i="5" s="1"/>
  <c r="F40" i="2"/>
  <c r="F7" i="5" s="1"/>
  <c r="H35" i="5"/>
  <c r="E37" i="5"/>
  <c r="I40" i="5"/>
  <c r="D38" i="5"/>
  <c r="E7" i="5"/>
  <c r="J16" i="5"/>
  <c r="J48" i="5" s="1"/>
  <c r="F16" i="5"/>
  <c r="F48" i="5" s="1"/>
  <c r="J39" i="2"/>
  <c r="F39" i="2"/>
  <c r="F37" i="5" s="1"/>
  <c r="D33" i="5"/>
  <c r="H40" i="5"/>
  <c r="C41" i="5"/>
  <c r="E6" i="5"/>
  <c r="J12" i="5"/>
  <c r="J44" i="5" s="1"/>
  <c r="F12" i="5"/>
  <c r="F44" i="5" s="1"/>
  <c r="E36" i="5"/>
  <c r="G35" i="5"/>
  <c r="C36" i="5"/>
  <c r="J49" i="2"/>
  <c r="F49" i="2"/>
  <c r="I6" i="5"/>
  <c r="H32" i="5"/>
  <c r="E40" i="5"/>
  <c r="G34" i="5"/>
  <c r="C35" i="5"/>
  <c r="C6" i="5"/>
  <c r="F33" i="5"/>
  <c r="F32" i="5"/>
  <c r="G40" i="5"/>
  <c r="G38" i="5"/>
  <c r="I34" i="5"/>
  <c r="E34" i="5"/>
  <c r="J48" i="2"/>
  <c r="F48" i="2"/>
  <c r="J6" i="5"/>
  <c r="G5" i="5"/>
  <c r="C5" i="5"/>
  <c r="J15" i="5"/>
  <c r="J47" i="5" s="1"/>
  <c r="F15" i="5"/>
  <c r="F47" i="5" s="1"/>
  <c r="J11" i="5"/>
  <c r="J43" i="5" s="1"/>
  <c r="F11" i="5"/>
  <c r="F43" i="5" s="1"/>
  <c r="G32" i="5"/>
  <c r="I41" i="5"/>
  <c r="D41" i="5"/>
  <c r="D40" i="5"/>
  <c r="G39" i="5"/>
  <c r="I37" i="5"/>
  <c r="D37" i="5"/>
  <c r="I36" i="5"/>
  <c r="D36" i="5"/>
  <c r="I33" i="5"/>
  <c r="C39" i="5"/>
  <c r="D35" i="5"/>
  <c r="I38" i="5"/>
  <c r="E38" i="5"/>
  <c r="J9" i="5"/>
  <c r="F9" i="5"/>
  <c r="J5" i="5"/>
  <c r="F5" i="5"/>
  <c r="J14" i="5"/>
  <c r="J46" i="5" s="1"/>
  <c r="F14" i="5"/>
  <c r="F46" i="5" s="1"/>
  <c r="E32" i="5"/>
  <c r="H41" i="5"/>
  <c r="H37" i="5"/>
  <c r="C37" i="5"/>
  <c r="H36" i="5"/>
  <c r="F35" i="5"/>
  <c r="D34" i="5"/>
  <c r="H33" i="5"/>
  <c r="C33" i="5"/>
  <c r="J33" i="5"/>
  <c r="C40" i="5"/>
  <c r="G36" i="5"/>
  <c r="H39" i="5"/>
  <c r="D39" i="5"/>
  <c r="J8" i="5"/>
  <c r="F8" i="5"/>
  <c r="I5" i="5"/>
  <c r="E5" i="5"/>
  <c r="J10" i="5"/>
  <c r="J42" i="5" s="1"/>
  <c r="F10" i="5"/>
  <c r="F42" i="5" s="1"/>
  <c r="J13" i="5"/>
  <c r="J45" i="5" s="1"/>
  <c r="F13" i="5"/>
  <c r="F45" i="5" s="1"/>
  <c r="I32" i="5"/>
  <c r="D32" i="5"/>
  <c r="G41" i="5"/>
  <c r="E39" i="5"/>
  <c r="H38" i="5"/>
  <c r="C38" i="5"/>
  <c r="G37" i="5"/>
  <c r="J35" i="5"/>
  <c r="E35" i="5"/>
  <c r="H34" i="5"/>
  <c r="C34" i="5"/>
  <c r="G33" i="5"/>
  <c r="K41" i="2"/>
  <c r="K8" i="5" s="1"/>
  <c r="K18" i="5"/>
  <c r="K50" i="5" s="1"/>
  <c r="K19" i="8"/>
  <c r="K12" i="5"/>
  <c r="K44" i="5" s="1"/>
  <c r="K14" i="5"/>
  <c r="K46" i="5" s="1"/>
  <c r="K19" i="6"/>
  <c r="W19" i="6" s="1"/>
  <c r="K6" i="5"/>
  <c r="K10" i="5"/>
  <c r="K42" i="5" s="1"/>
  <c r="K19" i="4"/>
  <c r="Y19" i="4" s="1"/>
  <c r="K40" i="2"/>
  <c r="K35" i="5" s="1"/>
  <c r="K51" i="2"/>
  <c r="K41" i="5" s="1"/>
  <c r="K38" i="5"/>
  <c r="K15" i="5"/>
  <c r="K47" i="5" s="1"/>
  <c r="K13" i="5"/>
  <c r="K45" i="5" s="1"/>
  <c r="K4" i="5"/>
  <c r="K40" i="5"/>
  <c r="K34" i="5"/>
  <c r="I18" i="4"/>
  <c r="W18" i="4" s="1"/>
  <c r="I50" i="3"/>
  <c r="I50" i="4" s="1"/>
  <c r="I17" i="3" s="1"/>
  <c r="G18" i="4"/>
  <c r="U18" i="4" s="1"/>
  <c r="G50" i="3"/>
  <c r="G50" i="6" s="1"/>
  <c r="C50" i="3"/>
  <c r="C50" i="4" s="1"/>
  <c r="C17" i="3" s="1"/>
  <c r="B50" i="3"/>
  <c r="B50" i="4" s="1"/>
  <c r="B17" i="3" s="1"/>
  <c r="E50" i="3"/>
  <c r="E50" i="4" s="1"/>
  <c r="E17" i="3" s="1"/>
  <c r="H50" i="3"/>
  <c r="H50" i="8" s="1"/>
  <c r="D50" i="3"/>
  <c r="D50" i="4" s="1"/>
  <c r="D17" i="3" s="1"/>
  <c r="H50" i="4"/>
  <c r="H17" i="3" s="1"/>
  <c r="A4" i="2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  <c r="K3" i="1"/>
  <c r="K4" i="1"/>
  <c r="K5" i="1"/>
  <c r="K6" i="1"/>
  <c r="K7" i="1"/>
  <c r="K2" i="1"/>
  <c r="P14" i="1"/>
  <c r="AV14" i="1" s="1"/>
  <c r="O14" i="1" s="1"/>
  <c r="AU14" i="1" s="1"/>
  <c r="N14" i="1" s="1"/>
  <c r="AW12" i="1"/>
  <c r="P12" i="1" s="1"/>
  <c r="AV12" i="1" s="1"/>
  <c r="O12" i="1" s="1"/>
  <c r="AX12" i="1"/>
  <c r="AY12" i="1"/>
  <c r="AZ12" i="1"/>
  <c r="BA12" i="1"/>
  <c r="AW13" i="1"/>
  <c r="P13" i="1" s="1"/>
  <c r="AV13" i="1" s="1"/>
  <c r="O13" i="1" s="1"/>
  <c r="AU13" i="1" s="1"/>
  <c r="N13" i="1" s="1"/>
  <c r="AX13" i="1"/>
  <c r="AY13" i="1"/>
  <c r="AZ13" i="1"/>
  <c r="BA13" i="1"/>
  <c r="AW14" i="1"/>
  <c r="AX14" i="1"/>
  <c r="AY14" i="1"/>
  <c r="AZ14" i="1"/>
  <c r="BA14" i="1"/>
  <c r="AW15" i="1"/>
  <c r="P15" i="1" s="1"/>
  <c r="AV15" i="1" s="1"/>
  <c r="O15" i="1" s="1"/>
  <c r="AU15" i="1" s="1"/>
  <c r="N15" i="1" s="1"/>
  <c r="AT15" i="1" s="1"/>
  <c r="M15" i="1" s="1"/>
  <c r="AX15" i="1"/>
  <c r="AY15" i="1"/>
  <c r="AZ15" i="1"/>
  <c r="BA15" i="1"/>
  <c r="AW16" i="1"/>
  <c r="P16" i="1" s="1"/>
  <c r="AV16" i="1" s="1"/>
  <c r="O16" i="1" s="1"/>
  <c r="AX16" i="1"/>
  <c r="AY16" i="1"/>
  <c r="AZ16" i="1"/>
  <c r="BA16" i="1"/>
  <c r="AW11" i="1"/>
  <c r="P11" i="1" s="1"/>
  <c r="AV11" i="1" s="1"/>
  <c r="O11" i="1" s="1"/>
  <c r="AX11" i="1"/>
  <c r="AY11" i="1"/>
  <c r="AZ11" i="1"/>
  <c r="BA11" i="1"/>
  <c r="B44" i="12" l="1"/>
  <c r="B47" i="12" s="1"/>
  <c r="M41" i="12"/>
  <c r="M43" i="12" s="1"/>
  <c r="M16" i="12"/>
  <c r="A82" i="11"/>
  <c r="B81" i="11"/>
  <c r="M41" i="10"/>
  <c r="M43" i="10" s="1"/>
  <c r="M16" i="10"/>
  <c r="H50" i="6"/>
  <c r="G50" i="8"/>
  <c r="E50" i="8"/>
  <c r="E18" i="4"/>
  <c r="S18" i="4" s="1"/>
  <c r="E18" i="6"/>
  <c r="Q18" i="6" s="1"/>
  <c r="E18" i="8"/>
  <c r="J51" i="6"/>
  <c r="J51" i="8"/>
  <c r="J51" i="4"/>
  <c r="J18" i="3" s="1"/>
  <c r="G50" i="4"/>
  <c r="G17" i="3" s="1"/>
  <c r="K36" i="5"/>
  <c r="K32" i="5"/>
  <c r="E50" i="6"/>
  <c r="C50" i="6"/>
  <c r="D18" i="4"/>
  <c r="R18" i="4" s="1"/>
  <c r="D18" i="8"/>
  <c r="D18" i="6"/>
  <c r="P18" i="6" s="1"/>
  <c r="C50" i="8"/>
  <c r="I50" i="6"/>
  <c r="H18" i="4"/>
  <c r="V18" i="4" s="1"/>
  <c r="H18" i="8"/>
  <c r="H18" i="6"/>
  <c r="T18" i="6" s="1"/>
  <c r="D50" i="6"/>
  <c r="I50" i="8"/>
  <c r="I18" i="8"/>
  <c r="I18" i="6"/>
  <c r="U18" i="6" s="1"/>
  <c r="F51" i="6"/>
  <c r="F51" i="8"/>
  <c r="F51" i="4"/>
  <c r="F18" i="3" s="1"/>
  <c r="D17" i="8"/>
  <c r="D17" i="6"/>
  <c r="P17" i="6" s="1"/>
  <c r="I17" i="8"/>
  <c r="I17" i="6"/>
  <c r="U17" i="6" s="1"/>
  <c r="E17" i="8"/>
  <c r="E17" i="6"/>
  <c r="Q17" i="6" s="1"/>
  <c r="C17" i="8"/>
  <c r="C17" i="6"/>
  <c r="O17" i="6" s="1"/>
  <c r="K33" i="5"/>
  <c r="F36" i="5"/>
  <c r="J32" i="5"/>
  <c r="G17" i="6"/>
  <c r="S17" i="6" s="1"/>
  <c r="G17" i="8"/>
  <c r="H17" i="8"/>
  <c r="H17" i="6"/>
  <c r="T17" i="6" s="1"/>
  <c r="J37" i="5"/>
  <c r="J34" i="5"/>
  <c r="F34" i="5"/>
  <c r="F6" i="5"/>
  <c r="F41" i="5"/>
  <c r="F40" i="5"/>
  <c r="F39" i="5"/>
  <c r="F38" i="5"/>
  <c r="J41" i="5"/>
  <c r="J39" i="5"/>
  <c r="J38" i="5"/>
  <c r="J40" i="5"/>
  <c r="K51" i="8"/>
  <c r="K51" i="6"/>
  <c r="K51" i="4"/>
  <c r="K18" i="3" s="1"/>
  <c r="K7" i="5"/>
  <c r="K39" i="5"/>
  <c r="K37" i="5"/>
  <c r="E17" i="4"/>
  <c r="S17" i="4" s="1"/>
  <c r="E49" i="3"/>
  <c r="C17" i="4"/>
  <c r="Q17" i="4" s="1"/>
  <c r="C49" i="3"/>
  <c r="I17" i="4"/>
  <c r="W17" i="4" s="1"/>
  <c r="I49" i="3"/>
  <c r="D17" i="4"/>
  <c r="R17" i="4" s="1"/>
  <c r="D49" i="3"/>
  <c r="B17" i="4"/>
  <c r="B49" i="3"/>
  <c r="H17" i="4"/>
  <c r="V17" i="4" s="1"/>
  <c r="H49" i="3"/>
  <c r="G17" i="4"/>
  <c r="U17" i="4" s="1"/>
  <c r="G49" i="3"/>
  <c r="B49" i="4"/>
  <c r="B16" i="3" s="1"/>
  <c r="H49" i="4"/>
  <c r="E49" i="4"/>
  <c r="E16" i="3" s="1"/>
  <c r="C49" i="4"/>
  <c r="C16" i="3" s="1"/>
  <c r="G49" i="4"/>
  <c r="G16" i="3" s="1"/>
  <c r="AU11" i="1"/>
  <c r="N11" i="1" s="1"/>
  <c r="AT11" i="1" s="1"/>
  <c r="M11" i="1" s="1"/>
  <c r="AS15" i="1"/>
  <c r="L15" i="1" s="1"/>
  <c r="AT14" i="1"/>
  <c r="M14" i="1" s="1"/>
  <c r="AU16" i="1"/>
  <c r="N16" i="1" s="1"/>
  <c r="AT13" i="1"/>
  <c r="M13" i="1" s="1"/>
  <c r="AU12" i="1"/>
  <c r="N12" i="1" s="1"/>
  <c r="B82" i="11" l="1"/>
  <c r="A83" i="11"/>
  <c r="H16" i="3"/>
  <c r="F18" i="4"/>
  <c r="T18" i="4" s="1"/>
  <c r="F18" i="6"/>
  <c r="R18" i="6" s="1"/>
  <c r="F18" i="8"/>
  <c r="F50" i="3"/>
  <c r="J18" i="4"/>
  <c r="X18" i="4" s="1"/>
  <c r="J18" i="6"/>
  <c r="V18" i="6" s="1"/>
  <c r="J18" i="8"/>
  <c r="J50" i="3"/>
  <c r="H49" i="8"/>
  <c r="H49" i="6"/>
  <c r="D49" i="4"/>
  <c r="D16" i="3" s="1"/>
  <c r="D16" i="6" s="1"/>
  <c r="P16" i="6" s="1"/>
  <c r="D49" i="8"/>
  <c r="D49" i="6"/>
  <c r="C49" i="8"/>
  <c r="C49" i="6"/>
  <c r="G49" i="8"/>
  <c r="G49" i="6"/>
  <c r="I49" i="4"/>
  <c r="I16" i="3" s="1"/>
  <c r="I16" i="8" s="1"/>
  <c r="I49" i="8"/>
  <c r="I49" i="6"/>
  <c r="E49" i="6"/>
  <c r="E49" i="8"/>
  <c r="D16" i="8"/>
  <c r="H16" i="8"/>
  <c r="H16" i="6"/>
  <c r="T16" i="6" s="1"/>
  <c r="I16" i="6"/>
  <c r="U16" i="6" s="1"/>
  <c r="C16" i="8"/>
  <c r="C16" i="6"/>
  <c r="O16" i="6" s="1"/>
  <c r="G16" i="6"/>
  <c r="S16" i="6" s="1"/>
  <c r="G16" i="8"/>
  <c r="E16" i="6"/>
  <c r="Q16" i="6" s="1"/>
  <c r="E16" i="8"/>
  <c r="K18" i="4"/>
  <c r="Y18" i="4" s="1"/>
  <c r="K18" i="8"/>
  <c r="K18" i="6"/>
  <c r="W18" i="6" s="1"/>
  <c r="K50" i="3"/>
  <c r="I48" i="3"/>
  <c r="I48" i="4" s="1"/>
  <c r="I15" i="3" s="1"/>
  <c r="D16" i="4"/>
  <c r="R16" i="4" s="1"/>
  <c r="D48" i="3"/>
  <c r="B16" i="4"/>
  <c r="B48" i="3"/>
  <c r="E16" i="4"/>
  <c r="S16" i="4" s="1"/>
  <c r="E48" i="3"/>
  <c r="C16" i="4"/>
  <c r="Q16" i="4" s="1"/>
  <c r="C48" i="3"/>
  <c r="C48" i="4" s="1"/>
  <c r="C15" i="3" s="1"/>
  <c r="G16" i="4"/>
  <c r="U16" i="4" s="1"/>
  <c r="G48" i="3"/>
  <c r="H16" i="4"/>
  <c r="V16" i="4" s="1"/>
  <c r="H48" i="3"/>
  <c r="H48" i="4" s="1"/>
  <c r="H15" i="3" s="1"/>
  <c r="B48" i="4"/>
  <c r="B15" i="3" s="1"/>
  <c r="G48" i="4"/>
  <c r="G15" i="3" s="1"/>
  <c r="J15" i="1"/>
  <c r="J6" i="1"/>
  <c r="AS11" i="1"/>
  <c r="L11" i="1" s="1"/>
  <c r="AS14" i="1"/>
  <c r="L14" i="1" s="1"/>
  <c r="AT12" i="1"/>
  <c r="M12" i="1" s="1"/>
  <c r="AS13" i="1"/>
  <c r="L13" i="1" s="1"/>
  <c r="AR15" i="1"/>
  <c r="AT16" i="1"/>
  <c r="M16" i="1" s="1"/>
  <c r="A84" i="11" l="1"/>
  <c r="B83" i="11"/>
  <c r="J50" i="4"/>
  <c r="J17" i="3" s="1"/>
  <c r="J50" i="6"/>
  <c r="J50" i="8"/>
  <c r="F50" i="4"/>
  <c r="F17" i="3" s="1"/>
  <c r="F50" i="6"/>
  <c r="F50" i="8"/>
  <c r="I16" i="4"/>
  <c r="W16" i="4" s="1"/>
  <c r="D48" i="4"/>
  <c r="D15" i="3" s="1"/>
  <c r="D15" i="4" s="1"/>
  <c r="R15" i="4" s="1"/>
  <c r="D48" i="6"/>
  <c r="D48" i="8"/>
  <c r="H48" i="8"/>
  <c r="H48" i="6"/>
  <c r="G48" i="8"/>
  <c r="G48" i="6"/>
  <c r="E48" i="4"/>
  <c r="E15" i="3" s="1"/>
  <c r="E47" i="3" s="1"/>
  <c r="E47" i="4" s="1"/>
  <c r="E14" i="3" s="1"/>
  <c r="E48" i="8"/>
  <c r="E48" i="6"/>
  <c r="I48" i="6"/>
  <c r="I48" i="8"/>
  <c r="C48" i="8"/>
  <c r="C48" i="6"/>
  <c r="C15" i="8"/>
  <c r="C15" i="6"/>
  <c r="O15" i="6" s="1"/>
  <c r="H15" i="8"/>
  <c r="H15" i="6"/>
  <c r="T15" i="6" s="1"/>
  <c r="I15" i="8"/>
  <c r="I15" i="6"/>
  <c r="U15" i="6" s="1"/>
  <c r="D15" i="8"/>
  <c r="D15" i="6"/>
  <c r="P15" i="6" s="1"/>
  <c r="G15" i="8"/>
  <c r="G15" i="6"/>
  <c r="S15" i="6" s="1"/>
  <c r="K50" i="8"/>
  <c r="K50" i="6"/>
  <c r="K50" i="4"/>
  <c r="K17" i="3" s="1"/>
  <c r="D47" i="3"/>
  <c r="D47" i="4" s="1"/>
  <c r="D14" i="3" s="1"/>
  <c r="I15" i="4"/>
  <c r="W15" i="4" s="1"/>
  <c r="I47" i="3"/>
  <c r="C15" i="4"/>
  <c r="Q15" i="4" s="1"/>
  <c r="C47" i="3"/>
  <c r="C47" i="4" s="1"/>
  <c r="C14" i="3" s="1"/>
  <c r="B15" i="4"/>
  <c r="B47" i="3"/>
  <c r="G15" i="4"/>
  <c r="U15" i="4" s="1"/>
  <c r="G47" i="3"/>
  <c r="G47" i="4" s="1"/>
  <c r="G14" i="3" s="1"/>
  <c r="H15" i="4"/>
  <c r="V15" i="4" s="1"/>
  <c r="H47" i="3"/>
  <c r="I47" i="4"/>
  <c r="I14" i="3" s="1"/>
  <c r="B47" i="4"/>
  <c r="B14" i="3" s="1"/>
  <c r="AR11" i="1"/>
  <c r="J2" i="1"/>
  <c r="J13" i="1"/>
  <c r="J4" i="1"/>
  <c r="J14" i="1"/>
  <c r="J5" i="1"/>
  <c r="K11" i="1"/>
  <c r="I11" i="1" s="1"/>
  <c r="I2" i="1" s="1"/>
  <c r="AL11" i="1"/>
  <c r="AK11" i="1" s="1"/>
  <c r="AJ11" i="1" s="1"/>
  <c r="AI11" i="1" s="1"/>
  <c r="AH11" i="1" s="1"/>
  <c r="AL15" i="1"/>
  <c r="AK15" i="1" s="1"/>
  <c r="K15" i="1"/>
  <c r="J11" i="1"/>
  <c r="H11" i="1" s="1"/>
  <c r="AR14" i="1"/>
  <c r="AS12" i="1"/>
  <c r="L12" i="1" s="1"/>
  <c r="AS16" i="1"/>
  <c r="L16" i="1" s="1"/>
  <c r="AR13" i="1"/>
  <c r="B84" i="11" l="1"/>
  <c r="A85" i="11"/>
  <c r="F17" i="6"/>
  <c r="R17" i="6" s="1"/>
  <c r="F49" i="3"/>
  <c r="F17" i="4"/>
  <c r="T17" i="4" s="1"/>
  <c r="F17" i="8"/>
  <c r="J17" i="6"/>
  <c r="V17" i="6" s="1"/>
  <c r="J17" i="4"/>
  <c r="X17" i="4" s="1"/>
  <c r="J17" i="8"/>
  <c r="J49" i="3"/>
  <c r="E15" i="6"/>
  <c r="Q15" i="6" s="1"/>
  <c r="E15" i="8"/>
  <c r="E15" i="4"/>
  <c r="S15" i="4" s="1"/>
  <c r="I14" i="8"/>
  <c r="I14" i="6"/>
  <c r="U14" i="6" s="1"/>
  <c r="I47" i="8"/>
  <c r="I47" i="6"/>
  <c r="E14" i="8"/>
  <c r="E14" i="6"/>
  <c r="Q14" i="6" s="1"/>
  <c r="D14" i="8"/>
  <c r="D14" i="6"/>
  <c r="P14" i="6" s="1"/>
  <c r="C14" i="8"/>
  <c r="C14" i="6"/>
  <c r="O14" i="6" s="1"/>
  <c r="G14" i="8"/>
  <c r="G14" i="6"/>
  <c r="S14" i="6" s="1"/>
  <c r="H47" i="4"/>
  <c r="H14" i="3" s="1"/>
  <c r="H14" i="4" s="1"/>
  <c r="V14" i="4" s="1"/>
  <c r="H47" i="8"/>
  <c r="H47" i="6"/>
  <c r="G47" i="8"/>
  <c r="G47" i="6"/>
  <c r="C47" i="8"/>
  <c r="C47" i="6"/>
  <c r="D47" i="8"/>
  <c r="D47" i="6"/>
  <c r="E47" i="6"/>
  <c r="E47" i="8"/>
  <c r="K17" i="8"/>
  <c r="K17" i="4"/>
  <c r="Y17" i="4" s="1"/>
  <c r="K17" i="6"/>
  <c r="W17" i="6" s="1"/>
  <c r="K49" i="3"/>
  <c r="H46" i="3"/>
  <c r="B14" i="4"/>
  <c r="B46" i="3"/>
  <c r="B46" i="4" s="1"/>
  <c r="B13" i="3" s="1"/>
  <c r="G14" i="4"/>
  <c r="U14" i="4" s="1"/>
  <c r="G46" i="3"/>
  <c r="G46" i="4" s="1"/>
  <c r="G13" i="3" s="1"/>
  <c r="C14" i="4"/>
  <c r="Q14" i="4" s="1"/>
  <c r="C46" i="3"/>
  <c r="I14" i="4"/>
  <c r="W14" i="4" s="1"/>
  <c r="I46" i="3"/>
  <c r="I46" i="4" s="1"/>
  <c r="I13" i="3" s="1"/>
  <c r="E14" i="4"/>
  <c r="S14" i="4" s="1"/>
  <c r="E46" i="3"/>
  <c r="D14" i="4"/>
  <c r="R14" i="4" s="1"/>
  <c r="D46" i="3"/>
  <c r="H46" i="4"/>
  <c r="H13" i="3" s="1"/>
  <c r="F11" i="1"/>
  <c r="F2" i="1" s="1"/>
  <c r="H2" i="1"/>
  <c r="J16" i="1"/>
  <c r="J7" i="1"/>
  <c r="J12" i="1"/>
  <c r="J3" i="1"/>
  <c r="K14" i="1"/>
  <c r="AL14" i="1"/>
  <c r="I15" i="1"/>
  <c r="H15" i="1"/>
  <c r="K13" i="1"/>
  <c r="AL13" i="1"/>
  <c r="AJ15" i="1"/>
  <c r="AI15" i="1" s="1"/>
  <c r="AH15" i="1" s="1"/>
  <c r="G11" i="1"/>
  <c r="AR12" i="1"/>
  <c r="AR16" i="1"/>
  <c r="A86" i="11" l="1"/>
  <c r="B85" i="11"/>
  <c r="J49" i="8"/>
  <c r="J49" i="6"/>
  <c r="J49" i="4"/>
  <c r="J16" i="3" s="1"/>
  <c r="F49" i="6"/>
  <c r="F49" i="4"/>
  <c r="F16" i="3" s="1"/>
  <c r="F49" i="8"/>
  <c r="H13" i="8"/>
  <c r="H13" i="6"/>
  <c r="T13" i="6" s="1"/>
  <c r="D46" i="4"/>
  <c r="D13" i="3" s="1"/>
  <c r="D46" i="8"/>
  <c r="D46" i="6"/>
  <c r="I46" i="8"/>
  <c r="I46" i="6"/>
  <c r="G46" i="8"/>
  <c r="G46" i="6"/>
  <c r="H46" i="8"/>
  <c r="H46" i="6"/>
  <c r="H14" i="8"/>
  <c r="H14" i="6"/>
  <c r="T14" i="6" s="1"/>
  <c r="I13" i="8"/>
  <c r="I13" i="6"/>
  <c r="U13" i="6" s="1"/>
  <c r="G13" i="8"/>
  <c r="G13" i="6"/>
  <c r="S13" i="6" s="1"/>
  <c r="E46" i="4"/>
  <c r="E13" i="3" s="1"/>
  <c r="E13" i="4" s="1"/>
  <c r="S13" i="4" s="1"/>
  <c r="E46" i="8"/>
  <c r="E46" i="6"/>
  <c r="C46" i="4"/>
  <c r="C13" i="3" s="1"/>
  <c r="C46" i="8"/>
  <c r="C46" i="6"/>
  <c r="K49" i="4"/>
  <c r="K16" i="3" s="1"/>
  <c r="K49" i="8"/>
  <c r="K49" i="6"/>
  <c r="C45" i="3"/>
  <c r="B13" i="4"/>
  <c r="B45" i="3"/>
  <c r="D13" i="4"/>
  <c r="R13" i="4" s="1"/>
  <c r="D45" i="3"/>
  <c r="G13" i="4"/>
  <c r="U13" i="4" s="1"/>
  <c r="G45" i="3"/>
  <c r="H13" i="4"/>
  <c r="V13" i="4" s="1"/>
  <c r="H45" i="3"/>
  <c r="I13" i="4"/>
  <c r="W13" i="4" s="1"/>
  <c r="I45" i="3"/>
  <c r="B45" i="4"/>
  <c r="B12" i="3" s="1"/>
  <c r="D11" i="1"/>
  <c r="D2" i="1" s="1"/>
  <c r="G2" i="1"/>
  <c r="F15" i="1"/>
  <c r="H6" i="1"/>
  <c r="G15" i="1"/>
  <c r="G6" i="1" s="1"/>
  <c r="I6" i="1"/>
  <c r="E11" i="1"/>
  <c r="AK13" i="1"/>
  <c r="AL16" i="1"/>
  <c r="K16" i="1"/>
  <c r="I13" i="1"/>
  <c r="H13" i="1"/>
  <c r="H4" i="1" s="1"/>
  <c r="I14" i="1"/>
  <c r="H14" i="1"/>
  <c r="AK14" i="1"/>
  <c r="AL12" i="1"/>
  <c r="K12" i="1"/>
  <c r="B86" i="11" l="1"/>
  <c r="A87" i="11"/>
  <c r="J48" i="3"/>
  <c r="J16" i="8"/>
  <c r="J16" i="4"/>
  <c r="X16" i="4" s="1"/>
  <c r="J16" i="6"/>
  <c r="V16" i="6" s="1"/>
  <c r="F16" i="6"/>
  <c r="R16" i="6" s="1"/>
  <c r="F16" i="4"/>
  <c r="T16" i="4" s="1"/>
  <c r="F16" i="8"/>
  <c r="F48" i="3"/>
  <c r="E45" i="3"/>
  <c r="C13" i="8"/>
  <c r="C13" i="6"/>
  <c r="O13" i="6" s="1"/>
  <c r="D13" i="8"/>
  <c r="D13" i="6"/>
  <c r="P13" i="6" s="1"/>
  <c r="I45" i="8"/>
  <c r="I45" i="6"/>
  <c r="G45" i="8"/>
  <c r="G45" i="6"/>
  <c r="D45" i="4"/>
  <c r="D12" i="3" s="1"/>
  <c r="D12" i="4" s="1"/>
  <c r="R12" i="4" s="1"/>
  <c r="D45" i="8"/>
  <c r="D45" i="6"/>
  <c r="E13" i="8"/>
  <c r="E13" i="6"/>
  <c r="Q13" i="6" s="1"/>
  <c r="H45" i="8"/>
  <c r="H45" i="6"/>
  <c r="C45" i="8"/>
  <c r="C45" i="6"/>
  <c r="H45" i="4"/>
  <c r="H12" i="3" s="1"/>
  <c r="H12" i="4" s="1"/>
  <c r="V12" i="4" s="1"/>
  <c r="C45" i="4"/>
  <c r="C12" i="3" s="1"/>
  <c r="C13" i="4"/>
  <c r="Q13" i="4" s="1"/>
  <c r="K16" i="4"/>
  <c r="Y16" i="4" s="1"/>
  <c r="K16" i="8"/>
  <c r="K16" i="6"/>
  <c r="W16" i="6" s="1"/>
  <c r="K48" i="3"/>
  <c r="I45" i="4"/>
  <c r="I12" i="3" s="1"/>
  <c r="B12" i="4"/>
  <c r="B44" i="3"/>
  <c r="B44" i="4" s="1"/>
  <c r="B11" i="3" s="1"/>
  <c r="C44" i="3"/>
  <c r="G45" i="4"/>
  <c r="G12" i="3" s="1"/>
  <c r="G14" i="1"/>
  <c r="G5" i="1" s="1"/>
  <c r="I5" i="1"/>
  <c r="B11" i="1"/>
  <c r="B2" i="1" s="1"/>
  <c r="G13" i="1"/>
  <c r="G4" i="1" s="1"/>
  <c r="I4" i="1"/>
  <c r="C11" i="1"/>
  <c r="C2" i="1" s="1"/>
  <c r="E2" i="1"/>
  <c r="D15" i="1"/>
  <c r="D6" i="1" s="1"/>
  <c r="F6" i="1"/>
  <c r="E15" i="1"/>
  <c r="F14" i="1"/>
  <c r="F5" i="1" s="1"/>
  <c r="H5" i="1"/>
  <c r="E14" i="1"/>
  <c r="E5" i="1" s="1"/>
  <c r="F13" i="1"/>
  <c r="AK16" i="1"/>
  <c r="AJ16" i="1" s="1"/>
  <c r="AI16" i="1" s="1"/>
  <c r="AH16" i="1" s="1"/>
  <c r="I12" i="1"/>
  <c r="H12" i="1"/>
  <c r="C15" i="1"/>
  <c r="C6" i="1" s="1"/>
  <c r="I16" i="1"/>
  <c r="H16" i="1"/>
  <c r="H7" i="1" s="1"/>
  <c r="AJ14" i="1"/>
  <c r="AI14" i="1" s="1"/>
  <c r="D14" i="1"/>
  <c r="D5" i="1" s="1"/>
  <c r="AK12" i="1"/>
  <c r="AJ13" i="1"/>
  <c r="AI13" i="1" s="1"/>
  <c r="A88" i="11" l="1"/>
  <c r="B87" i="11"/>
  <c r="F48" i="4"/>
  <c r="F15" i="3" s="1"/>
  <c r="F48" i="6"/>
  <c r="F48" i="8"/>
  <c r="J48" i="8"/>
  <c r="J48" i="6"/>
  <c r="J48" i="4"/>
  <c r="J15" i="3" s="1"/>
  <c r="H44" i="3"/>
  <c r="H44" i="4" s="1"/>
  <c r="H11" i="3" s="1"/>
  <c r="H11" i="8" s="1"/>
  <c r="D44" i="3"/>
  <c r="D44" i="4" s="1"/>
  <c r="D11" i="3" s="1"/>
  <c r="D11" i="8" s="1"/>
  <c r="I12" i="8"/>
  <c r="I12" i="6"/>
  <c r="U12" i="6" s="1"/>
  <c r="G12" i="8"/>
  <c r="G12" i="6"/>
  <c r="S12" i="6" s="1"/>
  <c r="C44" i="8"/>
  <c r="C44" i="6"/>
  <c r="C12" i="8"/>
  <c r="C12" i="6"/>
  <c r="O12" i="6" s="1"/>
  <c r="H44" i="6"/>
  <c r="H44" i="8"/>
  <c r="C12" i="4"/>
  <c r="Q12" i="4" s="1"/>
  <c r="D44" i="6"/>
  <c r="H12" i="8"/>
  <c r="H12" i="6"/>
  <c r="T12" i="6" s="1"/>
  <c r="D12" i="8"/>
  <c r="D12" i="6"/>
  <c r="P12" i="6" s="1"/>
  <c r="E45" i="4"/>
  <c r="E12" i="3" s="1"/>
  <c r="E45" i="8"/>
  <c r="E45" i="6"/>
  <c r="K48" i="6"/>
  <c r="K48" i="4"/>
  <c r="K15" i="3" s="1"/>
  <c r="K48" i="8"/>
  <c r="B11" i="4"/>
  <c r="B43" i="3"/>
  <c r="D43" i="3"/>
  <c r="C44" i="4"/>
  <c r="C11" i="3" s="1"/>
  <c r="I12" i="4"/>
  <c r="W12" i="4" s="1"/>
  <c r="I44" i="3"/>
  <c r="G12" i="4"/>
  <c r="G44" i="3"/>
  <c r="H11" i="4"/>
  <c r="V11" i="4" s="1"/>
  <c r="H43" i="3"/>
  <c r="H43" i="4" s="1"/>
  <c r="H10" i="3" s="1"/>
  <c r="B43" i="4"/>
  <c r="B10" i="3" s="1"/>
  <c r="D13" i="1"/>
  <c r="D4" i="1" s="1"/>
  <c r="F4" i="1"/>
  <c r="G16" i="1"/>
  <c r="G7" i="1" s="1"/>
  <c r="I7" i="1"/>
  <c r="F12" i="1"/>
  <c r="F3" i="1" s="1"/>
  <c r="H3" i="1"/>
  <c r="B15" i="1"/>
  <c r="B6" i="1" s="1"/>
  <c r="E6" i="1"/>
  <c r="G12" i="1"/>
  <c r="G3" i="1" s="1"/>
  <c r="I3" i="1"/>
  <c r="E13" i="1"/>
  <c r="E4" i="1" s="1"/>
  <c r="E16" i="1"/>
  <c r="E7" i="1" s="1"/>
  <c r="AJ12" i="1"/>
  <c r="AH13" i="1"/>
  <c r="C14" i="1"/>
  <c r="C5" i="1" s="1"/>
  <c r="AH14" i="1"/>
  <c r="B14" i="1"/>
  <c r="B5" i="1" s="1"/>
  <c r="F16" i="1"/>
  <c r="B88" i="11" l="1"/>
  <c r="A89" i="11"/>
  <c r="J15" i="8"/>
  <c r="J15" i="4"/>
  <c r="X15" i="4" s="1"/>
  <c r="J47" i="3"/>
  <c r="J15" i="6"/>
  <c r="V15" i="6" s="1"/>
  <c r="F15" i="8"/>
  <c r="F47" i="3"/>
  <c r="F15" i="4"/>
  <c r="T15" i="4" s="1"/>
  <c r="F15" i="6"/>
  <c r="R15" i="6" s="1"/>
  <c r="H11" i="6"/>
  <c r="T11" i="6" s="1"/>
  <c r="D11" i="6"/>
  <c r="P11" i="6" s="1"/>
  <c r="D11" i="4"/>
  <c r="R11" i="4" s="1"/>
  <c r="D44" i="8"/>
  <c r="G44" i="4"/>
  <c r="G11" i="3" s="1"/>
  <c r="G43" i="3" s="1"/>
  <c r="U12" i="4"/>
  <c r="D43" i="4"/>
  <c r="D10" i="3" s="1"/>
  <c r="D43" i="8"/>
  <c r="D43" i="6"/>
  <c r="H43" i="8"/>
  <c r="H43" i="6"/>
  <c r="I44" i="4"/>
  <c r="I11" i="3" s="1"/>
  <c r="I44" i="8"/>
  <c r="I44" i="6"/>
  <c r="H10" i="8"/>
  <c r="H10" i="6"/>
  <c r="G44" i="8"/>
  <c r="G44" i="6"/>
  <c r="C11" i="8"/>
  <c r="C11" i="6"/>
  <c r="O11" i="6" s="1"/>
  <c r="E12" i="8"/>
  <c r="E12" i="6"/>
  <c r="Q12" i="6" s="1"/>
  <c r="E44" i="3"/>
  <c r="E12" i="4"/>
  <c r="S12" i="4" s="1"/>
  <c r="K15" i="4"/>
  <c r="Y15" i="4" s="1"/>
  <c r="K15" i="6"/>
  <c r="W15" i="6" s="1"/>
  <c r="K15" i="8"/>
  <c r="K47" i="3"/>
  <c r="I11" i="4"/>
  <c r="W11" i="4" s="1"/>
  <c r="I43" i="3"/>
  <c r="C11" i="4"/>
  <c r="Q11" i="4" s="1"/>
  <c r="C43" i="3"/>
  <c r="B10" i="4"/>
  <c r="B42" i="3"/>
  <c r="H10" i="4"/>
  <c r="V10" i="4" s="1"/>
  <c r="H42" i="3"/>
  <c r="D10" i="4"/>
  <c r="R10" i="4" s="1"/>
  <c r="D42" i="3"/>
  <c r="D16" i="1"/>
  <c r="D7" i="1" s="1"/>
  <c r="F7" i="1"/>
  <c r="E12" i="1"/>
  <c r="E3" i="1" s="1"/>
  <c r="B13" i="1"/>
  <c r="B4" i="1" s="1"/>
  <c r="C13" i="1"/>
  <c r="C4" i="1" s="1"/>
  <c r="D12" i="1"/>
  <c r="D3" i="1" s="1"/>
  <c r="B16" i="1"/>
  <c r="B7" i="1" s="1"/>
  <c r="AI12" i="1"/>
  <c r="AH12" i="1" s="1"/>
  <c r="C16" i="1"/>
  <c r="C7" i="1" s="1"/>
  <c r="A90" i="11" l="1"/>
  <c r="B89" i="11"/>
  <c r="J47" i="6"/>
  <c r="J47" i="8"/>
  <c r="J47" i="4"/>
  <c r="J14" i="3" s="1"/>
  <c r="G11" i="4"/>
  <c r="U11" i="4" s="1"/>
  <c r="F47" i="8"/>
  <c r="F47" i="6"/>
  <c r="F47" i="4"/>
  <c r="F14" i="3" s="1"/>
  <c r="T10" i="6"/>
  <c r="I11" i="8"/>
  <c r="I11" i="6"/>
  <c r="U11" i="6" s="1"/>
  <c r="D10" i="8"/>
  <c r="D10" i="6"/>
  <c r="I43" i="4"/>
  <c r="I10" i="3" s="1"/>
  <c r="I42" i="3" s="1"/>
  <c r="I43" i="8"/>
  <c r="I43" i="6"/>
  <c r="H42" i="8"/>
  <c r="H42" i="6"/>
  <c r="C43" i="4"/>
  <c r="C10" i="3" s="1"/>
  <c r="C43" i="8"/>
  <c r="C43" i="6"/>
  <c r="G43" i="4"/>
  <c r="G10" i="3" s="1"/>
  <c r="G42" i="3" s="1"/>
  <c r="G43" i="8"/>
  <c r="G43" i="6"/>
  <c r="D42" i="4"/>
  <c r="D42" i="8"/>
  <c r="D42" i="6"/>
  <c r="E44" i="8"/>
  <c r="E44" i="6"/>
  <c r="E44" i="4"/>
  <c r="E11" i="3" s="1"/>
  <c r="G11" i="8"/>
  <c r="G11" i="6"/>
  <c r="S11" i="6" s="1"/>
  <c r="K47" i="6"/>
  <c r="K47" i="8"/>
  <c r="K47" i="4"/>
  <c r="K14" i="3" s="1"/>
  <c r="I10" i="4"/>
  <c r="W10" i="4" s="1"/>
  <c r="G10" i="4"/>
  <c r="H42" i="4"/>
  <c r="C12" i="1"/>
  <c r="C3" i="1" s="1"/>
  <c r="B12" i="1"/>
  <c r="B3" i="1" s="1"/>
  <c r="B90" i="11" l="1"/>
  <c r="A91" i="11"/>
  <c r="F46" i="3"/>
  <c r="F14" i="4"/>
  <c r="T14" i="4" s="1"/>
  <c r="F14" i="8"/>
  <c r="F14" i="6"/>
  <c r="R14" i="6" s="1"/>
  <c r="J46" i="3"/>
  <c r="J14" i="4"/>
  <c r="X14" i="4" s="1"/>
  <c r="J14" i="8"/>
  <c r="J14" i="6"/>
  <c r="V14" i="6" s="1"/>
  <c r="U10" i="4"/>
  <c r="D41" i="3"/>
  <c r="D9" i="3"/>
  <c r="C10" i="8"/>
  <c r="C10" i="6"/>
  <c r="C42" i="3"/>
  <c r="E11" i="8"/>
  <c r="E11" i="6"/>
  <c r="Q11" i="6" s="1"/>
  <c r="E11" i="4"/>
  <c r="S11" i="4" s="1"/>
  <c r="E43" i="3"/>
  <c r="G10" i="8"/>
  <c r="G10" i="6"/>
  <c r="I10" i="8"/>
  <c r="I10" i="6"/>
  <c r="C10" i="4"/>
  <c r="Q10" i="4" s="1"/>
  <c r="I42" i="4"/>
  <c r="I42" i="8"/>
  <c r="I42" i="6"/>
  <c r="P10" i="6"/>
  <c r="G42" i="4"/>
  <c r="G42" i="8"/>
  <c r="G42" i="6"/>
  <c r="K14" i="8"/>
  <c r="K14" i="6"/>
  <c r="W14" i="6" s="1"/>
  <c r="K14" i="4"/>
  <c r="Y14" i="4" s="1"/>
  <c r="K46" i="3"/>
  <c r="I41" i="3"/>
  <c r="I9" i="3"/>
  <c r="H41" i="3"/>
  <c r="H9" i="3"/>
  <c r="A92" i="11" l="1"/>
  <c r="B92" i="11" s="1"/>
  <c r="B91" i="11"/>
  <c r="J46" i="4"/>
  <c r="J13" i="3" s="1"/>
  <c r="J46" i="6"/>
  <c r="J46" i="8"/>
  <c r="F46" i="4"/>
  <c r="F13" i="3" s="1"/>
  <c r="F46" i="6"/>
  <c r="F46" i="8"/>
  <c r="H9" i="4"/>
  <c r="V9" i="4" s="1"/>
  <c r="H9" i="8"/>
  <c r="H9" i="6"/>
  <c r="D9" i="4"/>
  <c r="D9" i="8"/>
  <c r="D9" i="6"/>
  <c r="H41" i="4"/>
  <c r="V41" i="4" s="1"/>
  <c r="H41" i="8"/>
  <c r="H41" i="6"/>
  <c r="S10" i="6"/>
  <c r="E43" i="8"/>
  <c r="E43" i="6"/>
  <c r="E43" i="4"/>
  <c r="E10" i="3" s="1"/>
  <c r="C42" i="4"/>
  <c r="C42" i="8"/>
  <c r="C42" i="6"/>
  <c r="D41" i="4"/>
  <c r="D41" i="8"/>
  <c r="D41" i="6"/>
  <c r="I9" i="4"/>
  <c r="W9" i="4" s="1"/>
  <c r="I9" i="8"/>
  <c r="I9" i="6"/>
  <c r="G41" i="3"/>
  <c r="G9" i="3"/>
  <c r="O10" i="6"/>
  <c r="I41" i="4"/>
  <c r="W41" i="4" s="1"/>
  <c r="I41" i="8"/>
  <c r="I41" i="6"/>
  <c r="U41" i="6" s="1"/>
  <c r="U10" i="6"/>
  <c r="K46" i="6"/>
  <c r="K46" i="4"/>
  <c r="K13" i="3" s="1"/>
  <c r="K46" i="8"/>
  <c r="I8" i="3"/>
  <c r="F13" i="6" l="1"/>
  <c r="R13" i="6" s="1"/>
  <c r="F13" i="4"/>
  <c r="T13" i="4" s="1"/>
  <c r="F13" i="8"/>
  <c r="F45" i="3"/>
  <c r="J13" i="6"/>
  <c r="V13" i="6" s="1"/>
  <c r="J45" i="3"/>
  <c r="J13" i="4"/>
  <c r="X13" i="4" s="1"/>
  <c r="J13" i="8"/>
  <c r="I10" i="9"/>
  <c r="H8" i="3"/>
  <c r="H40" i="3"/>
  <c r="H40" i="6" s="1"/>
  <c r="T40" i="6" s="1"/>
  <c r="I40" i="3"/>
  <c r="I8" i="4"/>
  <c r="W8" i="4" s="1"/>
  <c r="I8" i="8"/>
  <c r="I8" i="6"/>
  <c r="H40" i="4"/>
  <c r="H40" i="8"/>
  <c r="R41" i="4"/>
  <c r="D8" i="3"/>
  <c r="D40" i="3"/>
  <c r="E10" i="8"/>
  <c r="E10" i="6"/>
  <c r="E42" i="3"/>
  <c r="E10" i="4"/>
  <c r="G9" i="4"/>
  <c r="G9" i="8"/>
  <c r="G9" i="6"/>
  <c r="T41" i="6"/>
  <c r="H10" i="9"/>
  <c r="R9" i="4"/>
  <c r="G41" i="4"/>
  <c r="G41" i="8"/>
  <c r="G41" i="6"/>
  <c r="P41" i="6"/>
  <c r="D10" i="9"/>
  <c r="T9" i="6"/>
  <c r="H8" i="4"/>
  <c r="H8" i="8"/>
  <c r="H8" i="6"/>
  <c r="U9" i="6"/>
  <c r="C9" i="3"/>
  <c r="C41" i="3"/>
  <c r="P9" i="6"/>
  <c r="K13" i="4"/>
  <c r="Y13" i="4" s="1"/>
  <c r="K13" i="8"/>
  <c r="K13" i="6"/>
  <c r="W13" i="6" s="1"/>
  <c r="K45" i="3"/>
  <c r="H7" i="3"/>
  <c r="M41" i="11" l="1"/>
  <c r="M43" i="11" s="1"/>
  <c r="M16" i="11"/>
  <c r="F45" i="8"/>
  <c r="F45" i="4"/>
  <c r="F12" i="3" s="1"/>
  <c r="F45" i="6"/>
  <c r="J45" i="4"/>
  <c r="J12" i="3" s="1"/>
  <c r="J45" i="8"/>
  <c r="J45" i="6"/>
  <c r="C9" i="4"/>
  <c r="C9" i="8"/>
  <c r="C9" i="6"/>
  <c r="V8" i="4"/>
  <c r="G40" i="3"/>
  <c r="U41" i="4"/>
  <c r="G8" i="3"/>
  <c r="U9" i="4"/>
  <c r="S10" i="4"/>
  <c r="D40" i="4"/>
  <c r="D40" i="8"/>
  <c r="D40" i="6"/>
  <c r="C41" i="4"/>
  <c r="C41" i="8"/>
  <c r="C41" i="6"/>
  <c r="T8" i="6"/>
  <c r="H9" i="9"/>
  <c r="S41" i="6"/>
  <c r="G10" i="9"/>
  <c r="E42" i="8"/>
  <c r="E42" i="6"/>
  <c r="E42" i="4"/>
  <c r="D8" i="4"/>
  <c r="D8" i="8"/>
  <c r="D8" i="6"/>
  <c r="H39" i="3"/>
  <c r="V40" i="4"/>
  <c r="I40" i="4"/>
  <c r="I40" i="8"/>
  <c r="I40" i="6"/>
  <c r="S9" i="6"/>
  <c r="Q10" i="6"/>
  <c r="U8" i="6"/>
  <c r="H7" i="4"/>
  <c r="H7" i="8"/>
  <c r="H7" i="6"/>
  <c r="K45" i="4"/>
  <c r="K12" i="3" s="1"/>
  <c r="K45" i="8"/>
  <c r="K45" i="6"/>
  <c r="J44" i="3" l="1"/>
  <c r="J12" i="8"/>
  <c r="J12" i="6"/>
  <c r="V12" i="6" s="1"/>
  <c r="J12" i="4"/>
  <c r="X12" i="4" s="1"/>
  <c r="F12" i="4"/>
  <c r="T12" i="4" s="1"/>
  <c r="F12" i="8"/>
  <c r="F12" i="6"/>
  <c r="R12" i="6" s="1"/>
  <c r="F44" i="3"/>
  <c r="H39" i="4"/>
  <c r="H39" i="8"/>
  <c r="H39" i="6"/>
  <c r="O41" i="6"/>
  <c r="C10" i="9"/>
  <c r="G8" i="4"/>
  <c r="G8" i="8"/>
  <c r="G8" i="6"/>
  <c r="W40" i="4"/>
  <c r="I7" i="3"/>
  <c r="I39" i="3"/>
  <c r="Q41" i="4"/>
  <c r="C40" i="3"/>
  <c r="C8" i="3"/>
  <c r="V7" i="4"/>
  <c r="R8" i="4"/>
  <c r="P40" i="6"/>
  <c r="D9" i="9"/>
  <c r="E41" i="3"/>
  <c r="E9" i="3"/>
  <c r="O9" i="6"/>
  <c r="P8" i="6"/>
  <c r="D39" i="3"/>
  <c r="R40" i="4"/>
  <c r="D7" i="3"/>
  <c r="U40" i="6"/>
  <c r="I9" i="9"/>
  <c r="T7" i="6"/>
  <c r="G40" i="4"/>
  <c r="G40" i="8"/>
  <c r="G40" i="6"/>
  <c r="Q9" i="4"/>
  <c r="K12" i="4"/>
  <c r="Y12" i="4" s="1"/>
  <c r="K12" i="8"/>
  <c r="K12" i="6"/>
  <c r="W12" i="6" s="1"/>
  <c r="K44" i="3"/>
  <c r="J44" i="4" l="1"/>
  <c r="J11" i="3" s="1"/>
  <c r="J44" i="8"/>
  <c r="J44" i="6"/>
  <c r="F44" i="8"/>
  <c r="F44" i="6"/>
  <c r="F44" i="4"/>
  <c r="F11" i="3" s="1"/>
  <c r="S40" i="6"/>
  <c r="G9" i="9"/>
  <c r="D39" i="4"/>
  <c r="D39" i="8"/>
  <c r="D39" i="6"/>
  <c r="E9" i="4"/>
  <c r="E9" i="8"/>
  <c r="E9" i="6"/>
  <c r="S8" i="6"/>
  <c r="D7" i="4"/>
  <c r="D7" i="8"/>
  <c r="D7" i="6"/>
  <c r="E41" i="4"/>
  <c r="E41" i="8"/>
  <c r="E41" i="6"/>
  <c r="I39" i="4"/>
  <c r="I39" i="8"/>
  <c r="I39" i="6"/>
  <c r="T39" i="6"/>
  <c r="H8" i="9"/>
  <c r="C8" i="4"/>
  <c r="C8" i="8"/>
  <c r="C8" i="6"/>
  <c r="I7" i="4"/>
  <c r="I7" i="8"/>
  <c r="I7" i="6"/>
  <c r="U8" i="4"/>
  <c r="G39" i="3"/>
  <c r="U40" i="4"/>
  <c r="G7" i="3"/>
  <c r="C40" i="4"/>
  <c r="C40" i="8"/>
  <c r="C40" i="6"/>
  <c r="H38" i="3"/>
  <c r="V39" i="4"/>
  <c r="H6" i="3"/>
  <c r="K44" i="6"/>
  <c r="K44" i="4"/>
  <c r="K11" i="3" s="1"/>
  <c r="K44" i="8"/>
  <c r="F11" i="6" l="1"/>
  <c r="R11" i="6" s="1"/>
  <c r="F43" i="3"/>
  <c r="F11" i="4"/>
  <c r="F11" i="8"/>
  <c r="J43" i="3"/>
  <c r="J11" i="8"/>
  <c r="J11" i="6"/>
  <c r="V11" i="6" s="1"/>
  <c r="J11" i="4"/>
  <c r="Q40" i="4"/>
  <c r="C39" i="3"/>
  <c r="C7" i="3"/>
  <c r="W7" i="4"/>
  <c r="Q41" i="6"/>
  <c r="E10" i="9"/>
  <c r="H38" i="4"/>
  <c r="H38" i="8"/>
  <c r="H38" i="6"/>
  <c r="O8" i="6"/>
  <c r="R7" i="4"/>
  <c r="O40" i="6"/>
  <c r="C9" i="9"/>
  <c r="U7" i="6"/>
  <c r="S41" i="4"/>
  <c r="E40" i="3"/>
  <c r="E8" i="3"/>
  <c r="G7" i="4"/>
  <c r="G7" i="8"/>
  <c r="G7" i="6"/>
  <c r="I38" i="3"/>
  <c r="W39" i="4"/>
  <c r="I6" i="3"/>
  <c r="S9" i="4"/>
  <c r="D38" i="3"/>
  <c r="R39" i="4"/>
  <c r="D6" i="3"/>
  <c r="H6" i="4"/>
  <c r="H6" i="8"/>
  <c r="H6" i="6"/>
  <c r="G39" i="4"/>
  <c r="G39" i="8"/>
  <c r="G39" i="6"/>
  <c r="Q8" i="4"/>
  <c r="U39" i="6"/>
  <c r="I8" i="9"/>
  <c r="P7" i="6"/>
  <c r="Q9" i="6"/>
  <c r="P39" i="6"/>
  <c r="D8" i="9"/>
  <c r="K11" i="6"/>
  <c r="W11" i="6" s="1"/>
  <c r="K11" i="8"/>
  <c r="K43" i="3"/>
  <c r="K11" i="4"/>
  <c r="Y11" i="4" s="1"/>
  <c r="X11" i="4" l="1"/>
  <c r="T11" i="4"/>
  <c r="F43" i="6"/>
  <c r="F43" i="4"/>
  <c r="F10" i="3" s="1"/>
  <c r="F43" i="8"/>
  <c r="J43" i="4"/>
  <c r="J10" i="3" s="1"/>
  <c r="J43" i="8"/>
  <c r="J43" i="6"/>
  <c r="G38" i="3"/>
  <c r="U39" i="4"/>
  <c r="G6" i="3"/>
  <c r="H37" i="3"/>
  <c r="V38" i="4"/>
  <c r="H5" i="3"/>
  <c r="T6" i="6"/>
  <c r="V6" i="4"/>
  <c r="I38" i="4"/>
  <c r="I38" i="8"/>
  <c r="I38" i="6"/>
  <c r="E40" i="4"/>
  <c r="E40" i="8"/>
  <c r="E40" i="6"/>
  <c r="C7" i="4"/>
  <c r="C7" i="8"/>
  <c r="C7" i="6"/>
  <c r="C39" i="4"/>
  <c r="C39" i="8"/>
  <c r="C39" i="6"/>
  <c r="D6" i="4"/>
  <c r="D6" i="8"/>
  <c r="D6" i="6"/>
  <c r="S7" i="6"/>
  <c r="I6" i="4"/>
  <c r="I6" i="8"/>
  <c r="I6" i="6"/>
  <c r="S39" i="6"/>
  <c r="G8" i="9"/>
  <c r="D38" i="4"/>
  <c r="D38" i="8"/>
  <c r="D38" i="6"/>
  <c r="U7" i="4"/>
  <c r="E8" i="4"/>
  <c r="E8" i="8"/>
  <c r="E8" i="6"/>
  <c r="T38" i="6"/>
  <c r="H7" i="9"/>
  <c r="K43" i="8"/>
  <c r="K43" i="6"/>
  <c r="K43" i="4"/>
  <c r="K10" i="3" s="1"/>
  <c r="J10" i="4" l="1"/>
  <c r="J42" i="3"/>
  <c r="J10" i="6"/>
  <c r="J10" i="8"/>
  <c r="F10" i="8"/>
  <c r="F10" i="6"/>
  <c r="F10" i="4"/>
  <c r="F42" i="3"/>
  <c r="D37" i="3"/>
  <c r="R38" i="4"/>
  <c r="D5" i="3"/>
  <c r="P6" i="6"/>
  <c r="Q7" i="4"/>
  <c r="H37" i="4"/>
  <c r="H37" i="8"/>
  <c r="H37" i="6"/>
  <c r="Q8" i="6"/>
  <c r="W6" i="4"/>
  <c r="C38" i="3"/>
  <c r="Q39" i="4"/>
  <c r="C6" i="3"/>
  <c r="Q40" i="6"/>
  <c r="E9" i="9"/>
  <c r="I37" i="3"/>
  <c r="W38" i="4"/>
  <c r="I5" i="3"/>
  <c r="G6" i="4"/>
  <c r="G6" i="8"/>
  <c r="G6" i="6"/>
  <c r="P38" i="6"/>
  <c r="D7" i="9"/>
  <c r="R6" i="4"/>
  <c r="O7" i="6"/>
  <c r="H5" i="4"/>
  <c r="H5" i="8"/>
  <c r="H5" i="6"/>
  <c r="S8" i="4"/>
  <c r="U6" i="6"/>
  <c r="O39" i="6"/>
  <c r="C8" i="9"/>
  <c r="E39" i="3"/>
  <c r="S40" i="4"/>
  <c r="E7" i="3"/>
  <c r="U38" i="6"/>
  <c r="I7" i="9"/>
  <c r="G38" i="4"/>
  <c r="G38" i="8"/>
  <c r="G38" i="6"/>
  <c r="K10" i="8"/>
  <c r="K10" i="6"/>
  <c r="W10" i="6" s="1"/>
  <c r="K10" i="4"/>
  <c r="Y10" i="4" s="1"/>
  <c r="K42" i="3"/>
  <c r="R10" i="6" l="1"/>
  <c r="F42" i="8"/>
  <c r="F42" i="6"/>
  <c r="F42" i="4"/>
  <c r="T10" i="4"/>
  <c r="V10" i="6"/>
  <c r="J42" i="4"/>
  <c r="J42" i="8"/>
  <c r="J42" i="6"/>
  <c r="X10" i="4"/>
  <c r="E39" i="4"/>
  <c r="E39" i="6"/>
  <c r="E39" i="8"/>
  <c r="V5" i="4"/>
  <c r="S6" i="6"/>
  <c r="C6" i="4"/>
  <c r="C6" i="8"/>
  <c r="C6" i="6"/>
  <c r="H36" i="3"/>
  <c r="V37" i="4"/>
  <c r="H4" i="3"/>
  <c r="S38" i="6"/>
  <c r="G7" i="9"/>
  <c r="I37" i="4"/>
  <c r="I37" i="8"/>
  <c r="I37" i="6"/>
  <c r="D5" i="4"/>
  <c r="D5" i="8"/>
  <c r="D5" i="6"/>
  <c r="E7" i="4"/>
  <c r="E7" i="8"/>
  <c r="E7" i="6"/>
  <c r="T5" i="6"/>
  <c r="U6" i="4"/>
  <c r="C38" i="4"/>
  <c r="C38" i="8"/>
  <c r="C38" i="6"/>
  <c r="T37" i="6"/>
  <c r="H6" i="9"/>
  <c r="G37" i="3"/>
  <c r="U38" i="4"/>
  <c r="G5" i="3"/>
  <c r="I5" i="4"/>
  <c r="I5" i="8"/>
  <c r="I5" i="6"/>
  <c r="D37" i="4"/>
  <c r="D37" i="8"/>
  <c r="D37" i="6"/>
  <c r="K42" i="8"/>
  <c r="K42" i="6"/>
  <c r="K42" i="4"/>
  <c r="J41" i="3" l="1"/>
  <c r="J9" i="3"/>
  <c r="F41" i="3"/>
  <c r="F9" i="3"/>
  <c r="U5" i="6"/>
  <c r="C37" i="3"/>
  <c r="Q38" i="4"/>
  <c r="C5" i="3"/>
  <c r="P5" i="6"/>
  <c r="Q6" i="4"/>
  <c r="D36" i="3"/>
  <c r="R37" i="4"/>
  <c r="D4" i="3"/>
  <c r="G5" i="4"/>
  <c r="G5" i="8"/>
  <c r="G5" i="6"/>
  <c r="Q7" i="6"/>
  <c r="U37" i="6"/>
  <c r="I6" i="9"/>
  <c r="H36" i="4"/>
  <c r="H36" i="6"/>
  <c r="H36" i="8"/>
  <c r="W5" i="4"/>
  <c r="O38" i="6"/>
  <c r="C7" i="9"/>
  <c r="R5" i="4"/>
  <c r="O6" i="6"/>
  <c r="Q39" i="6"/>
  <c r="E8" i="9"/>
  <c r="P37" i="6"/>
  <c r="D6" i="9"/>
  <c r="G37" i="4"/>
  <c r="G37" i="8"/>
  <c r="G37" i="6"/>
  <c r="S7" i="4"/>
  <c r="I36" i="3"/>
  <c r="W37" i="4"/>
  <c r="I4" i="3"/>
  <c r="H4" i="4"/>
  <c r="H4" i="8"/>
  <c r="H4" i="6"/>
  <c r="E38" i="3"/>
  <c r="S39" i="4"/>
  <c r="E6" i="3"/>
  <c r="K41" i="3"/>
  <c r="K9" i="3"/>
  <c r="F9" i="8" l="1"/>
  <c r="F9" i="4"/>
  <c r="F9" i="6"/>
  <c r="F41" i="4"/>
  <c r="F41" i="8"/>
  <c r="F41" i="6"/>
  <c r="J9" i="4"/>
  <c r="X9" i="4" s="1"/>
  <c r="J9" i="6"/>
  <c r="J9" i="8"/>
  <c r="J41" i="6"/>
  <c r="J41" i="8"/>
  <c r="J41" i="4"/>
  <c r="T4" i="6"/>
  <c r="S37" i="6"/>
  <c r="G6" i="9"/>
  <c r="T36" i="6"/>
  <c r="H5" i="9"/>
  <c r="U5" i="4"/>
  <c r="C5" i="4"/>
  <c r="C5" i="8"/>
  <c r="C5" i="6"/>
  <c r="E6" i="4"/>
  <c r="E6" i="8"/>
  <c r="E6" i="6"/>
  <c r="I36" i="4"/>
  <c r="I36" i="8"/>
  <c r="I36" i="6"/>
  <c r="H35" i="3"/>
  <c r="V36" i="4"/>
  <c r="H3" i="3"/>
  <c r="D36" i="4"/>
  <c r="D36" i="8"/>
  <c r="D36" i="6"/>
  <c r="V4" i="4"/>
  <c r="G36" i="3"/>
  <c r="U37" i="4"/>
  <c r="G4" i="3"/>
  <c r="S5" i="6"/>
  <c r="C37" i="4"/>
  <c r="C37" i="8"/>
  <c r="C37" i="6"/>
  <c r="E38" i="4"/>
  <c r="E38" i="8"/>
  <c r="E38" i="6"/>
  <c r="I4" i="4"/>
  <c r="I4" i="8"/>
  <c r="I4" i="6"/>
  <c r="D4" i="4"/>
  <c r="D4" i="8"/>
  <c r="D4" i="6"/>
  <c r="K9" i="8"/>
  <c r="K9" i="4"/>
  <c r="K9" i="6"/>
  <c r="K41" i="4"/>
  <c r="K41" i="6"/>
  <c r="K41" i="8"/>
  <c r="R41" i="6" l="1"/>
  <c r="F10" i="9"/>
  <c r="X41" i="4"/>
  <c r="J40" i="3"/>
  <c r="J8" i="3"/>
  <c r="V9" i="6"/>
  <c r="F40" i="3"/>
  <c r="T41" i="4"/>
  <c r="F8" i="3"/>
  <c r="R9" i="6"/>
  <c r="V41" i="6"/>
  <c r="J10" i="9"/>
  <c r="T9" i="4"/>
  <c r="E37" i="3"/>
  <c r="S38" i="4"/>
  <c r="E5" i="3"/>
  <c r="G4" i="4"/>
  <c r="G4" i="8"/>
  <c r="G4" i="6"/>
  <c r="P36" i="6"/>
  <c r="D5" i="9"/>
  <c r="Q6" i="6"/>
  <c r="P4" i="6"/>
  <c r="W4" i="4"/>
  <c r="O37" i="6"/>
  <c r="C6" i="9"/>
  <c r="H35" i="4"/>
  <c r="H35" i="8"/>
  <c r="H35" i="6"/>
  <c r="U36" i="6"/>
  <c r="I5" i="9"/>
  <c r="Q5" i="4"/>
  <c r="Q38" i="6"/>
  <c r="E7" i="9"/>
  <c r="G36" i="4"/>
  <c r="G36" i="8"/>
  <c r="G36" i="6"/>
  <c r="D35" i="3"/>
  <c r="R36" i="4"/>
  <c r="D3" i="3"/>
  <c r="S6" i="4"/>
  <c r="R4" i="4"/>
  <c r="U4" i="6"/>
  <c r="C36" i="3"/>
  <c r="Q37" i="4"/>
  <c r="C4" i="3"/>
  <c r="H3" i="4"/>
  <c r="V3" i="4" s="1"/>
  <c r="H3" i="8"/>
  <c r="H3" i="6"/>
  <c r="I35" i="3"/>
  <c r="W36" i="4"/>
  <c r="I3" i="3"/>
  <c r="O5" i="6"/>
  <c r="W9" i="6"/>
  <c r="Y9" i="4"/>
  <c r="W41" i="6"/>
  <c r="K10" i="9"/>
  <c r="Y41" i="4"/>
  <c r="K8" i="3"/>
  <c r="K40" i="3"/>
  <c r="F40" i="4" l="1"/>
  <c r="F40" i="8"/>
  <c r="F40" i="6"/>
  <c r="J40" i="8"/>
  <c r="J40" i="4"/>
  <c r="J40" i="6"/>
  <c r="F8" i="8"/>
  <c r="F8" i="6"/>
  <c r="F8" i="4"/>
  <c r="J8" i="6"/>
  <c r="J8" i="8"/>
  <c r="J8" i="4"/>
  <c r="T3" i="6"/>
  <c r="C36" i="4"/>
  <c r="C36" i="8"/>
  <c r="C36" i="6"/>
  <c r="S36" i="6"/>
  <c r="G5" i="9"/>
  <c r="S4" i="6"/>
  <c r="I3" i="4"/>
  <c r="W3" i="4" s="1"/>
  <c r="I3" i="8"/>
  <c r="I3" i="6"/>
  <c r="D3" i="4"/>
  <c r="R3" i="4" s="1"/>
  <c r="D3" i="8"/>
  <c r="D3" i="6"/>
  <c r="T35" i="6"/>
  <c r="H4" i="9"/>
  <c r="E37" i="4"/>
  <c r="E37" i="8"/>
  <c r="E37" i="6"/>
  <c r="C4" i="4"/>
  <c r="C4" i="8"/>
  <c r="C4" i="6"/>
  <c r="G35" i="3"/>
  <c r="U36" i="4"/>
  <c r="G3" i="3"/>
  <c r="U4" i="4"/>
  <c r="I35" i="4"/>
  <c r="I35" i="8"/>
  <c r="I35" i="6"/>
  <c r="D35" i="4"/>
  <c r="D35" i="8"/>
  <c r="D35" i="6"/>
  <c r="H34" i="3"/>
  <c r="V35" i="4"/>
  <c r="H2" i="3"/>
  <c r="E5" i="4"/>
  <c r="E5" i="8"/>
  <c r="E5" i="6"/>
  <c r="K40" i="4"/>
  <c r="K40" i="8"/>
  <c r="K40" i="6"/>
  <c r="K8" i="8"/>
  <c r="K8" i="6"/>
  <c r="K8" i="4"/>
  <c r="X8" i="4" l="1"/>
  <c r="R8" i="6"/>
  <c r="R40" i="6"/>
  <c r="F9" i="9"/>
  <c r="V8" i="6"/>
  <c r="V40" i="6"/>
  <c r="J9" i="9"/>
  <c r="T8" i="4"/>
  <c r="J7" i="3"/>
  <c r="J39" i="3"/>
  <c r="X40" i="4"/>
  <c r="F39" i="3"/>
  <c r="T40" i="4"/>
  <c r="F7" i="3"/>
  <c r="D34" i="3"/>
  <c r="R35" i="4"/>
  <c r="D2" i="3"/>
  <c r="G35" i="4"/>
  <c r="G35" i="8"/>
  <c r="G35" i="6"/>
  <c r="Q37" i="6"/>
  <c r="E6" i="9"/>
  <c r="P3" i="6"/>
  <c r="Q5" i="6"/>
  <c r="H34" i="4"/>
  <c r="H34" i="8"/>
  <c r="H34" i="6"/>
  <c r="I34" i="3"/>
  <c r="W35" i="4"/>
  <c r="I2" i="3"/>
  <c r="O4" i="6"/>
  <c r="C35" i="3"/>
  <c r="Q36" i="4"/>
  <c r="C3" i="3"/>
  <c r="P35" i="6"/>
  <c r="D4" i="9"/>
  <c r="G3" i="4"/>
  <c r="U3" i="4" s="1"/>
  <c r="G3" i="8"/>
  <c r="G3" i="6"/>
  <c r="E36" i="3"/>
  <c r="S37" i="4"/>
  <c r="E4" i="3"/>
  <c r="U3" i="6"/>
  <c r="S5" i="4"/>
  <c r="H2" i="4"/>
  <c r="V2" i="4" s="1"/>
  <c r="H2" i="8"/>
  <c r="H2" i="6"/>
  <c r="U35" i="6"/>
  <c r="I4" i="9"/>
  <c r="Q4" i="4"/>
  <c r="O36" i="6"/>
  <c r="C5" i="9"/>
  <c r="W40" i="6"/>
  <c r="K9" i="9"/>
  <c r="Y8" i="4"/>
  <c r="W8" i="6"/>
  <c r="Y40" i="4"/>
  <c r="K39" i="3"/>
  <c r="K7" i="3"/>
  <c r="F7" i="4" l="1"/>
  <c r="F7" i="6"/>
  <c r="F7" i="8"/>
  <c r="F39" i="6"/>
  <c r="F39" i="4"/>
  <c r="F39" i="8"/>
  <c r="J39" i="8"/>
  <c r="J39" i="6"/>
  <c r="J39" i="4"/>
  <c r="J7" i="8"/>
  <c r="J7" i="6"/>
  <c r="J7" i="4"/>
  <c r="E36" i="4"/>
  <c r="E36" i="8"/>
  <c r="E36" i="6"/>
  <c r="C35" i="4"/>
  <c r="C35" i="8"/>
  <c r="C35" i="6"/>
  <c r="I2" i="4"/>
  <c r="W2" i="4" s="1"/>
  <c r="I2" i="8"/>
  <c r="I2" i="6"/>
  <c r="S35" i="6"/>
  <c r="G4" i="9"/>
  <c r="S3" i="6"/>
  <c r="H33" i="3"/>
  <c r="V34" i="4"/>
  <c r="D34" i="4"/>
  <c r="D34" i="8"/>
  <c r="D34" i="6"/>
  <c r="E4" i="4"/>
  <c r="E4" i="8"/>
  <c r="E4" i="6"/>
  <c r="C3" i="4"/>
  <c r="Q3" i="4" s="1"/>
  <c r="C3" i="8"/>
  <c r="C3" i="6"/>
  <c r="I34" i="4"/>
  <c r="I34" i="8"/>
  <c r="I34" i="6"/>
  <c r="G34" i="3"/>
  <c r="U35" i="4"/>
  <c r="G2" i="3"/>
  <c r="T2" i="6"/>
  <c r="T34" i="6"/>
  <c r="H3" i="9"/>
  <c r="D2" i="4"/>
  <c r="R2" i="4" s="1"/>
  <c r="D2" i="8"/>
  <c r="D2" i="6"/>
  <c r="K7" i="6"/>
  <c r="K7" i="8"/>
  <c r="K7" i="4"/>
  <c r="K39" i="8"/>
  <c r="K39" i="6"/>
  <c r="K39" i="4"/>
  <c r="X7" i="4" l="1"/>
  <c r="V39" i="6"/>
  <c r="J8" i="9"/>
  <c r="R39" i="6"/>
  <c r="F8" i="9"/>
  <c r="V7" i="6"/>
  <c r="R7" i="6"/>
  <c r="J38" i="3"/>
  <c r="X39" i="4"/>
  <c r="J6" i="3"/>
  <c r="F38" i="3"/>
  <c r="T39" i="4"/>
  <c r="F6" i="3"/>
  <c r="T7" i="4"/>
  <c r="Q4" i="6"/>
  <c r="C34" i="3"/>
  <c r="Q35" i="4"/>
  <c r="C2" i="3"/>
  <c r="U34" i="6"/>
  <c r="I3" i="9"/>
  <c r="S4" i="4"/>
  <c r="O35" i="6"/>
  <c r="C4" i="9"/>
  <c r="G2" i="4"/>
  <c r="U2" i="4" s="1"/>
  <c r="G2" i="8"/>
  <c r="G2" i="6"/>
  <c r="D33" i="3"/>
  <c r="R34" i="4"/>
  <c r="U2" i="6"/>
  <c r="E35" i="3"/>
  <c r="S36" i="4"/>
  <c r="E3" i="3"/>
  <c r="I33" i="3"/>
  <c r="W34" i="4"/>
  <c r="P2" i="6"/>
  <c r="G34" i="4"/>
  <c r="G34" i="8"/>
  <c r="G34" i="6"/>
  <c r="O3" i="6"/>
  <c r="P34" i="6"/>
  <c r="D3" i="9"/>
  <c r="H33" i="4"/>
  <c r="H33" i="8"/>
  <c r="H33" i="6"/>
  <c r="Q36" i="6"/>
  <c r="E5" i="9"/>
  <c r="Y7" i="4"/>
  <c r="K38" i="3"/>
  <c r="Y39" i="4"/>
  <c r="K6" i="3"/>
  <c r="W39" i="6"/>
  <c r="K8" i="9"/>
  <c r="W7" i="6"/>
  <c r="F6" i="4" l="1"/>
  <c r="F6" i="8"/>
  <c r="F6" i="6"/>
  <c r="J38" i="6"/>
  <c r="J38" i="8"/>
  <c r="J38" i="4"/>
  <c r="F38" i="4"/>
  <c r="F38" i="8"/>
  <c r="F38" i="6"/>
  <c r="J6" i="8"/>
  <c r="J6" i="4"/>
  <c r="J6" i="6"/>
  <c r="G33" i="3"/>
  <c r="U34" i="4"/>
  <c r="I33" i="4"/>
  <c r="I33" i="8"/>
  <c r="I33" i="6"/>
  <c r="S2" i="6"/>
  <c r="C34" i="4"/>
  <c r="C34" i="8"/>
  <c r="C34" i="6"/>
  <c r="H32" i="3"/>
  <c r="V33" i="4"/>
  <c r="E3" i="4"/>
  <c r="S3" i="4" s="1"/>
  <c r="E3" i="8"/>
  <c r="E3" i="6"/>
  <c r="S34" i="6"/>
  <c r="G3" i="9"/>
  <c r="C2" i="4"/>
  <c r="Q2" i="4" s="1"/>
  <c r="C2" i="8"/>
  <c r="C2" i="6"/>
  <c r="T33" i="6"/>
  <c r="H2" i="9"/>
  <c r="E35" i="4"/>
  <c r="E35" i="6"/>
  <c r="E35" i="8"/>
  <c r="D33" i="4"/>
  <c r="D33" i="8"/>
  <c r="D33" i="6"/>
  <c r="K38" i="6"/>
  <c r="K38" i="4"/>
  <c r="K38" i="8"/>
  <c r="K6" i="6"/>
  <c r="K6" i="4"/>
  <c r="K6" i="8"/>
  <c r="V6" i="6" l="1"/>
  <c r="V38" i="6"/>
  <c r="J7" i="9"/>
  <c r="X6" i="4"/>
  <c r="F37" i="3"/>
  <c r="T38" i="4"/>
  <c r="F5" i="3"/>
  <c r="R6" i="6"/>
  <c r="J37" i="3"/>
  <c r="X38" i="4"/>
  <c r="J5" i="3"/>
  <c r="R38" i="6"/>
  <c r="F7" i="9"/>
  <c r="T6" i="4"/>
  <c r="E34" i="3"/>
  <c r="S35" i="4"/>
  <c r="E2" i="3"/>
  <c r="C33" i="3"/>
  <c r="Q34" i="4"/>
  <c r="D32" i="3"/>
  <c r="R33" i="4"/>
  <c r="Q3" i="6"/>
  <c r="H32" i="4"/>
  <c r="V32" i="4" s="1"/>
  <c r="H32" i="8"/>
  <c r="H32" i="6"/>
  <c r="T32" i="6" s="1"/>
  <c r="I32" i="3"/>
  <c r="W33" i="4"/>
  <c r="O2" i="6"/>
  <c r="O34" i="6"/>
  <c r="C3" i="9"/>
  <c r="P33" i="6"/>
  <c r="D2" i="9"/>
  <c r="Q35" i="6"/>
  <c r="E4" i="9"/>
  <c r="U33" i="6"/>
  <c r="I2" i="9"/>
  <c r="G33" i="4"/>
  <c r="G33" i="8"/>
  <c r="G33" i="6"/>
  <c r="W6" i="6"/>
  <c r="K37" i="3"/>
  <c r="Y38" i="4"/>
  <c r="K5" i="3"/>
  <c r="Y6" i="4"/>
  <c r="W38" i="6"/>
  <c r="K7" i="9"/>
  <c r="J37" i="6" l="1"/>
  <c r="J37" i="4"/>
  <c r="J37" i="8"/>
  <c r="J5" i="4"/>
  <c r="J5" i="8"/>
  <c r="J5" i="6"/>
  <c r="F37" i="6"/>
  <c r="F37" i="4"/>
  <c r="F37" i="8"/>
  <c r="F5" i="4"/>
  <c r="F5" i="8"/>
  <c r="F5" i="6"/>
  <c r="I32" i="4"/>
  <c r="W32" i="4" s="1"/>
  <c r="I32" i="8"/>
  <c r="I32" i="6"/>
  <c r="U32" i="6" s="1"/>
  <c r="E34" i="4"/>
  <c r="E34" i="8"/>
  <c r="E34" i="6"/>
  <c r="G32" i="3"/>
  <c r="U33" i="4"/>
  <c r="C33" i="4"/>
  <c r="C33" i="8"/>
  <c r="C33" i="6"/>
  <c r="E2" i="4"/>
  <c r="S2" i="4" s="1"/>
  <c r="E2" i="8"/>
  <c r="E2" i="6"/>
  <c r="S33" i="6"/>
  <c r="G2" i="9"/>
  <c r="D32" i="4"/>
  <c r="R32" i="4" s="1"/>
  <c r="D32" i="8"/>
  <c r="D32" i="6"/>
  <c r="P32" i="6" s="1"/>
  <c r="K37" i="8"/>
  <c r="K37" i="4"/>
  <c r="K37" i="6"/>
  <c r="K5" i="4"/>
  <c r="K5" i="6"/>
  <c r="K5" i="8"/>
  <c r="R5" i="6" l="1"/>
  <c r="T37" i="4"/>
  <c r="F36" i="3"/>
  <c r="F4" i="3"/>
  <c r="X5" i="4"/>
  <c r="R37" i="6"/>
  <c r="F6" i="9"/>
  <c r="T5" i="4"/>
  <c r="X37" i="4"/>
  <c r="J36" i="3"/>
  <c r="J4" i="3"/>
  <c r="V5" i="6"/>
  <c r="V37" i="6"/>
  <c r="J6" i="9"/>
  <c r="Q34" i="6"/>
  <c r="E3" i="9"/>
  <c r="C32" i="3"/>
  <c r="Q33" i="4"/>
  <c r="Q2" i="6"/>
  <c r="E33" i="3"/>
  <c r="S34" i="4"/>
  <c r="O33" i="6"/>
  <c r="C2" i="9"/>
  <c r="G32" i="4"/>
  <c r="U32" i="4" s="1"/>
  <c r="G32" i="8"/>
  <c r="G32" i="6"/>
  <c r="S32" i="6" s="1"/>
  <c r="Y5" i="4"/>
  <c r="W37" i="6"/>
  <c r="K6" i="9"/>
  <c r="K36" i="3"/>
  <c r="Y37" i="4"/>
  <c r="K4" i="3"/>
  <c r="W5" i="6"/>
  <c r="F36" i="6" l="1"/>
  <c r="F36" i="4"/>
  <c r="F36" i="8"/>
  <c r="J4" i="8"/>
  <c r="J4" i="6"/>
  <c r="J4" i="4"/>
  <c r="J36" i="4"/>
  <c r="J36" i="8"/>
  <c r="J36" i="6"/>
  <c r="F4" i="6"/>
  <c r="F4" i="4"/>
  <c r="F4" i="8"/>
  <c r="E33" i="4"/>
  <c r="E33" i="8"/>
  <c r="E33" i="6"/>
  <c r="C32" i="4"/>
  <c r="Q32" i="4" s="1"/>
  <c r="C32" i="8"/>
  <c r="C32" i="6"/>
  <c r="O32" i="6" s="1"/>
  <c r="K4" i="6"/>
  <c r="K4" i="4"/>
  <c r="K4" i="8"/>
  <c r="K36" i="4"/>
  <c r="K36" i="6"/>
  <c r="K36" i="8"/>
  <c r="T4" i="4" l="1"/>
  <c r="X36" i="4"/>
  <c r="J35" i="3"/>
  <c r="J3" i="3"/>
  <c r="X4" i="4"/>
  <c r="R4" i="6"/>
  <c r="F35" i="3"/>
  <c r="T36" i="4"/>
  <c r="F3" i="3"/>
  <c r="V36" i="6"/>
  <c r="J5" i="9"/>
  <c r="V4" i="6"/>
  <c r="R36" i="6"/>
  <c r="F5" i="9"/>
  <c r="E32" i="3"/>
  <c r="S33" i="4"/>
  <c r="Q33" i="6"/>
  <c r="E2" i="9"/>
  <c r="K35" i="3"/>
  <c r="Y36" i="4"/>
  <c r="K3" i="3"/>
  <c r="Y4" i="4"/>
  <c r="W36" i="6"/>
  <c r="K5" i="9"/>
  <c r="W4" i="6"/>
  <c r="F3" i="8" l="1"/>
  <c r="F3" i="6"/>
  <c r="F3" i="4"/>
  <c r="T3" i="4" s="1"/>
  <c r="J35" i="4"/>
  <c r="J35" i="8"/>
  <c r="J35" i="6"/>
  <c r="F35" i="6"/>
  <c r="F35" i="4"/>
  <c r="F35" i="8"/>
  <c r="J3" i="8"/>
  <c r="J3" i="6"/>
  <c r="J3" i="4"/>
  <c r="X3" i="4" s="1"/>
  <c r="E32" i="4"/>
  <c r="S32" i="4" s="1"/>
  <c r="E32" i="8"/>
  <c r="E32" i="6"/>
  <c r="Q32" i="6" s="1"/>
  <c r="K3" i="6"/>
  <c r="K3" i="4"/>
  <c r="Y3" i="4" s="1"/>
  <c r="K3" i="8"/>
  <c r="K35" i="4"/>
  <c r="K35" i="6"/>
  <c r="K35" i="8"/>
  <c r="V35" i="6" l="1"/>
  <c r="J4" i="9"/>
  <c r="T35" i="4"/>
  <c r="F34" i="3"/>
  <c r="F2" i="3"/>
  <c r="J34" i="3"/>
  <c r="X35" i="4"/>
  <c r="J2" i="3"/>
  <c r="V3" i="6"/>
  <c r="R35" i="6"/>
  <c r="F4" i="9"/>
  <c r="R3" i="6"/>
  <c r="K34" i="3"/>
  <c r="Y35" i="4"/>
  <c r="K2" i="3"/>
  <c r="W35" i="6"/>
  <c r="K4" i="9"/>
  <c r="W3" i="6"/>
  <c r="J2" i="4" l="1"/>
  <c r="X2" i="4" s="1"/>
  <c r="J2" i="8"/>
  <c r="J2" i="6"/>
  <c r="F34" i="6"/>
  <c r="F34" i="4"/>
  <c r="F34" i="8"/>
  <c r="J34" i="8"/>
  <c r="J34" i="6"/>
  <c r="J34" i="4"/>
  <c r="F2" i="6"/>
  <c r="F2" i="4"/>
  <c r="T2" i="4" s="1"/>
  <c r="F2" i="8"/>
  <c r="K2" i="4"/>
  <c r="Y2" i="4" s="1"/>
  <c r="K2" i="8"/>
  <c r="K2" i="6"/>
  <c r="K34" i="6"/>
  <c r="K34" i="4"/>
  <c r="K34" i="8"/>
  <c r="V34" i="6" l="1"/>
  <c r="J3" i="9"/>
  <c r="R34" i="6"/>
  <c r="F3" i="9"/>
  <c r="V2" i="6"/>
  <c r="R2" i="6"/>
  <c r="J33" i="3"/>
  <c r="X34" i="4"/>
  <c r="F33" i="3"/>
  <c r="T34" i="4"/>
  <c r="W34" i="6"/>
  <c r="K3" i="9"/>
  <c r="W2" i="6"/>
  <c r="Y34" i="4"/>
  <c r="K33" i="3"/>
  <c r="F33" i="6" l="1"/>
  <c r="F33" i="4"/>
  <c r="F33" i="8"/>
  <c r="J33" i="8"/>
  <c r="J33" i="6"/>
  <c r="J33" i="4"/>
  <c r="K33" i="6"/>
  <c r="K33" i="4"/>
  <c r="K33" i="8"/>
  <c r="J32" i="3" l="1"/>
  <c r="X33" i="4"/>
  <c r="F32" i="3"/>
  <c r="T33" i="4"/>
  <c r="V33" i="6"/>
  <c r="J2" i="9"/>
  <c r="R33" i="6"/>
  <c r="F2" i="9"/>
  <c r="Y33" i="4"/>
  <c r="K32" i="3"/>
  <c r="W33" i="6"/>
  <c r="K2" i="9"/>
  <c r="F32" i="4" l="1"/>
  <c r="T32" i="4" s="1"/>
  <c r="F32" i="6"/>
  <c r="R32" i="6" s="1"/>
  <c r="F32" i="8"/>
  <c r="J32" i="8"/>
  <c r="J32" i="4"/>
  <c r="X32" i="4" s="1"/>
  <c r="J32" i="6"/>
  <c r="V32" i="6" s="1"/>
  <c r="K32" i="6"/>
  <c r="W32" i="6" s="1"/>
  <c r="K32" i="4"/>
  <c r="Y32" i="4" s="1"/>
  <c r="K32" i="8"/>
  <c r="B42" i="4" l="1"/>
  <c r="B41" i="3" s="1"/>
  <c r="B41" i="4" s="1"/>
  <c r="B40" i="3" l="1"/>
  <c r="B40" i="4" s="1"/>
  <c r="B39" i="3" s="1"/>
  <c r="B39" i="4" s="1"/>
  <c r="B38" i="3" s="1"/>
  <c r="B38" i="4" s="1"/>
  <c r="B37" i="3" s="1"/>
  <c r="B37" i="4" s="1"/>
  <c r="B36" i="3" s="1"/>
  <c r="B36" i="4" s="1"/>
  <c r="B35" i="3" s="1"/>
  <c r="B35" i="4" s="1"/>
  <c r="B34" i="3" s="1"/>
  <c r="B34" i="4" s="1"/>
  <c r="B33" i="3" s="1"/>
  <c r="B33" i="4" s="1"/>
  <c r="B32" i="3" s="1"/>
  <c r="B32" i="4" s="1"/>
  <c r="B8" i="3"/>
  <c r="B8" i="4" s="1"/>
  <c r="B9" i="3"/>
  <c r="B9" i="4" s="1"/>
  <c r="B7" i="3" s="1"/>
  <c r="B7" i="4" s="1"/>
  <c r="B5" i="3" l="1"/>
  <c r="B5" i="4" s="1"/>
  <c r="B6" i="3"/>
  <c r="B6" i="4" s="1"/>
  <c r="B4" i="3" s="1"/>
  <c r="B4" i="4" s="1"/>
  <c r="B2" i="3" l="1"/>
  <c r="B2" i="4" s="1"/>
  <c r="B3" i="3"/>
  <c r="B3" i="4" s="1"/>
</calcChain>
</file>

<file path=xl/sharedStrings.xml><?xml version="1.0" encoding="utf-8"?>
<sst xmlns="http://schemas.openxmlformats.org/spreadsheetml/2006/main" count="92" uniqueCount="19">
  <si>
    <t>Outcome</t>
  </si>
  <si>
    <t>Bust</t>
  </si>
  <si>
    <t>Soft</t>
  </si>
  <si>
    <t>A</t>
  </si>
  <si>
    <t>Hard</t>
  </si>
  <si>
    <t>Ace</t>
  </si>
  <si>
    <t>Pair</t>
  </si>
  <si>
    <t>Best</t>
  </si>
  <si>
    <t>Strategy</t>
  </si>
  <si>
    <t>Card 1</t>
  </si>
  <si>
    <t>Card 2</t>
  </si>
  <si>
    <t>Probability</t>
  </si>
  <si>
    <t xml:space="preserve"> </t>
  </si>
  <si>
    <t>dealerbj</t>
  </si>
  <si>
    <t>Dealer BJ</t>
  </si>
  <si>
    <t>Winning dealer BJ</t>
  </si>
  <si>
    <t>BJ tie</t>
  </si>
  <si>
    <t>Grand Total</t>
  </si>
  <si>
    <t>Total (No Dealer BJ)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</si>
</sst>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6" max="16" width="9" customWidth="1"/>
  </cols>
  <sheetData>
    <row r="1" spans="1:53" x14ac:dyDescent="0.25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53" x14ac:dyDescent="0.25">
      <c r="A2" t="s">
        <v>1</v>
      </c>
      <c r="B2">
        <f>B11</f>
        <v>0.35360813639536137</v>
      </c>
      <c r="C2">
        <f t="shared" ref="C2:I2" si="0">C11</f>
        <v>0.3738748853821432</v>
      </c>
      <c r="D2">
        <f t="shared" si="0"/>
        <v>0.39446844550254284</v>
      </c>
      <c r="E2">
        <f t="shared" si="0"/>
        <v>0.41640366958226238</v>
      </c>
      <c r="F2">
        <f t="shared" si="0"/>
        <v>0.42315049208499783</v>
      </c>
      <c r="G2">
        <f t="shared" si="0"/>
        <v>0.26231240836153336</v>
      </c>
      <c r="H2">
        <f t="shared" si="0"/>
        <v>0.2447412422511914</v>
      </c>
      <c r="I2">
        <f t="shared" si="0"/>
        <v>0.2284251594344453</v>
      </c>
      <c r="J2">
        <f>(SUM(L11:S11)+4*T11)/12</f>
        <v>0.22978483300250749</v>
      </c>
      <c r="K2">
        <f>SUM(AH11:AP11)/9</f>
        <v>0.16652461265724483</v>
      </c>
    </row>
    <row r="3" spans="1:53" x14ac:dyDescent="0.25">
      <c r="A3">
        <v>17</v>
      </c>
      <c r="B3">
        <f t="shared" ref="B3:I3" si="1">B12</f>
        <v>0.13980913952773527</v>
      </c>
      <c r="C3">
        <f t="shared" si="1"/>
        <v>0.13503398781113993</v>
      </c>
      <c r="D3">
        <f t="shared" si="1"/>
        <v>0.13048973584959825</v>
      </c>
      <c r="E3">
        <f t="shared" si="1"/>
        <v>0.12225128527055079</v>
      </c>
      <c r="F3">
        <f t="shared" si="1"/>
        <v>0.16543817650334638</v>
      </c>
      <c r="G3">
        <f t="shared" si="1"/>
        <v>0.36856619379423861</v>
      </c>
      <c r="H3">
        <f t="shared" si="1"/>
        <v>0.12856654444917001</v>
      </c>
      <c r="I3">
        <f t="shared" si="1"/>
        <v>0.119995441485892</v>
      </c>
      <c r="J3">
        <f t="shared" ref="J3:J7" si="2">(SUM(L12:S12)+4*T12)/12</f>
        <v>0.12070970006616517</v>
      </c>
      <c r="K3">
        <f t="shared" ref="K3:K7" si="3">SUM(AH12:AP12)/9</f>
        <v>0.18891729969077325</v>
      </c>
    </row>
    <row r="4" spans="1:53" x14ac:dyDescent="0.25">
      <c r="A4">
        <v>18</v>
      </c>
      <c r="B4">
        <f t="shared" ref="B4:I4" si="4">B13</f>
        <v>0.13490735037469442</v>
      </c>
      <c r="C4">
        <f t="shared" si="4"/>
        <v>0.13048232645474483</v>
      </c>
      <c r="D4">
        <f t="shared" si="4"/>
        <v>0.12593807449320316</v>
      </c>
      <c r="E4">
        <f t="shared" si="4"/>
        <v>0.12225128527055079</v>
      </c>
      <c r="F4">
        <f t="shared" si="4"/>
        <v>0.10626657887021028</v>
      </c>
      <c r="G4">
        <f t="shared" si="4"/>
        <v>0.13779696302500785</v>
      </c>
      <c r="H4">
        <f t="shared" si="4"/>
        <v>0.35933577521840082</v>
      </c>
      <c r="I4">
        <f t="shared" si="4"/>
        <v>0.119995441485892</v>
      </c>
      <c r="J4">
        <f t="shared" si="2"/>
        <v>0.12070970006616517</v>
      </c>
      <c r="K4">
        <f t="shared" si="3"/>
        <v>0.18891729969077325</v>
      </c>
    </row>
    <row r="5" spans="1:53" x14ac:dyDescent="0.25">
      <c r="A5">
        <v>19</v>
      </c>
      <c r="B5">
        <f t="shared" ref="B5:I5" si="5">B14</f>
        <v>0.12965543342500779</v>
      </c>
      <c r="C5">
        <f t="shared" si="5"/>
        <v>0.12558053730170399</v>
      </c>
      <c r="D5">
        <f t="shared" si="5"/>
        <v>0.12138641313680808</v>
      </c>
      <c r="E5">
        <f t="shared" si="5"/>
        <v>0.11769962391415568</v>
      </c>
      <c r="F5">
        <f t="shared" si="5"/>
        <v>0.10626657887021028</v>
      </c>
      <c r="G5">
        <f t="shared" si="5"/>
        <v>7.8625365391871746E-2</v>
      </c>
      <c r="H5">
        <f t="shared" si="5"/>
        <v>0.12856654444917001</v>
      </c>
      <c r="I5">
        <f t="shared" si="5"/>
        <v>0.35076467225512281</v>
      </c>
      <c r="J5">
        <f t="shared" si="2"/>
        <v>0.12070970006616517</v>
      </c>
      <c r="K5">
        <f t="shared" si="3"/>
        <v>0.18891729969077325</v>
      </c>
    </row>
    <row r="6" spans="1:53" x14ac:dyDescent="0.25">
      <c r="A6">
        <v>20</v>
      </c>
      <c r="B6">
        <f t="shared" ref="B6:I6" si="6">B15</f>
        <v>0.12402645577124111</v>
      </c>
      <c r="C6">
        <f t="shared" si="6"/>
        <v>0.12032862035201736</v>
      </c>
      <c r="D6">
        <f t="shared" si="6"/>
        <v>0.1164846239837672</v>
      </c>
      <c r="E6">
        <f t="shared" si="6"/>
        <v>0.11314796255776062</v>
      </c>
      <c r="F6">
        <f t="shared" si="6"/>
        <v>0.1017149175138152</v>
      </c>
      <c r="G6">
        <f t="shared" si="6"/>
        <v>7.8625365391871746E-2</v>
      </c>
      <c r="H6">
        <f t="shared" si="6"/>
        <v>6.9394946816033906E-2</v>
      </c>
      <c r="I6">
        <f t="shared" si="6"/>
        <v>0.119995441485892</v>
      </c>
      <c r="J6">
        <f t="shared" si="2"/>
        <v>0.37070970006616516</v>
      </c>
      <c r="K6">
        <f t="shared" si="3"/>
        <v>0.18891729969077325</v>
      </c>
    </row>
    <row r="7" spans="1:53" x14ac:dyDescent="0.25">
      <c r="A7">
        <v>21</v>
      </c>
      <c r="B7">
        <f t="shared" ref="B7:I7" si="7">B16</f>
        <v>0.11799348450596003</v>
      </c>
      <c r="C7">
        <f t="shared" si="7"/>
        <v>0.11469964269825066</v>
      </c>
      <c r="D7">
        <f t="shared" si="7"/>
        <v>0.11123270703408056</v>
      </c>
      <c r="E7">
        <f t="shared" si="7"/>
        <v>0.10824617340471974</v>
      </c>
      <c r="F7">
        <f t="shared" si="7"/>
        <v>9.7163256157420108E-2</v>
      </c>
      <c r="G7">
        <f t="shared" si="7"/>
        <v>7.4073704035476667E-2</v>
      </c>
      <c r="H7">
        <f t="shared" si="7"/>
        <v>6.9394946816033906E-2</v>
      </c>
      <c r="I7">
        <f t="shared" si="7"/>
        <v>6.0823843852755917E-2</v>
      </c>
      <c r="J7">
        <f t="shared" si="2"/>
        <v>3.7376366732831838E-2</v>
      </c>
      <c r="K7">
        <f t="shared" si="3"/>
        <v>7.780618857966215E-2</v>
      </c>
    </row>
    <row r="10" spans="1:53" x14ac:dyDescent="0.25">
      <c r="A10" t="s">
        <v>0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G10" t="s">
        <v>2</v>
      </c>
      <c r="AH10">
        <v>12</v>
      </c>
      <c r="AI10">
        <v>13</v>
      </c>
      <c r="AJ10">
        <v>14</v>
      </c>
      <c r="AK10">
        <v>15</v>
      </c>
      <c r="AL10">
        <v>16</v>
      </c>
      <c r="AM10">
        <v>17</v>
      </c>
      <c r="AN10">
        <v>18</v>
      </c>
      <c r="AO10">
        <v>19</v>
      </c>
      <c r="AP10">
        <v>20</v>
      </c>
      <c r="AQ10">
        <v>21</v>
      </c>
      <c r="AR10">
        <v>22</v>
      </c>
      <c r="AS10">
        <v>23</v>
      </c>
      <c r="AT10">
        <v>24</v>
      </c>
      <c r="AU10">
        <v>25</v>
      </c>
      <c r="AV10">
        <v>26</v>
      </c>
      <c r="AW10">
        <v>27</v>
      </c>
      <c r="AX10">
        <v>28</v>
      </c>
      <c r="AY10">
        <v>29</v>
      </c>
      <c r="AZ10">
        <v>30</v>
      </c>
      <c r="BA10">
        <v>31</v>
      </c>
    </row>
    <row r="11" spans="1:53" x14ac:dyDescent="0.25">
      <c r="A11" t="s">
        <v>1</v>
      </c>
      <c r="B11">
        <f t="shared" ref="B11:P16" si="8">(SUM(D11:K11)+4*L11+AI11)/13</f>
        <v>0.35360813639536137</v>
      </c>
      <c r="C11">
        <f t="shared" si="8"/>
        <v>0.3738748853821432</v>
      </c>
      <c r="D11">
        <f t="shared" si="8"/>
        <v>0.39446844550254284</v>
      </c>
      <c r="E11">
        <f t="shared" si="8"/>
        <v>0.41640366958226238</v>
      </c>
      <c r="F11">
        <f t="shared" si="8"/>
        <v>0.42315049208499783</v>
      </c>
      <c r="G11">
        <f t="shared" si="8"/>
        <v>0.26231240836153336</v>
      </c>
      <c r="H11">
        <f t="shared" si="8"/>
        <v>0.2447412422511914</v>
      </c>
      <c r="I11">
        <f t="shared" si="8"/>
        <v>0.2284251594344453</v>
      </c>
      <c r="J11">
        <f t="shared" si="8"/>
        <v>0.2121090766176992</v>
      </c>
      <c r="K11">
        <f t="shared" si="8"/>
        <v>0.2121090766176992</v>
      </c>
      <c r="L11">
        <f t="shared" si="8"/>
        <v>0.48267271400214928</v>
      </c>
      <c r="M11">
        <f t="shared" si="8"/>
        <v>0.51962466300199572</v>
      </c>
      <c r="N11">
        <f t="shared" si="8"/>
        <v>0.55393718707328177</v>
      </c>
      <c r="O11">
        <f t="shared" si="8"/>
        <v>0.58579881656804733</v>
      </c>
      <c r="P11">
        <f t="shared" si="8"/>
        <v>0.61538461538461542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H11">
        <f t="shared" ref="AH11:AK11" si="9">(SUM(AI11:AQ11)+4*AR11)/13</f>
        <v>0.24495802642312861</v>
      </c>
      <c r="AI11">
        <f t="shared" si="9"/>
        <v>0.27249534667872904</v>
      </c>
      <c r="AJ11">
        <f t="shared" si="9"/>
        <v>0.29995101900790128</v>
      </c>
      <c r="AK11">
        <f t="shared" si="9"/>
        <v>0.32719621086821865</v>
      </c>
      <c r="AL11">
        <f>(SUM(AM11:AU11)+4*AV11)/13</f>
        <v>0.35412091093722581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f t="shared" ref="AR11:BA16" si="10">L11</f>
        <v>0.48267271400214928</v>
      </c>
      <c r="AS11">
        <f t="shared" si="10"/>
        <v>0.51962466300199572</v>
      </c>
      <c r="AT11">
        <f t="shared" si="10"/>
        <v>0.55393718707328177</v>
      </c>
      <c r="AU11">
        <f t="shared" si="10"/>
        <v>0.58579881656804733</v>
      </c>
      <c r="AV11">
        <f t="shared" si="10"/>
        <v>0.61538461538461542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</row>
    <row r="12" spans="1:53" x14ac:dyDescent="0.25">
      <c r="A12">
        <v>17</v>
      </c>
      <c r="B12">
        <f t="shared" si="8"/>
        <v>0.13980913952773527</v>
      </c>
      <c r="C12">
        <f t="shared" si="8"/>
        <v>0.13503398781113993</v>
      </c>
      <c r="D12">
        <f t="shared" si="8"/>
        <v>0.13048973584959825</v>
      </c>
      <c r="E12">
        <f t="shared" si="8"/>
        <v>0.12225128527055079</v>
      </c>
      <c r="F12">
        <f t="shared" si="8"/>
        <v>0.16543817650334638</v>
      </c>
      <c r="G12">
        <f t="shared" si="8"/>
        <v>0.36856619379423861</v>
      </c>
      <c r="H12">
        <f t="shared" si="8"/>
        <v>0.12856654444917001</v>
      </c>
      <c r="I12">
        <f t="shared" si="8"/>
        <v>0.119995441485892</v>
      </c>
      <c r="J12">
        <f t="shared" si="8"/>
        <v>0.11142433852261401</v>
      </c>
      <c r="K12">
        <f t="shared" si="8"/>
        <v>0.11142433852261401</v>
      </c>
      <c r="L12">
        <f t="shared" si="8"/>
        <v>0.10346545719957015</v>
      </c>
      <c r="M12">
        <f t="shared" si="8"/>
        <v>9.6075067399600853E-2</v>
      </c>
      <c r="N12">
        <f t="shared" si="8"/>
        <v>8.9212562585343644E-2</v>
      </c>
      <c r="O12">
        <f t="shared" si="8"/>
        <v>8.2840236686390525E-2</v>
      </c>
      <c r="P12">
        <f t="shared" si="8"/>
        <v>7.6923076923076927E-2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f t="shared" ref="AH12:AH16" si="11">(SUM(AI12:AQ12)+4*AR12)/13</f>
        <v>0.15100839471537425</v>
      </c>
      <c r="AI12">
        <f t="shared" ref="AI12:AI16" si="12">(SUM(AJ12:AR12)+4*AS12)/13</f>
        <v>0.14550093066425418</v>
      </c>
      <c r="AJ12">
        <f t="shared" ref="AJ12:AJ16" si="13">(SUM(AK12:AS12)+4*AT12)/13</f>
        <v>0.14000979619841974</v>
      </c>
      <c r="AK12">
        <f t="shared" ref="AK12:AL16" si="14">(SUM(AL12:AT12)+4*AU12)/13</f>
        <v>0.13456075782635629</v>
      </c>
      <c r="AL12">
        <f t="shared" si="14"/>
        <v>0.12917581781255486</v>
      </c>
      <c r="AM12">
        <v>1</v>
      </c>
      <c r="AN12">
        <v>0</v>
      </c>
      <c r="AO12">
        <v>0</v>
      </c>
      <c r="AP12">
        <v>0</v>
      </c>
      <c r="AQ12">
        <v>0</v>
      </c>
      <c r="AR12">
        <f t="shared" si="10"/>
        <v>0.10346545719957015</v>
      </c>
      <c r="AS12">
        <f t="shared" si="10"/>
        <v>9.6075067399600853E-2</v>
      </c>
      <c r="AT12">
        <f t="shared" si="10"/>
        <v>8.9212562585343644E-2</v>
      </c>
      <c r="AU12">
        <f t="shared" si="10"/>
        <v>8.2840236686390525E-2</v>
      </c>
      <c r="AV12">
        <f t="shared" si="10"/>
        <v>7.6923076923076927E-2</v>
      </c>
      <c r="AW12">
        <f t="shared" si="10"/>
        <v>1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</row>
    <row r="13" spans="1:53" x14ac:dyDescent="0.25">
      <c r="A13">
        <v>18</v>
      </c>
      <c r="B13">
        <f t="shared" si="8"/>
        <v>0.13490735037469442</v>
      </c>
      <c r="C13">
        <f t="shared" si="8"/>
        <v>0.13048232645474483</v>
      </c>
      <c r="D13">
        <f t="shared" si="8"/>
        <v>0.12593807449320316</v>
      </c>
      <c r="E13">
        <f t="shared" si="8"/>
        <v>0.12225128527055079</v>
      </c>
      <c r="F13">
        <f t="shared" si="8"/>
        <v>0.10626657887021028</v>
      </c>
      <c r="G13">
        <f t="shared" si="8"/>
        <v>0.13779696302500785</v>
      </c>
      <c r="H13">
        <f t="shared" si="8"/>
        <v>0.35933577521840082</v>
      </c>
      <c r="I13">
        <f t="shared" si="8"/>
        <v>0.119995441485892</v>
      </c>
      <c r="J13">
        <f t="shared" si="8"/>
        <v>0.11142433852261401</v>
      </c>
      <c r="K13">
        <f t="shared" si="8"/>
        <v>0.11142433852261401</v>
      </c>
      <c r="L13">
        <f t="shared" si="8"/>
        <v>0.10346545719957015</v>
      </c>
      <c r="M13">
        <f t="shared" si="8"/>
        <v>9.6075067399600853E-2</v>
      </c>
      <c r="N13">
        <f t="shared" si="8"/>
        <v>8.9212562585343644E-2</v>
      </c>
      <c r="O13">
        <f t="shared" si="8"/>
        <v>8.2840236686390525E-2</v>
      </c>
      <c r="P13">
        <f t="shared" si="8"/>
        <v>7.6923076923076927E-2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H13">
        <f t="shared" si="11"/>
        <v>0.15100839471537425</v>
      </c>
      <c r="AI13">
        <f t="shared" si="12"/>
        <v>0.14550093066425418</v>
      </c>
      <c r="AJ13">
        <f t="shared" si="13"/>
        <v>0.14000979619841974</v>
      </c>
      <c r="AK13">
        <f t="shared" si="14"/>
        <v>0.13456075782635629</v>
      </c>
      <c r="AL13">
        <f t="shared" ref="AL13:AL16" si="15">(SUM(AM13:AU13)+4*AV13)/13</f>
        <v>0.12917581781255486</v>
      </c>
      <c r="AM13">
        <v>0</v>
      </c>
      <c r="AN13">
        <v>1</v>
      </c>
      <c r="AO13">
        <v>0</v>
      </c>
      <c r="AP13">
        <v>0</v>
      </c>
      <c r="AQ13">
        <v>0</v>
      </c>
      <c r="AR13">
        <f t="shared" si="10"/>
        <v>0.10346545719957015</v>
      </c>
      <c r="AS13">
        <f t="shared" si="10"/>
        <v>9.6075067399600853E-2</v>
      </c>
      <c r="AT13">
        <f t="shared" si="10"/>
        <v>8.9212562585343644E-2</v>
      </c>
      <c r="AU13">
        <f t="shared" si="10"/>
        <v>8.2840236686390525E-2</v>
      </c>
      <c r="AV13">
        <f t="shared" si="10"/>
        <v>7.6923076923076927E-2</v>
      </c>
      <c r="AW13">
        <f t="shared" si="10"/>
        <v>0</v>
      </c>
      <c r="AX13">
        <f t="shared" si="10"/>
        <v>1</v>
      </c>
      <c r="AY13">
        <f t="shared" si="10"/>
        <v>0</v>
      </c>
      <c r="AZ13">
        <f t="shared" si="10"/>
        <v>0</v>
      </c>
      <c r="BA13">
        <f t="shared" si="10"/>
        <v>0</v>
      </c>
    </row>
    <row r="14" spans="1:53" x14ac:dyDescent="0.25">
      <c r="A14">
        <v>19</v>
      </c>
      <c r="B14">
        <f t="shared" si="8"/>
        <v>0.12965543342500779</v>
      </c>
      <c r="C14">
        <f t="shared" si="8"/>
        <v>0.12558053730170399</v>
      </c>
      <c r="D14">
        <f t="shared" si="8"/>
        <v>0.12138641313680808</v>
      </c>
      <c r="E14">
        <f t="shared" si="8"/>
        <v>0.11769962391415568</v>
      </c>
      <c r="F14">
        <f t="shared" si="8"/>
        <v>0.10626657887021028</v>
      </c>
      <c r="G14">
        <f t="shared" si="8"/>
        <v>7.8625365391871746E-2</v>
      </c>
      <c r="H14">
        <f t="shared" si="8"/>
        <v>0.12856654444917001</v>
      </c>
      <c r="I14">
        <f t="shared" si="8"/>
        <v>0.35076467225512281</v>
      </c>
      <c r="J14">
        <f t="shared" si="8"/>
        <v>0.11142433852261401</v>
      </c>
      <c r="K14">
        <f t="shared" si="8"/>
        <v>0.11142433852261401</v>
      </c>
      <c r="L14">
        <f t="shared" si="8"/>
        <v>0.10346545719957015</v>
      </c>
      <c r="M14">
        <f t="shared" si="8"/>
        <v>9.6075067399600853E-2</v>
      </c>
      <c r="N14">
        <f t="shared" si="8"/>
        <v>8.9212562585343644E-2</v>
      </c>
      <c r="O14">
        <f t="shared" si="8"/>
        <v>8.2840236686390525E-2</v>
      </c>
      <c r="P14">
        <f t="shared" si="8"/>
        <v>7.6923076923076927E-2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f t="shared" si="11"/>
        <v>0.15100839471537425</v>
      </c>
      <c r="AI14">
        <f t="shared" si="12"/>
        <v>0.14550093066425418</v>
      </c>
      <c r="AJ14">
        <f t="shared" si="13"/>
        <v>0.14000979619841974</v>
      </c>
      <c r="AK14">
        <f t="shared" si="14"/>
        <v>0.13456075782635629</v>
      </c>
      <c r="AL14">
        <f t="shared" si="15"/>
        <v>0.12917581781255486</v>
      </c>
      <c r="AM14">
        <v>0</v>
      </c>
      <c r="AN14">
        <v>0</v>
      </c>
      <c r="AO14">
        <v>1</v>
      </c>
      <c r="AP14">
        <v>0</v>
      </c>
      <c r="AQ14">
        <v>0</v>
      </c>
      <c r="AR14">
        <f t="shared" si="10"/>
        <v>0.10346545719957015</v>
      </c>
      <c r="AS14">
        <f t="shared" si="10"/>
        <v>9.6075067399600853E-2</v>
      </c>
      <c r="AT14">
        <f t="shared" si="10"/>
        <v>8.9212562585343644E-2</v>
      </c>
      <c r="AU14">
        <f t="shared" si="10"/>
        <v>8.2840236686390525E-2</v>
      </c>
      <c r="AV14">
        <f t="shared" si="10"/>
        <v>7.6923076923076927E-2</v>
      </c>
      <c r="AW14">
        <f t="shared" si="10"/>
        <v>0</v>
      </c>
      <c r="AX14">
        <f t="shared" si="10"/>
        <v>0</v>
      </c>
      <c r="AY14">
        <f t="shared" si="10"/>
        <v>1</v>
      </c>
      <c r="AZ14">
        <f t="shared" si="10"/>
        <v>0</v>
      </c>
      <c r="BA14">
        <f t="shared" si="10"/>
        <v>0</v>
      </c>
    </row>
    <row r="15" spans="1:53" x14ac:dyDescent="0.25">
      <c r="A15">
        <v>20</v>
      </c>
      <c r="B15">
        <f t="shared" si="8"/>
        <v>0.12402645577124111</v>
      </c>
      <c r="C15">
        <f t="shared" si="8"/>
        <v>0.12032862035201736</v>
      </c>
      <c r="D15">
        <f t="shared" si="8"/>
        <v>0.1164846239837672</v>
      </c>
      <c r="E15">
        <f t="shared" si="8"/>
        <v>0.11314796255776062</v>
      </c>
      <c r="F15">
        <f t="shared" si="8"/>
        <v>0.1017149175138152</v>
      </c>
      <c r="G15">
        <f t="shared" si="8"/>
        <v>7.8625365391871746E-2</v>
      </c>
      <c r="H15">
        <f t="shared" si="8"/>
        <v>6.9394946816033906E-2</v>
      </c>
      <c r="I15">
        <f t="shared" si="8"/>
        <v>0.119995441485892</v>
      </c>
      <c r="J15">
        <f t="shared" si="8"/>
        <v>0.34219356929184475</v>
      </c>
      <c r="K15">
        <f t="shared" si="8"/>
        <v>0.11142433852261401</v>
      </c>
      <c r="L15">
        <f t="shared" si="8"/>
        <v>0.10346545719957015</v>
      </c>
      <c r="M15">
        <f t="shared" si="8"/>
        <v>9.6075067399600853E-2</v>
      </c>
      <c r="N15">
        <f t="shared" si="8"/>
        <v>8.9212562585343644E-2</v>
      </c>
      <c r="O15">
        <f t="shared" si="8"/>
        <v>8.2840236686390525E-2</v>
      </c>
      <c r="P15">
        <f t="shared" si="8"/>
        <v>7.6923076923076927E-2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f t="shared" si="11"/>
        <v>0.15100839471537425</v>
      </c>
      <c r="AI15">
        <f t="shared" si="12"/>
        <v>0.14550093066425418</v>
      </c>
      <c r="AJ15">
        <f t="shared" si="13"/>
        <v>0.14000979619841974</v>
      </c>
      <c r="AK15">
        <f t="shared" si="14"/>
        <v>0.13456075782635629</v>
      </c>
      <c r="AL15">
        <f t="shared" si="15"/>
        <v>0.12917581781255486</v>
      </c>
      <c r="AM15">
        <v>0</v>
      </c>
      <c r="AN15">
        <v>0</v>
      </c>
      <c r="AO15">
        <v>0</v>
      </c>
      <c r="AP15">
        <v>1</v>
      </c>
      <c r="AQ15">
        <v>0</v>
      </c>
      <c r="AR15">
        <f t="shared" si="10"/>
        <v>0.10346545719957015</v>
      </c>
      <c r="AS15">
        <f t="shared" si="10"/>
        <v>9.6075067399600853E-2</v>
      </c>
      <c r="AT15">
        <f t="shared" si="10"/>
        <v>8.9212562585343644E-2</v>
      </c>
      <c r="AU15">
        <f t="shared" si="10"/>
        <v>8.2840236686390525E-2</v>
      </c>
      <c r="AV15">
        <f t="shared" si="10"/>
        <v>7.6923076923076927E-2</v>
      </c>
      <c r="AW15">
        <f t="shared" si="10"/>
        <v>0</v>
      </c>
      <c r="AX15">
        <f t="shared" si="10"/>
        <v>0</v>
      </c>
      <c r="AY15">
        <f t="shared" si="10"/>
        <v>0</v>
      </c>
      <c r="AZ15">
        <f t="shared" si="10"/>
        <v>1</v>
      </c>
      <c r="BA15">
        <f t="shared" si="10"/>
        <v>0</v>
      </c>
    </row>
    <row r="16" spans="1:53" x14ac:dyDescent="0.25">
      <c r="A16">
        <v>21</v>
      </c>
      <c r="B16">
        <f t="shared" si="8"/>
        <v>0.11799348450596003</v>
      </c>
      <c r="C16">
        <f t="shared" si="8"/>
        <v>0.11469964269825066</v>
      </c>
      <c r="D16">
        <f t="shared" si="8"/>
        <v>0.11123270703408056</v>
      </c>
      <c r="E16">
        <f t="shared" si="8"/>
        <v>0.10824617340471974</v>
      </c>
      <c r="F16">
        <f t="shared" si="8"/>
        <v>9.7163256157420108E-2</v>
      </c>
      <c r="G16">
        <f t="shared" si="8"/>
        <v>7.4073704035476667E-2</v>
      </c>
      <c r="H16">
        <f t="shared" si="8"/>
        <v>6.9394946816033906E-2</v>
      </c>
      <c r="I16">
        <f t="shared" si="8"/>
        <v>6.0823843852755917E-2</v>
      </c>
      <c r="J16">
        <f t="shared" si="8"/>
        <v>0.11142433852261401</v>
      </c>
      <c r="K16">
        <f t="shared" si="8"/>
        <v>0.3421935692918448</v>
      </c>
      <c r="L16">
        <f t="shared" si="8"/>
        <v>0.10346545719957015</v>
      </c>
      <c r="M16">
        <f t="shared" si="8"/>
        <v>9.6075067399600853E-2</v>
      </c>
      <c r="N16">
        <f t="shared" si="8"/>
        <v>8.9212562585343644E-2</v>
      </c>
      <c r="O16">
        <f t="shared" si="8"/>
        <v>8.2840236686390525E-2</v>
      </c>
      <c r="P16">
        <f t="shared" si="8"/>
        <v>7.6923076923076927E-2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f t="shared" si="11"/>
        <v>0.15100839471537425</v>
      </c>
      <c r="AI16">
        <f t="shared" si="12"/>
        <v>0.14550093066425418</v>
      </c>
      <c r="AJ16">
        <f t="shared" si="13"/>
        <v>0.14000979619841974</v>
      </c>
      <c r="AK16">
        <f t="shared" si="14"/>
        <v>0.13456075782635629</v>
      </c>
      <c r="AL16">
        <f t="shared" si="15"/>
        <v>0.12917581781255486</v>
      </c>
      <c r="AM16">
        <v>0</v>
      </c>
      <c r="AN16">
        <v>0</v>
      </c>
      <c r="AO16">
        <v>0</v>
      </c>
      <c r="AP16">
        <v>0</v>
      </c>
      <c r="AQ16">
        <v>1</v>
      </c>
      <c r="AR16">
        <f t="shared" si="10"/>
        <v>0.10346545719957015</v>
      </c>
      <c r="AS16">
        <f t="shared" si="10"/>
        <v>9.6075067399600853E-2</v>
      </c>
      <c r="AT16">
        <f t="shared" si="10"/>
        <v>8.9212562585343644E-2</v>
      </c>
      <c r="AU16">
        <f t="shared" si="10"/>
        <v>8.2840236686390525E-2</v>
      </c>
      <c r="AV16">
        <f t="shared" si="10"/>
        <v>7.6923076923076927E-2</v>
      </c>
      <c r="AW16">
        <f t="shared" si="10"/>
        <v>0</v>
      </c>
      <c r="AX16">
        <f t="shared" si="10"/>
        <v>0</v>
      </c>
      <c r="AY16">
        <f t="shared" si="10"/>
        <v>0</v>
      </c>
      <c r="AZ16">
        <f t="shared" si="10"/>
        <v>0</v>
      </c>
      <c r="BA16">
        <f t="shared" si="1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A13" workbookViewId="0">
      <selection activeCell="B61" sqref="B61"/>
    </sheetView>
  </sheetViews>
  <sheetFormatPr defaultRowHeight="15" x14ac:dyDescent="0.25"/>
  <sheetData>
    <row r="1" spans="1:13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3" x14ac:dyDescent="0.25">
      <c r="A2">
        <v>5</v>
      </c>
      <c r="B2">
        <f>$B77*(1/13)</f>
        <v>9.1033227127901696E-4</v>
      </c>
      <c r="C2">
        <f t="shared" ref="C2:I2" si="0">$B77*(1/13)</f>
        <v>9.1033227127901696E-4</v>
      </c>
      <c r="D2">
        <f t="shared" si="0"/>
        <v>9.1033227127901696E-4</v>
      </c>
      <c r="E2">
        <f t="shared" si="0"/>
        <v>9.1033227127901696E-4</v>
      </c>
      <c r="F2">
        <f t="shared" si="0"/>
        <v>9.1033227127901696E-4</v>
      </c>
      <c r="G2">
        <f t="shared" si="0"/>
        <v>9.1033227127901696E-4</v>
      </c>
      <c r="H2">
        <f t="shared" si="0"/>
        <v>9.1033227127901696E-4</v>
      </c>
      <c r="I2">
        <f t="shared" si="0"/>
        <v>9.1033227127901696E-4</v>
      </c>
      <c r="J2">
        <f>$B77*(4/13)*(12/13)</f>
        <v>3.3612268477994475E-3</v>
      </c>
      <c r="K2">
        <f>$B77*(1/13)*(9/13)</f>
        <v>6.3023003396239633E-4</v>
      </c>
    </row>
    <row r="3" spans="1:13" x14ac:dyDescent="0.25">
      <c r="A3">
        <f>A2+1</f>
        <v>6</v>
      </c>
      <c r="B3">
        <f t="shared" ref="B3:I3" ca="1" si="1">$B78*(1/13)</f>
        <v>9.1033227127901696E-4</v>
      </c>
      <c r="C3">
        <f t="shared" ca="1" si="1"/>
        <v>9.1033227127901696E-4</v>
      </c>
      <c r="D3">
        <f t="shared" ca="1" si="1"/>
        <v>9.1033227127901696E-4</v>
      </c>
      <c r="E3">
        <f t="shared" ca="1" si="1"/>
        <v>9.1033227127901696E-4</v>
      </c>
      <c r="F3">
        <f t="shared" ca="1" si="1"/>
        <v>9.1033227127901696E-4</v>
      </c>
      <c r="G3">
        <f t="shared" ca="1" si="1"/>
        <v>9.1033227127901696E-4</v>
      </c>
      <c r="H3">
        <f t="shared" ca="1" si="1"/>
        <v>9.1033227127901696E-4</v>
      </c>
      <c r="I3">
        <f t="shared" ca="1" si="1"/>
        <v>9.1033227127901696E-4</v>
      </c>
      <c r="J3">
        <f t="shared" ref="J3:J16" ca="1" si="2">$B78*(4/13)*(12/13)</f>
        <v>3.3612268477994475E-3</v>
      </c>
      <c r="K3">
        <f t="shared" ref="K3:K16" ca="1" si="3">$B78*(1/13)*(9/13)</f>
        <v>6.3023003396239633E-4</v>
      </c>
    </row>
    <row r="4" spans="1:13" x14ac:dyDescent="0.25">
      <c r="A4">
        <f t="shared" ref="A4:A16" si="4">A3+1</f>
        <v>7</v>
      </c>
      <c r="B4">
        <f t="shared" ref="B4:I4" ca="1" si="5">$B79*(1/13)</f>
        <v>1.8206645425580339E-3</v>
      </c>
      <c r="C4">
        <f t="shared" ca="1" si="5"/>
        <v>1.8206645425580339E-3</v>
      </c>
      <c r="D4">
        <f t="shared" ca="1" si="5"/>
        <v>1.8206645425580339E-3</v>
      </c>
      <c r="E4">
        <f t="shared" ca="1" si="5"/>
        <v>1.8206645425580339E-3</v>
      </c>
      <c r="F4">
        <f t="shared" ca="1" si="5"/>
        <v>1.8206645425580339E-3</v>
      </c>
      <c r="G4">
        <f t="shared" ca="1" si="5"/>
        <v>1.8206645425580339E-3</v>
      </c>
      <c r="H4">
        <f t="shared" ca="1" si="5"/>
        <v>1.8206645425580339E-3</v>
      </c>
      <c r="I4">
        <f t="shared" ca="1" si="5"/>
        <v>1.8206645425580339E-3</v>
      </c>
      <c r="J4">
        <f t="shared" ca="1" si="2"/>
        <v>6.7224536955988951E-3</v>
      </c>
      <c r="K4">
        <f t="shared" ca="1" si="3"/>
        <v>1.2604600679247927E-3</v>
      </c>
    </row>
    <row r="5" spans="1:13" x14ac:dyDescent="0.25">
      <c r="A5">
        <f t="shared" si="4"/>
        <v>8</v>
      </c>
      <c r="B5">
        <f t="shared" ref="B5:I5" ca="1" si="6">$B80*(1/13)</f>
        <v>1.8206645425580339E-3</v>
      </c>
      <c r="C5">
        <f t="shared" ca="1" si="6"/>
        <v>1.8206645425580339E-3</v>
      </c>
      <c r="D5">
        <f t="shared" ca="1" si="6"/>
        <v>1.8206645425580339E-3</v>
      </c>
      <c r="E5">
        <f t="shared" ca="1" si="6"/>
        <v>1.8206645425580339E-3</v>
      </c>
      <c r="F5">
        <f t="shared" ca="1" si="6"/>
        <v>1.8206645425580339E-3</v>
      </c>
      <c r="G5">
        <f t="shared" ca="1" si="6"/>
        <v>1.8206645425580339E-3</v>
      </c>
      <c r="H5">
        <f t="shared" ca="1" si="6"/>
        <v>1.8206645425580339E-3</v>
      </c>
      <c r="I5">
        <f t="shared" ca="1" si="6"/>
        <v>1.8206645425580339E-3</v>
      </c>
      <c r="J5">
        <f t="shared" ca="1" si="2"/>
        <v>6.7224536955988951E-3</v>
      </c>
      <c r="K5">
        <f t="shared" ca="1" si="3"/>
        <v>1.2604600679247927E-3</v>
      </c>
    </row>
    <row r="6" spans="1:13" x14ac:dyDescent="0.25">
      <c r="A6">
        <f t="shared" si="4"/>
        <v>9</v>
      </c>
      <c r="B6">
        <f t="shared" ref="B6:I6" ca="1" si="7">$B81*(1/13)</f>
        <v>2.7309968138370514E-3</v>
      </c>
      <c r="C6">
        <f t="shared" ca="1" si="7"/>
        <v>2.7309968138370514E-3</v>
      </c>
      <c r="D6">
        <f t="shared" ca="1" si="7"/>
        <v>2.7309968138370514E-3</v>
      </c>
      <c r="E6">
        <f t="shared" ca="1" si="7"/>
        <v>2.7309968138370514E-3</v>
      </c>
      <c r="F6">
        <f t="shared" ca="1" si="7"/>
        <v>2.7309968138370514E-3</v>
      </c>
      <c r="G6">
        <f t="shared" ca="1" si="7"/>
        <v>2.7309968138370514E-3</v>
      </c>
      <c r="H6">
        <f t="shared" ca="1" si="7"/>
        <v>2.7309968138370514E-3</v>
      </c>
      <c r="I6">
        <f t="shared" ca="1" si="7"/>
        <v>2.7309968138370514E-3</v>
      </c>
      <c r="J6">
        <f t="shared" ca="1" si="2"/>
        <v>1.0083680543398345E-2</v>
      </c>
      <c r="K6">
        <f t="shared" ca="1" si="3"/>
        <v>1.8906901018871894E-3</v>
      </c>
    </row>
    <row r="7" spans="1:13" x14ac:dyDescent="0.25">
      <c r="A7">
        <f t="shared" si="4"/>
        <v>10</v>
      </c>
      <c r="B7">
        <f t="shared" ref="B7:I7" ca="1" si="8">$B82*(1/13)</f>
        <v>2.7309968138370514E-3</v>
      </c>
      <c r="C7">
        <f t="shared" ca="1" si="8"/>
        <v>2.7309968138370514E-3</v>
      </c>
      <c r="D7">
        <f t="shared" ca="1" si="8"/>
        <v>2.7309968138370514E-3</v>
      </c>
      <c r="E7">
        <f t="shared" ca="1" si="8"/>
        <v>2.7309968138370514E-3</v>
      </c>
      <c r="F7">
        <f t="shared" ca="1" si="8"/>
        <v>2.7309968138370514E-3</v>
      </c>
      <c r="G7">
        <f t="shared" ca="1" si="8"/>
        <v>2.7309968138370514E-3</v>
      </c>
      <c r="H7">
        <f t="shared" ca="1" si="8"/>
        <v>2.7309968138370514E-3</v>
      </c>
      <c r="I7">
        <f t="shared" ca="1" si="8"/>
        <v>2.7309968138370514E-3</v>
      </c>
      <c r="J7">
        <f t="shared" ca="1" si="2"/>
        <v>1.0083680543398345E-2</v>
      </c>
      <c r="K7">
        <f t="shared" ca="1" si="3"/>
        <v>1.8906901018871894E-3</v>
      </c>
    </row>
    <row r="8" spans="1:13" x14ac:dyDescent="0.25">
      <c r="A8">
        <f t="shared" si="4"/>
        <v>11</v>
      </c>
      <c r="B8">
        <f t="shared" ref="B8:I8" ca="1" si="9">$B83*(1/13)</f>
        <v>3.6413290851160687E-3</v>
      </c>
      <c r="C8">
        <f t="shared" ca="1" si="9"/>
        <v>3.6413290851160687E-3</v>
      </c>
      <c r="D8">
        <f t="shared" ca="1" si="9"/>
        <v>3.6413290851160687E-3</v>
      </c>
      <c r="E8">
        <f t="shared" ca="1" si="9"/>
        <v>3.6413290851160687E-3</v>
      </c>
      <c r="F8">
        <f t="shared" ca="1" si="9"/>
        <v>3.6413290851160687E-3</v>
      </c>
      <c r="G8">
        <f t="shared" ca="1" si="9"/>
        <v>3.6413290851160687E-3</v>
      </c>
      <c r="H8">
        <f t="shared" ca="1" si="9"/>
        <v>3.6413290851160687E-3</v>
      </c>
      <c r="I8">
        <f t="shared" ca="1" si="9"/>
        <v>3.6413290851160687E-3</v>
      </c>
      <c r="J8">
        <f t="shared" ca="1" si="2"/>
        <v>1.3444907391197794E-2</v>
      </c>
      <c r="K8">
        <f t="shared" ca="1" si="3"/>
        <v>2.5209201358495858E-3</v>
      </c>
    </row>
    <row r="9" spans="1:13" x14ac:dyDescent="0.25">
      <c r="A9">
        <f t="shared" si="4"/>
        <v>12</v>
      </c>
      <c r="B9">
        <f t="shared" ref="B9:I9" ca="1" si="10">$B84*(1/13)</f>
        <v>6.3723258989531201E-3</v>
      </c>
      <c r="C9">
        <f t="shared" ca="1" si="10"/>
        <v>6.3723258989531201E-3</v>
      </c>
      <c r="D9">
        <f t="shared" ca="1" si="10"/>
        <v>6.3723258989531201E-3</v>
      </c>
      <c r="E9">
        <f t="shared" ca="1" si="10"/>
        <v>6.3723258989531201E-3</v>
      </c>
      <c r="F9">
        <f t="shared" ca="1" si="10"/>
        <v>6.3723258989531201E-3</v>
      </c>
      <c r="G9">
        <f t="shared" ca="1" si="10"/>
        <v>6.3723258989531201E-3</v>
      </c>
      <c r="H9">
        <f t="shared" ca="1" si="10"/>
        <v>6.3723258989531201E-3</v>
      </c>
      <c r="I9">
        <f t="shared" ca="1" si="10"/>
        <v>6.3723258989531201E-3</v>
      </c>
      <c r="J9">
        <f t="shared" ca="1" si="2"/>
        <v>2.3528587934596137E-2</v>
      </c>
      <c r="K9">
        <f t="shared" ca="1" si="3"/>
        <v>4.4116102377367754E-3</v>
      </c>
    </row>
    <row r="10" spans="1:13" x14ac:dyDescent="0.25">
      <c r="A10">
        <f t="shared" si="4"/>
        <v>13</v>
      </c>
      <c r="B10">
        <f t="shared" ref="B10:I10" ca="1" si="11">$B85*(1/13)</f>
        <v>6.3723258989531201E-3</v>
      </c>
      <c r="C10">
        <f t="shared" ca="1" si="11"/>
        <v>6.3723258989531201E-3</v>
      </c>
      <c r="D10">
        <f t="shared" ca="1" si="11"/>
        <v>6.3723258989531201E-3</v>
      </c>
      <c r="E10">
        <f t="shared" ca="1" si="11"/>
        <v>6.3723258989531201E-3</v>
      </c>
      <c r="F10">
        <f t="shared" ca="1" si="11"/>
        <v>6.3723258989531201E-3</v>
      </c>
      <c r="G10">
        <f t="shared" ca="1" si="11"/>
        <v>6.3723258989531201E-3</v>
      </c>
      <c r="H10">
        <f t="shared" ca="1" si="11"/>
        <v>6.3723258989531201E-3</v>
      </c>
      <c r="I10">
        <f t="shared" ca="1" si="11"/>
        <v>6.3723258989531201E-3</v>
      </c>
      <c r="J10">
        <f t="shared" ca="1" si="2"/>
        <v>2.3528587934596137E-2</v>
      </c>
      <c r="K10">
        <f t="shared" ca="1" si="3"/>
        <v>4.4116102377367754E-3</v>
      </c>
    </row>
    <row r="11" spans="1:13" x14ac:dyDescent="0.25">
      <c r="A11">
        <f t="shared" si="4"/>
        <v>14</v>
      </c>
      <c r="B11">
        <f t="shared" ref="B11:I11" ca="1" si="12">$B86*(1/13)</f>
        <v>5.4619936276741029E-3</v>
      </c>
      <c r="C11">
        <f t="shared" ca="1" si="12"/>
        <v>5.4619936276741029E-3</v>
      </c>
      <c r="D11">
        <f t="shared" ca="1" si="12"/>
        <v>5.4619936276741029E-3</v>
      </c>
      <c r="E11">
        <f t="shared" ca="1" si="12"/>
        <v>5.4619936276741029E-3</v>
      </c>
      <c r="F11">
        <f t="shared" ca="1" si="12"/>
        <v>5.4619936276741029E-3</v>
      </c>
      <c r="G11">
        <f t="shared" ca="1" si="12"/>
        <v>5.4619936276741029E-3</v>
      </c>
      <c r="H11">
        <f t="shared" ca="1" si="12"/>
        <v>5.4619936276741029E-3</v>
      </c>
      <c r="I11">
        <f t="shared" ca="1" si="12"/>
        <v>5.4619936276741029E-3</v>
      </c>
      <c r="J11">
        <f t="shared" ca="1" si="2"/>
        <v>2.016736108679669E-2</v>
      </c>
      <c r="K11">
        <f t="shared" ca="1" si="3"/>
        <v>3.7813802037743789E-3</v>
      </c>
    </row>
    <row r="12" spans="1:13" x14ac:dyDescent="0.25">
      <c r="A12">
        <f t="shared" si="4"/>
        <v>15</v>
      </c>
      <c r="B12">
        <f t="shared" ref="B12:I12" ca="1" si="13">$B87*(1/13)</f>
        <v>5.4619936276741029E-3</v>
      </c>
      <c r="C12">
        <f t="shared" ca="1" si="13"/>
        <v>5.4619936276741029E-3</v>
      </c>
      <c r="D12">
        <f t="shared" ca="1" si="13"/>
        <v>5.4619936276741029E-3</v>
      </c>
      <c r="E12">
        <f t="shared" ca="1" si="13"/>
        <v>5.4619936276741029E-3</v>
      </c>
      <c r="F12">
        <f t="shared" ca="1" si="13"/>
        <v>5.4619936276741029E-3</v>
      </c>
      <c r="G12">
        <f t="shared" ca="1" si="13"/>
        <v>5.4619936276741029E-3</v>
      </c>
      <c r="H12">
        <f t="shared" ca="1" si="13"/>
        <v>5.4619936276741029E-3</v>
      </c>
      <c r="I12">
        <f t="shared" ca="1" si="13"/>
        <v>5.4619936276741029E-3</v>
      </c>
      <c r="J12">
        <f t="shared" ca="1" si="2"/>
        <v>2.016736108679669E-2</v>
      </c>
      <c r="K12">
        <f t="shared" ca="1" si="3"/>
        <v>3.7813802037743789E-3</v>
      </c>
    </row>
    <row r="13" spans="1:13" x14ac:dyDescent="0.25">
      <c r="A13">
        <f t="shared" si="4"/>
        <v>16</v>
      </c>
      <c r="B13">
        <f t="shared" ref="B13:I13" ca="1" si="14">$B88*(1/13)</f>
        <v>4.5516613563950856E-3</v>
      </c>
      <c r="C13">
        <f t="shared" ca="1" si="14"/>
        <v>4.5516613563950856E-3</v>
      </c>
      <c r="D13">
        <f t="shared" ca="1" si="14"/>
        <v>4.5516613563950856E-3</v>
      </c>
      <c r="E13">
        <f t="shared" ca="1" si="14"/>
        <v>4.5516613563950856E-3</v>
      </c>
      <c r="F13">
        <f t="shared" ca="1" si="14"/>
        <v>4.5516613563950856E-3</v>
      </c>
      <c r="G13">
        <f t="shared" ca="1" si="14"/>
        <v>4.5516613563950856E-3</v>
      </c>
      <c r="H13">
        <f t="shared" ca="1" si="14"/>
        <v>4.5516613563950856E-3</v>
      </c>
      <c r="I13">
        <f t="shared" ca="1" si="14"/>
        <v>4.5516613563950856E-3</v>
      </c>
      <c r="J13">
        <f t="shared" ca="1" si="2"/>
        <v>1.6806134238997239E-2</v>
      </c>
      <c r="K13">
        <f t="shared" ca="1" si="3"/>
        <v>3.1511501698119823E-3</v>
      </c>
    </row>
    <row r="14" spans="1:13" x14ac:dyDescent="0.25">
      <c r="A14">
        <f t="shared" si="4"/>
        <v>17</v>
      </c>
      <c r="B14">
        <f t="shared" ref="B14:I14" ca="1" si="15">$B89*(1/13)</f>
        <v>4.5516613563950856E-3</v>
      </c>
      <c r="C14">
        <f t="shared" ca="1" si="15"/>
        <v>4.5516613563950856E-3</v>
      </c>
      <c r="D14">
        <f t="shared" ca="1" si="15"/>
        <v>4.5516613563950856E-3</v>
      </c>
      <c r="E14">
        <f t="shared" ca="1" si="15"/>
        <v>4.5516613563950856E-3</v>
      </c>
      <c r="F14">
        <f t="shared" ca="1" si="15"/>
        <v>4.5516613563950856E-3</v>
      </c>
      <c r="G14">
        <f t="shared" ca="1" si="15"/>
        <v>4.5516613563950856E-3</v>
      </c>
      <c r="H14">
        <f t="shared" ca="1" si="15"/>
        <v>4.5516613563950856E-3</v>
      </c>
      <c r="I14">
        <f t="shared" ca="1" si="15"/>
        <v>4.5516613563950856E-3</v>
      </c>
      <c r="J14">
        <f t="shared" ca="1" si="2"/>
        <v>1.6806134238997239E-2</v>
      </c>
      <c r="K14">
        <f t="shared" ca="1" si="3"/>
        <v>3.1511501698119823E-3</v>
      </c>
    </row>
    <row r="15" spans="1:13" x14ac:dyDescent="0.25">
      <c r="A15">
        <f t="shared" si="4"/>
        <v>18</v>
      </c>
      <c r="B15">
        <f t="shared" ref="B15:I15" ca="1" si="16">$B90*(1/13)</f>
        <v>3.6413290851160678E-3</v>
      </c>
      <c r="C15">
        <f t="shared" ca="1" si="16"/>
        <v>3.6413290851160678E-3</v>
      </c>
      <c r="D15">
        <f t="shared" ca="1" si="16"/>
        <v>3.6413290851160678E-3</v>
      </c>
      <c r="E15">
        <f t="shared" ca="1" si="16"/>
        <v>3.6413290851160678E-3</v>
      </c>
      <c r="F15">
        <f t="shared" ca="1" si="16"/>
        <v>3.6413290851160678E-3</v>
      </c>
      <c r="G15">
        <f t="shared" ca="1" si="16"/>
        <v>3.6413290851160678E-3</v>
      </c>
      <c r="H15">
        <f t="shared" ca="1" si="16"/>
        <v>3.6413290851160678E-3</v>
      </c>
      <c r="I15">
        <f t="shared" ca="1" si="16"/>
        <v>3.6413290851160678E-3</v>
      </c>
      <c r="J15">
        <f t="shared" ca="1" si="2"/>
        <v>1.344490739119779E-2</v>
      </c>
      <c r="K15">
        <f t="shared" ca="1" si="3"/>
        <v>2.5209201358495853E-3</v>
      </c>
    </row>
    <row r="16" spans="1:13" x14ac:dyDescent="0.25">
      <c r="A16">
        <f t="shared" si="4"/>
        <v>19</v>
      </c>
      <c r="B16">
        <f t="shared" ref="B16:I16" ca="1" si="17">$B91*(1/13)</f>
        <v>3.6413290851160678E-3</v>
      </c>
      <c r="C16">
        <f t="shared" ca="1" si="17"/>
        <v>3.6413290851160678E-3</v>
      </c>
      <c r="D16">
        <f t="shared" ca="1" si="17"/>
        <v>3.6413290851160678E-3</v>
      </c>
      <c r="E16">
        <f t="shared" ca="1" si="17"/>
        <v>3.6413290851160678E-3</v>
      </c>
      <c r="F16">
        <f t="shared" ca="1" si="17"/>
        <v>3.6413290851160678E-3</v>
      </c>
      <c r="G16">
        <f t="shared" ca="1" si="17"/>
        <v>3.6413290851160678E-3</v>
      </c>
      <c r="H16">
        <f t="shared" ca="1" si="17"/>
        <v>3.6413290851160678E-3</v>
      </c>
      <c r="I16">
        <f t="shared" ca="1" si="17"/>
        <v>3.6413290851160678E-3</v>
      </c>
      <c r="J16">
        <f t="shared" ca="1" si="2"/>
        <v>1.344490739119779E-2</v>
      </c>
      <c r="K16">
        <f t="shared" ca="1" si="3"/>
        <v>2.5209201358495853E-3</v>
      </c>
      <c r="M16">
        <f ca="1">SUM(B2:K16)</f>
        <v>0.67644690311963807</v>
      </c>
    </row>
    <row r="20" spans="1:11" x14ac:dyDescent="0.25">
      <c r="A20" t="s">
        <v>2</v>
      </c>
    </row>
    <row r="21" spans="1:11" x14ac:dyDescent="0.25">
      <c r="A21">
        <v>13</v>
      </c>
      <c r="B21">
        <f>2*(1/13)^3</f>
        <v>9.1033227127901696E-4</v>
      </c>
      <c r="C21">
        <f t="shared" ref="C21:I21" si="18">2*(1/13)^3</f>
        <v>9.1033227127901696E-4</v>
      </c>
      <c r="D21">
        <f t="shared" si="18"/>
        <v>9.1033227127901696E-4</v>
      </c>
      <c r="E21">
        <f t="shared" si="18"/>
        <v>9.1033227127901696E-4</v>
      </c>
      <c r="F21">
        <f t="shared" si="18"/>
        <v>9.1033227127901696E-4</v>
      </c>
      <c r="G21">
        <f t="shared" si="18"/>
        <v>9.1033227127901696E-4</v>
      </c>
      <c r="H21">
        <f t="shared" si="18"/>
        <v>9.1033227127901696E-4</v>
      </c>
      <c r="I21">
        <f t="shared" si="18"/>
        <v>9.1033227127901696E-4</v>
      </c>
      <c r="J21">
        <f>2*(1/13)^2*(4/13)*(12/13)</f>
        <v>3.3612268477994475E-3</v>
      </c>
      <c r="K21">
        <f>2*(1/13)^3*(9/13)</f>
        <v>6.3023003396239633E-4</v>
      </c>
    </row>
    <row r="22" spans="1:11" x14ac:dyDescent="0.25">
      <c r="A22">
        <f>A21+1</f>
        <v>14</v>
      </c>
      <c r="B22">
        <f t="shared" ref="B22:I28" si="19">2*(1/13)^3</f>
        <v>9.1033227127901696E-4</v>
      </c>
      <c r="C22">
        <f t="shared" si="19"/>
        <v>9.1033227127901696E-4</v>
      </c>
      <c r="D22">
        <f t="shared" si="19"/>
        <v>9.1033227127901696E-4</v>
      </c>
      <c r="E22">
        <f t="shared" si="19"/>
        <v>9.1033227127901696E-4</v>
      </c>
      <c r="F22">
        <f t="shared" si="19"/>
        <v>9.1033227127901696E-4</v>
      </c>
      <c r="G22">
        <f t="shared" si="19"/>
        <v>9.1033227127901696E-4</v>
      </c>
      <c r="H22">
        <f t="shared" si="19"/>
        <v>9.1033227127901696E-4</v>
      </c>
      <c r="I22">
        <f t="shared" si="19"/>
        <v>9.1033227127901696E-4</v>
      </c>
      <c r="J22">
        <f t="shared" ref="J22:J28" si="20">2*(1/13)^2*(4/13)*(12/13)</f>
        <v>3.3612268477994475E-3</v>
      </c>
      <c r="K22">
        <f t="shared" ref="K22:K28" si="21">2*(1/13)^3*(9/13)</f>
        <v>6.3023003396239633E-4</v>
      </c>
    </row>
    <row r="23" spans="1:11" x14ac:dyDescent="0.25">
      <c r="A23">
        <f t="shared" ref="A23:A29" si="22">A22+1</f>
        <v>15</v>
      </c>
      <c r="B23">
        <f t="shared" si="19"/>
        <v>9.1033227127901696E-4</v>
      </c>
      <c r="C23">
        <f t="shared" si="19"/>
        <v>9.1033227127901696E-4</v>
      </c>
      <c r="D23">
        <f t="shared" si="19"/>
        <v>9.1033227127901696E-4</v>
      </c>
      <c r="E23">
        <f t="shared" si="19"/>
        <v>9.1033227127901696E-4</v>
      </c>
      <c r="F23">
        <f t="shared" si="19"/>
        <v>9.1033227127901696E-4</v>
      </c>
      <c r="G23">
        <f t="shared" si="19"/>
        <v>9.1033227127901696E-4</v>
      </c>
      <c r="H23">
        <f t="shared" si="19"/>
        <v>9.1033227127901696E-4</v>
      </c>
      <c r="I23">
        <f t="shared" si="19"/>
        <v>9.1033227127901696E-4</v>
      </c>
      <c r="J23">
        <f t="shared" si="20"/>
        <v>3.3612268477994475E-3</v>
      </c>
      <c r="K23">
        <f t="shared" si="21"/>
        <v>6.3023003396239633E-4</v>
      </c>
    </row>
    <row r="24" spans="1:11" x14ac:dyDescent="0.25">
      <c r="A24">
        <f t="shared" si="22"/>
        <v>16</v>
      </c>
      <c r="B24">
        <f t="shared" si="19"/>
        <v>9.1033227127901696E-4</v>
      </c>
      <c r="C24">
        <f t="shared" si="19"/>
        <v>9.1033227127901696E-4</v>
      </c>
      <c r="D24">
        <f t="shared" si="19"/>
        <v>9.1033227127901696E-4</v>
      </c>
      <c r="E24">
        <f t="shared" si="19"/>
        <v>9.1033227127901696E-4</v>
      </c>
      <c r="F24">
        <f t="shared" si="19"/>
        <v>9.1033227127901696E-4</v>
      </c>
      <c r="G24">
        <f t="shared" si="19"/>
        <v>9.1033227127901696E-4</v>
      </c>
      <c r="H24">
        <f t="shared" si="19"/>
        <v>9.1033227127901696E-4</v>
      </c>
      <c r="I24">
        <f t="shared" si="19"/>
        <v>9.1033227127901696E-4</v>
      </c>
      <c r="J24">
        <f t="shared" si="20"/>
        <v>3.3612268477994475E-3</v>
      </c>
      <c r="K24">
        <f t="shared" si="21"/>
        <v>6.3023003396239633E-4</v>
      </c>
    </row>
    <row r="25" spans="1:11" x14ac:dyDescent="0.25">
      <c r="A25">
        <f t="shared" si="22"/>
        <v>17</v>
      </c>
      <c r="B25">
        <f t="shared" si="19"/>
        <v>9.1033227127901696E-4</v>
      </c>
      <c r="C25">
        <f t="shared" si="19"/>
        <v>9.1033227127901696E-4</v>
      </c>
      <c r="D25">
        <f t="shared" si="19"/>
        <v>9.1033227127901696E-4</v>
      </c>
      <c r="E25">
        <f t="shared" si="19"/>
        <v>9.1033227127901696E-4</v>
      </c>
      <c r="F25">
        <f t="shared" si="19"/>
        <v>9.1033227127901696E-4</v>
      </c>
      <c r="G25">
        <f t="shared" si="19"/>
        <v>9.1033227127901696E-4</v>
      </c>
      <c r="H25">
        <f t="shared" si="19"/>
        <v>9.1033227127901696E-4</v>
      </c>
      <c r="I25">
        <f t="shared" si="19"/>
        <v>9.1033227127901696E-4</v>
      </c>
      <c r="J25">
        <f t="shared" si="20"/>
        <v>3.3612268477994475E-3</v>
      </c>
      <c r="K25">
        <f t="shared" si="21"/>
        <v>6.3023003396239633E-4</v>
      </c>
    </row>
    <row r="26" spans="1:11" x14ac:dyDescent="0.25">
      <c r="A26">
        <f t="shared" si="22"/>
        <v>18</v>
      </c>
      <c r="B26">
        <f t="shared" si="19"/>
        <v>9.1033227127901696E-4</v>
      </c>
      <c r="C26">
        <f t="shared" si="19"/>
        <v>9.1033227127901696E-4</v>
      </c>
      <c r="D26">
        <f t="shared" si="19"/>
        <v>9.1033227127901696E-4</v>
      </c>
      <c r="E26">
        <f t="shared" si="19"/>
        <v>9.1033227127901696E-4</v>
      </c>
      <c r="F26">
        <f t="shared" si="19"/>
        <v>9.1033227127901696E-4</v>
      </c>
      <c r="G26">
        <f t="shared" si="19"/>
        <v>9.1033227127901696E-4</v>
      </c>
      <c r="H26">
        <f t="shared" si="19"/>
        <v>9.1033227127901696E-4</v>
      </c>
      <c r="I26">
        <f t="shared" si="19"/>
        <v>9.1033227127901696E-4</v>
      </c>
      <c r="J26">
        <f t="shared" si="20"/>
        <v>3.3612268477994475E-3</v>
      </c>
      <c r="K26">
        <f t="shared" si="21"/>
        <v>6.3023003396239633E-4</v>
      </c>
    </row>
    <row r="27" spans="1:11" x14ac:dyDescent="0.25">
      <c r="A27">
        <f t="shared" si="22"/>
        <v>19</v>
      </c>
      <c r="B27">
        <f t="shared" si="19"/>
        <v>9.1033227127901696E-4</v>
      </c>
      <c r="C27">
        <f t="shared" si="19"/>
        <v>9.1033227127901696E-4</v>
      </c>
      <c r="D27">
        <f t="shared" si="19"/>
        <v>9.1033227127901696E-4</v>
      </c>
      <c r="E27">
        <f t="shared" si="19"/>
        <v>9.1033227127901696E-4</v>
      </c>
      <c r="F27">
        <f t="shared" si="19"/>
        <v>9.1033227127901696E-4</v>
      </c>
      <c r="G27">
        <f t="shared" si="19"/>
        <v>9.1033227127901696E-4</v>
      </c>
      <c r="H27">
        <f t="shared" si="19"/>
        <v>9.1033227127901696E-4</v>
      </c>
      <c r="I27">
        <f t="shared" si="19"/>
        <v>9.1033227127901696E-4</v>
      </c>
      <c r="J27">
        <f t="shared" si="20"/>
        <v>3.3612268477994475E-3</v>
      </c>
      <c r="K27">
        <f t="shared" si="21"/>
        <v>6.3023003396239633E-4</v>
      </c>
    </row>
    <row r="28" spans="1:11" x14ac:dyDescent="0.25">
      <c r="A28">
        <f t="shared" si="22"/>
        <v>20</v>
      </c>
      <c r="B28">
        <f t="shared" si="19"/>
        <v>9.1033227127901696E-4</v>
      </c>
      <c r="C28">
        <f t="shared" si="19"/>
        <v>9.1033227127901696E-4</v>
      </c>
      <c r="D28">
        <f t="shared" si="19"/>
        <v>9.1033227127901696E-4</v>
      </c>
      <c r="E28">
        <f t="shared" si="19"/>
        <v>9.1033227127901696E-4</v>
      </c>
      <c r="F28">
        <f t="shared" si="19"/>
        <v>9.1033227127901696E-4</v>
      </c>
      <c r="G28">
        <f t="shared" si="19"/>
        <v>9.1033227127901696E-4</v>
      </c>
      <c r="H28">
        <f t="shared" si="19"/>
        <v>9.1033227127901696E-4</v>
      </c>
      <c r="I28">
        <f t="shared" si="19"/>
        <v>9.1033227127901696E-4</v>
      </c>
      <c r="J28">
        <f t="shared" si="20"/>
        <v>3.3612268477994475E-3</v>
      </c>
      <c r="K28">
        <f t="shared" si="21"/>
        <v>6.3023003396239633E-4</v>
      </c>
    </row>
    <row r="29" spans="1:11" x14ac:dyDescent="0.25">
      <c r="A29">
        <f t="shared" si="22"/>
        <v>21</v>
      </c>
      <c r="B29">
        <f>2*(1/13)^2*(4/13)</f>
        <v>3.6413290851160678E-3</v>
      </c>
      <c r="C29">
        <f t="shared" ref="C29:I29" si="23">2*(1/13)^2*(4/13)</f>
        <v>3.6413290851160678E-3</v>
      </c>
      <c r="D29">
        <f t="shared" si="23"/>
        <v>3.6413290851160678E-3</v>
      </c>
      <c r="E29">
        <f t="shared" si="23"/>
        <v>3.6413290851160678E-3</v>
      </c>
      <c r="F29">
        <f t="shared" si="23"/>
        <v>3.6413290851160678E-3</v>
      </c>
      <c r="G29">
        <f t="shared" si="23"/>
        <v>3.6413290851160678E-3</v>
      </c>
      <c r="H29">
        <f t="shared" si="23"/>
        <v>3.6413290851160678E-3</v>
      </c>
      <c r="I29">
        <f t="shared" si="23"/>
        <v>3.6413290851160678E-3</v>
      </c>
      <c r="J29">
        <f>2*(1/13)*(4/13)*(4/13)*(12/13)</f>
        <v>1.344490739119779E-2</v>
      </c>
      <c r="K29">
        <f>2*(1/13)*(4/13)*(1/13)*(9/13)</f>
        <v>2.5209201358495853E-3</v>
      </c>
    </row>
    <row r="31" spans="1:11" x14ac:dyDescent="0.25">
      <c r="A31" t="s">
        <v>6</v>
      </c>
    </row>
    <row r="32" spans="1:11" x14ac:dyDescent="0.25">
      <c r="A32">
        <v>2</v>
      </c>
      <c r="B32">
        <f>(1/13)^3</f>
        <v>4.5516613563950848E-4</v>
      </c>
      <c r="C32">
        <f t="shared" ref="C32:I39" si="24">(1/13)^3</f>
        <v>4.5516613563950848E-4</v>
      </c>
      <c r="D32">
        <f t="shared" si="24"/>
        <v>4.5516613563950848E-4</v>
      </c>
      <c r="E32">
        <f t="shared" si="24"/>
        <v>4.5516613563950848E-4</v>
      </c>
      <c r="F32">
        <f t="shared" si="24"/>
        <v>4.5516613563950848E-4</v>
      </c>
      <c r="G32">
        <f t="shared" si="24"/>
        <v>4.5516613563950848E-4</v>
      </c>
      <c r="H32">
        <f t="shared" si="24"/>
        <v>4.5516613563950848E-4</v>
      </c>
      <c r="I32">
        <f t="shared" si="24"/>
        <v>4.5516613563950848E-4</v>
      </c>
      <c r="J32">
        <f>(1/13)^2*(4/13)*(12/13)</f>
        <v>1.6806134238997238E-3</v>
      </c>
      <c r="K32">
        <f>(1/13)^3*(9/13)</f>
        <v>3.1511501698119817E-4</v>
      </c>
    </row>
    <row r="33" spans="1:13" x14ac:dyDescent="0.25">
      <c r="A33">
        <v>3</v>
      </c>
      <c r="B33">
        <f t="shared" ref="B33:B39" si="25">(1/13)^3</f>
        <v>4.5516613563950848E-4</v>
      </c>
      <c r="C33">
        <f t="shared" si="24"/>
        <v>4.5516613563950848E-4</v>
      </c>
      <c r="D33">
        <f t="shared" si="24"/>
        <v>4.5516613563950848E-4</v>
      </c>
      <c r="E33">
        <f t="shared" si="24"/>
        <v>4.5516613563950848E-4</v>
      </c>
      <c r="F33">
        <f t="shared" si="24"/>
        <v>4.5516613563950848E-4</v>
      </c>
      <c r="G33">
        <f t="shared" si="24"/>
        <v>4.5516613563950848E-4</v>
      </c>
      <c r="H33">
        <f t="shared" si="24"/>
        <v>4.5516613563950848E-4</v>
      </c>
      <c r="I33">
        <f t="shared" si="24"/>
        <v>4.5516613563950848E-4</v>
      </c>
      <c r="J33">
        <f t="shared" ref="J33:J41" si="26">(1/13)^2*(4/13)*(12/13)</f>
        <v>1.6806134238997238E-3</v>
      </c>
      <c r="K33">
        <f t="shared" ref="K33:K41" si="27">(1/13)^3*(9/13)</f>
        <v>3.1511501698119817E-4</v>
      </c>
    </row>
    <row r="34" spans="1:13" x14ac:dyDescent="0.25">
      <c r="A34">
        <v>4</v>
      </c>
      <c r="B34">
        <f t="shared" si="25"/>
        <v>4.5516613563950848E-4</v>
      </c>
      <c r="C34">
        <f t="shared" si="24"/>
        <v>4.5516613563950848E-4</v>
      </c>
      <c r="D34">
        <f t="shared" si="24"/>
        <v>4.5516613563950848E-4</v>
      </c>
      <c r="E34">
        <f t="shared" si="24"/>
        <v>4.5516613563950848E-4</v>
      </c>
      <c r="F34">
        <f t="shared" si="24"/>
        <v>4.5516613563950848E-4</v>
      </c>
      <c r="G34">
        <f t="shared" si="24"/>
        <v>4.5516613563950848E-4</v>
      </c>
      <c r="H34">
        <f t="shared" si="24"/>
        <v>4.5516613563950848E-4</v>
      </c>
      <c r="I34">
        <f t="shared" si="24"/>
        <v>4.5516613563950848E-4</v>
      </c>
      <c r="J34">
        <f t="shared" si="26"/>
        <v>1.6806134238997238E-3</v>
      </c>
      <c r="K34">
        <f t="shared" si="27"/>
        <v>3.1511501698119817E-4</v>
      </c>
    </row>
    <row r="35" spans="1:13" x14ac:dyDescent="0.25">
      <c r="A35">
        <v>5</v>
      </c>
      <c r="B35">
        <f t="shared" si="25"/>
        <v>4.5516613563950848E-4</v>
      </c>
      <c r="C35">
        <f t="shared" si="24"/>
        <v>4.5516613563950848E-4</v>
      </c>
      <c r="D35">
        <f t="shared" si="24"/>
        <v>4.5516613563950848E-4</v>
      </c>
      <c r="E35">
        <f t="shared" si="24"/>
        <v>4.5516613563950848E-4</v>
      </c>
      <c r="F35">
        <f t="shared" si="24"/>
        <v>4.5516613563950848E-4</v>
      </c>
      <c r="G35">
        <f t="shared" si="24"/>
        <v>4.5516613563950848E-4</v>
      </c>
      <c r="H35">
        <f t="shared" si="24"/>
        <v>4.5516613563950848E-4</v>
      </c>
      <c r="I35">
        <f t="shared" si="24"/>
        <v>4.5516613563950848E-4</v>
      </c>
      <c r="J35">
        <f t="shared" si="26"/>
        <v>1.6806134238997238E-3</v>
      </c>
      <c r="K35">
        <f t="shared" si="27"/>
        <v>3.1511501698119817E-4</v>
      </c>
    </row>
    <row r="36" spans="1:13" x14ac:dyDescent="0.25">
      <c r="A36">
        <v>6</v>
      </c>
      <c r="B36">
        <f t="shared" si="25"/>
        <v>4.5516613563950848E-4</v>
      </c>
      <c r="C36">
        <f t="shared" si="24"/>
        <v>4.5516613563950848E-4</v>
      </c>
      <c r="D36">
        <f t="shared" si="24"/>
        <v>4.5516613563950848E-4</v>
      </c>
      <c r="E36">
        <f t="shared" si="24"/>
        <v>4.5516613563950848E-4</v>
      </c>
      <c r="F36">
        <f t="shared" si="24"/>
        <v>4.5516613563950848E-4</v>
      </c>
      <c r="G36">
        <f t="shared" si="24"/>
        <v>4.5516613563950848E-4</v>
      </c>
      <c r="H36">
        <f t="shared" si="24"/>
        <v>4.5516613563950848E-4</v>
      </c>
      <c r="I36">
        <f t="shared" si="24"/>
        <v>4.5516613563950848E-4</v>
      </c>
      <c r="J36">
        <f t="shared" si="26"/>
        <v>1.6806134238997238E-3</v>
      </c>
      <c r="K36">
        <f t="shared" si="27"/>
        <v>3.1511501698119817E-4</v>
      </c>
    </row>
    <row r="37" spans="1:13" x14ac:dyDescent="0.25">
      <c r="A37">
        <v>7</v>
      </c>
      <c r="B37">
        <f t="shared" si="25"/>
        <v>4.5516613563950848E-4</v>
      </c>
      <c r="C37">
        <f t="shared" si="24"/>
        <v>4.5516613563950848E-4</v>
      </c>
      <c r="D37">
        <f t="shared" si="24"/>
        <v>4.5516613563950848E-4</v>
      </c>
      <c r="E37">
        <f t="shared" si="24"/>
        <v>4.5516613563950848E-4</v>
      </c>
      <c r="F37">
        <f t="shared" si="24"/>
        <v>4.5516613563950848E-4</v>
      </c>
      <c r="G37">
        <f t="shared" si="24"/>
        <v>4.5516613563950848E-4</v>
      </c>
      <c r="H37">
        <f t="shared" si="24"/>
        <v>4.5516613563950848E-4</v>
      </c>
      <c r="I37">
        <f t="shared" si="24"/>
        <v>4.5516613563950848E-4</v>
      </c>
      <c r="J37">
        <f t="shared" si="26"/>
        <v>1.6806134238997238E-3</v>
      </c>
      <c r="K37">
        <f t="shared" si="27"/>
        <v>3.1511501698119817E-4</v>
      </c>
    </row>
    <row r="38" spans="1:13" x14ac:dyDescent="0.25">
      <c r="A38">
        <v>8</v>
      </c>
      <c r="B38">
        <f t="shared" si="25"/>
        <v>4.5516613563950848E-4</v>
      </c>
      <c r="C38">
        <f t="shared" si="24"/>
        <v>4.5516613563950848E-4</v>
      </c>
      <c r="D38">
        <f t="shared" si="24"/>
        <v>4.5516613563950848E-4</v>
      </c>
      <c r="E38">
        <f t="shared" si="24"/>
        <v>4.5516613563950848E-4</v>
      </c>
      <c r="F38">
        <f t="shared" si="24"/>
        <v>4.5516613563950848E-4</v>
      </c>
      <c r="G38">
        <f t="shared" si="24"/>
        <v>4.5516613563950848E-4</v>
      </c>
      <c r="H38">
        <f t="shared" si="24"/>
        <v>4.5516613563950848E-4</v>
      </c>
      <c r="I38">
        <f t="shared" si="24"/>
        <v>4.5516613563950848E-4</v>
      </c>
      <c r="J38">
        <f t="shared" si="26"/>
        <v>1.6806134238997238E-3</v>
      </c>
      <c r="K38">
        <f t="shared" si="27"/>
        <v>3.1511501698119817E-4</v>
      </c>
    </row>
    <row r="39" spans="1:13" x14ac:dyDescent="0.25">
      <c r="A39">
        <v>9</v>
      </c>
      <c r="B39">
        <f t="shared" si="25"/>
        <v>4.5516613563950848E-4</v>
      </c>
      <c r="C39">
        <f t="shared" si="24"/>
        <v>4.5516613563950848E-4</v>
      </c>
      <c r="D39">
        <f t="shared" si="24"/>
        <v>4.5516613563950848E-4</v>
      </c>
      <c r="E39">
        <f t="shared" si="24"/>
        <v>4.5516613563950848E-4</v>
      </c>
      <c r="F39">
        <f t="shared" si="24"/>
        <v>4.5516613563950848E-4</v>
      </c>
      <c r="G39">
        <f t="shared" si="24"/>
        <v>4.5516613563950848E-4</v>
      </c>
      <c r="H39">
        <f t="shared" si="24"/>
        <v>4.5516613563950848E-4</v>
      </c>
      <c r="I39">
        <f t="shared" si="24"/>
        <v>4.5516613563950848E-4</v>
      </c>
      <c r="J39">
        <f t="shared" si="26"/>
        <v>1.6806134238997238E-3</v>
      </c>
      <c r="K39">
        <f t="shared" si="27"/>
        <v>3.1511501698119817E-4</v>
      </c>
    </row>
    <row r="40" spans="1:13" x14ac:dyDescent="0.25">
      <c r="A40">
        <v>10</v>
      </c>
      <c r="B40">
        <f>(4/13)^2*(1/13)</f>
        <v>7.2826581702321357E-3</v>
      </c>
      <c r="C40">
        <f t="shared" ref="C40:I40" si="28">(4/13)^2*(1/13)</f>
        <v>7.2826581702321357E-3</v>
      </c>
      <c r="D40">
        <f t="shared" si="28"/>
        <v>7.2826581702321357E-3</v>
      </c>
      <c r="E40">
        <f t="shared" si="28"/>
        <v>7.2826581702321357E-3</v>
      </c>
      <c r="F40">
        <f t="shared" si="28"/>
        <v>7.2826581702321357E-3</v>
      </c>
      <c r="G40">
        <f t="shared" si="28"/>
        <v>7.2826581702321357E-3</v>
      </c>
      <c r="H40">
        <f t="shared" si="28"/>
        <v>7.2826581702321357E-3</v>
      </c>
      <c r="I40">
        <f t="shared" si="28"/>
        <v>7.2826581702321357E-3</v>
      </c>
      <c r="J40">
        <f>(4/13)^3*(12/13)</f>
        <v>2.688981478239558E-2</v>
      </c>
      <c r="K40">
        <f>(4/13)^2*(1/13)*(9/13)</f>
        <v>5.0418402716991707E-3</v>
      </c>
    </row>
    <row r="41" spans="1:13" x14ac:dyDescent="0.25">
      <c r="A41" t="s">
        <v>3</v>
      </c>
      <c r="B41">
        <f>(1/13)^3</f>
        <v>4.5516613563950848E-4</v>
      </c>
      <c r="C41">
        <f t="shared" ref="C41:I41" si="29">(1/13)^3</f>
        <v>4.5516613563950848E-4</v>
      </c>
      <c r="D41">
        <f t="shared" si="29"/>
        <v>4.5516613563950848E-4</v>
      </c>
      <c r="E41">
        <f t="shared" si="29"/>
        <v>4.5516613563950848E-4</v>
      </c>
      <c r="F41">
        <f t="shared" si="29"/>
        <v>4.5516613563950848E-4</v>
      </c>
      <c r="G41">
        <f t="shared" si="29"/>
        <v>4.5516613563950848E-4</v>
      </c>
      <c r="H41">
        <f t="shared" si="29"/>
        <v>4.5516613563950848E-4</v>
      </c>
      <c r="I41">
        <f t="shared" si="29"/>
        <v>4.5516613563950848E-4</v>
      </c>
      <c r="J41">
        <f t="shared" si="26"/>
        <v>1.6806134238997238E-3</v>
      </c>
      <c r="K41">
        <f t="shared" si="27"/>
        <v>3.1511501698119817E-4</v>
      </c>
      <c r="M41">
        <f ca="1">SUM(B2:K41)</f>
        <v>0.95266272189349366</v>
      </c>
    </row>
    <row r="42" spans="1:13" x14ac:dyDescent="0.25">
      <c r="L42" t="s">
        <v>13</v>
      </c>
      <c r="M42">
        <f>2*(4/13)*(1/13)</f>
        <v>4.7337278106508882E-2</v>
      </c>
    </row>
    <row r="43" spans="1:13" x14ac:dyDescent="0.25">
      <c r="M43">
        <f ca="1">SUM(M41:M42)</f>
        <v>1.0000000000000024</v>
      </c>
    </row>
    <row r="44" spans="1:13" x14ac:dyDescent="0.25">
      <c r="B44" t="s">
        <v>10</v>
      </c>
      <c r="M44" t="s">
        <v>12</v>
      </c>
    </row>
    <row r="45" spans="1:13" x14ac:dyDescent="0.25">
      <c r="A45" t="s">
        <v>9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 t="s">
        <v>3</v>
      </c>
    </row>
    <row r="46" spans="1:13" x14ac:dyDescent="0.25">
      <c r="A46">
        <v>2</v>
      </c>
      <c r="C46">
        <f t="shared" ref="C46:J54" si="30">$A46+C$45</f>
        <v>5</v>
      </c>
      <c r="D46">
        <f t="shared" si="30"/>
        <v>6</v>
      </c>
      <c r="E46">
        <f t="shared" si="30"/>
        <v>7</v>
      </c>
      <c r="F46">
        <f t="shared" si="30"/>
        <v>8</v>
      </c>
      <c r="G46">
        <f t="shared" si="30"/>
        <v>9</v>
      </c>
      <c r="H46">
        <f t="shared" si="30"/>
        <v>10</v>
      </c>
      <c r="I46">
        <f t="shared" si="30"/>
        <v>11</v>
      </c>
      <c r="J46">
        <f t="shared" si="30"/>
        <v>12</v>
      </c>
    </row>
    <row r="47" spans="1:13" x14ac:dyDescent="0.25">
      <c r="A47">
        <v>3</v>
      </c>
      <c r="B47">
        <f t="shared" ref="B47:B54" si="31">$A47+B$45</f>
        <v>5</v>
      </c>
      <c r="D47">
        <f t="shared" si="30"/>
        <v>7</v>
      </c>
      <c r="E47">
        <f t="shared" si="30"/>
        <v>8</v>
      </c>
      <c r="F47">
        <f t="shared" si="30"/>
        <v>9</v>
      </c>
      <c r="G47">
        <f t="shared" si="30"/>
        <v>10</v>
      </c>
      <c r="H47">
        <f t="shared" si="30"/>
        <v>11</v>
      </c>
      <c r="I47">
        <f t="shared" si="30"/>
        <v>12</v>
      </c>
      <c r="J47">
        <f t="shared" si="30"/>
        <v>13</v>
      </c>
    </row>
    <row r="48" spans="1:13" x14ac:dyDescent="0.25">
      <c r="A48">
        <v>4</v>
      </c>
      <c r="B48">
        <f t="shared" si="31"/>
        <v>6</v>
      </c>
      <c r="C48">
        <f t="shared" si="30"/>
        <v>7</v>
      </c>
      <c r="E48">
        <f t="shared" si="30"/>
        <v>9</v>
      </c>
      <c r="F48">
        <f t="shared" si="30"/>
        <v>10</v>
      </c>
      <c r="G48">
        <f t="shared" si="30"/>
        <v>11</v>
      </c>
      <c r="H48">
        <f t="shared" si="30"/>
        <v>12</v>
      </c>
      <c r="I48">
        <f t="shared" si="30"/>
        <v>13</v>
      </c>
      <c r="J48">
        <f t="shared" si="30"/>
        <v>14</v>
      </c>
    </row>
    <row r="49" spans="1:11" x14ac:dyDescent="0.25">
      <c r="A49">
        <v>5</v>
      </c>
      <c r="B49">
        <f t="shared" si="31"/>
        <v>7</v>
      </c>
      <c r="C49">
        <f t="shared" si="30"/>
        <v>8</v>
      </c>
      <c r="D49">
        <f t="shared" si="30"/>
        <v>9</v>
      </c>
      <c r="F49">
        <f t="shared" si="30"/>
        <v>11</v>
      </c>
      <c r="G49">
        <f t="shared" si="30"/>
        <v>12</v>
      </c>
      <c r="H49">
        <f t="shared" si="30"/>
        <v>13</v>
      </c>
      <c r="I49">
        <f t="shared" si="30"/>
        <v>14</v>
      </c>
      <c r="J49">
        <f t="shared" si="30"/>
        <v>15</v>
      </c>
    </row>
    <row r="50" spans="1:11" x14ac:dyDescent="0.25">
      <c r="A50">
        <v>6</v>
      </c>
      <c r="B50">
        <f t="shared" si="31"/>
        <v>8</v>
      </c>
      <c r="C50">
        <f t="shared" si="30"/>
        <v>9</v>
      </c>
      <c r="D50">
        <f t="shared" si="30"/>
        <v>10</v>
      </c>
      <c r="E50">
        <f t="shared" si="30"/>
        <v>11</v>
      </c>
      <c r="G50">
        <f t="shared" si="30"/>
        <v>13</v>
      </c>
      <c r="H50">
        <f t="shared" si="30"/>
        <v>14</v>
      </c>
      <c r="I50">
        <f t="shared" si="30"/>
        <v>15</v>
      </c>
      <c r="J50">
        <f t="shared" si="30"/>
        <v>16</v>
      </c>
    </row>
    <row r="51" spans="1:11" x14ac:dyDescent="0.25">
      <c r="A51">
        <v>7</v>
      </c>
      <c r="B51">
        <f t="shared" si="31"/>
        <v>9</v>
      </c>
      <c r="C51">
        <f t="shared" si="30"/>
        <v>10</v>
      </c>
      <c r="D51">
        <f t="shared" si="30"/>
        <v>11</v>
      </c>
      <c r="E51">
        <f t="shared" si="30"/>
        <v>12</v>
      </c>
      <c r="F51">
        <f t="shared" si="30"/>
        <v>13</v>
      </c>
      <c r="H51">
        <f t="shared" si="30"/>
        <v>15</v>
      </c>
      <c r="I51">
        <f t="shared" si="30"/>
        <v>16</v>
      </c>
      <c r="J51">
        <f t="shared" si="30"/>
        <v>17</v>
      </c>
    </row>
    <row r="52" spans="1:11" x14ac:dyDescent="0.25">
      <c r="A52">
        <v>8</v>
      </c>
      <c r="B52">
        <f t="shared" si="31"/>
        <v>10</v>
      </c>
      <c r="C52">
        <f t="shared" si="30"/>
        <v>11</v>
      </c>
      <c r="D52">
        <f t="shared" si="30"/>
        <v>12</v>
      </c>
      <c r="E52">
        <f t="shared" si="30"/>
        <v>13</v>
      </c>
      <c r="F52">
        <f t="shared" si="30"/>
        <v>14</v>
      </c>
      <c r="G52">
        <f t="shared" si="30"/>
        <v>15</v>
      </c>
      <c r="I52">
        <f t="shared" si="30"/>
        <v>17</v>
      </c>
      <c r="J52">
        <f t="shared" si="30"/>
        <v>18</v>
      </c>
    </row>
    <row r="53" spans="1:11" x14ac:dyDescent="0.25">
      <c r="A53">
        <v>9</v>
      </c>
      <c r="B53">
        <f t="shared" si="31"/>
        <v>11</v>
      </c>
      <c r="C53">
        <f t="shared" si="30"/>
        <v>12</v>
      </c>
      <c r="D53">
        <f t="shared" si="30"/>
        <v>13</v>
      </c>
      <c r="E53">
        <f t="shared" si="30"/>
        <v>14</v>
      </c>
      <c r="F53">
        <f t="shared" si="30"/>
        <v>15</v>
      </c>
      <c r="G53">
        <f t="shared" si="30"/>
        <v>16</v>
      </c>
      <c r="H53">
        <f t="shared" si="30"/>
        <v>17</v>
      </c>
      <c r="J53">
        <f t="shared" si="30"/>
        <v>19</v>
      </c>
    </row>
    <row r="54" spans="1:11" x14ac:dyDescent="0.25">
      <c r="A54">
        <v>10</v>
      </c>
      <c r="B54">
        <f t="shared" si="31"/>
        <v>12</v>
      </c>
      <c r="C54">
        <f t="shared" si="30"/>
        <v>13</v>
      </c>
      <c r="D54">
        <f t="shared" si="30"/>
        <v>14</v>
      </c>
      <c r="E54">
        <f t="shared" si="30"/>
        <v>15</v>
      </c>
      <c r="F54">
        <f t="shared" si="30"/>
        <v>16</v>
      </c>
      <c r="G54">
        <f t="shared" si="30"/>
        <v>17</v>
      </c>
      <c r="H54">
        <f t="shared" si="30"/>
        <v>18</v>
      </c>
      <c r="I54">
        <f t="shared" si="30"/>
        <v>19</v>
      </c>
    </row>
    <row r="55" spans="1:11" x14ac:dyDescent="0.25">
      <c r="A55" t="s">
        <v>3</v>
      </c>
    </row>
    <row r="57" spans="1:11" x14ac:dyDescent="0.25">
      <c r="A57" t="s">
        <v>11</v>
      </c>
    </row>
    <row r="59" spans="1:11" x14ac:dyDescent="0.25">
      <c r="B59" t="s">
        <v>10</v>
      </c>
    </row>
    <row r="60" spans="1:11" x14ac:dyDescent="0.25">
      <c r="A60" t="s">
        <v>9</v>
      </c>
      <c r="B60">
        <v>2</v>
      </c>
      <c r="C60">
        <v>3</v>
      </c>
      <c r="D60">
        <v>4</v>
      </c>
      <c r="E60">
        <v>5</v>
      </c>
      <c r="F60">
        <v>6</v>
      </c>
      <c r="G60">
        <v>7</v>
      </c>
      <c r="H60">
        <v>8</v>
      </c>
      <c r="I60">
        <v>9</v>
      </c>
      <c r="J60">
        <v>10</v>
      </c>
      <c r="K60" t="s">
        <v>3</v>
      </c>
    </row>
    <row r="61" spans="1:11" x14ac:dyDescent="0.25">
      <c r="A61">
        <v>2</v>
      </c>
      <c r="B61">
        <f>(1/13)^2</f>
        <v>5.9171597633136102E-3</v>
      </c>
      <c r="C61">
        <f t="shared" ref="C61:I68" si="32">(1/13)^2</f>
        <v>5.9171597633136102E-3</v>
      </c>
      <c r="D61">
        <f t="shared" si="32"/>
        <v>5.9171597633136102E-3</v>
      </c>
      <c r="E61">
        <f t="shared" si="32"/>
        <v>5.9171597633136102E-3</v>
      </c>
      <c r="F61">
        <f t="shared" si="32"/>
        <v>5.9171597633136102E-3</v>
      </c>
      <c r="G61">
        <f t="shared" si="32"/>
        <v>5.9171597633136102E-3</v>
      </c>
      <c r="H61">
        <f t="shared" si="32"/>
        <v>5.9171597633136102E-3</v>
      </c>
      <c r="I61">
        <f t="shared" si="32"/>
        <v>5.9171597633136102E-3</v>
      </c>
      <c r="J61">
        <f>(1/13)*(4/13)</f>
        <v>2.3668639053254441E-2</v>
      </c>
    </row>
    <row r="62" spans="1:11" x14ac:dyDescent="0.25">
      <c r="A62">
        <v>3</v>
      </c>
      <c r="B62">
        <f t="shared" ref="B62:B68" si="33">(1/13)^2</f>
        <v>5.9171597633136102E-3</v>
      </c>
      <c r="C62">
        <f t="shared" si="32"/>
        <v>5.9171597633136102E-3</v>
      </c>
      <c r="D62">
        <f t="shared" si="32"/>
        <v>5.9171597633136102E-3</v>
      </c>
      <c r="E62">
        <f t="shared" si="32"/>
        <v>5.9171597633136102E-3</v>
      </c>
      <c r="F62">
        <f t="shared" si="32"/>
        <v>5.9171597633136102E-3</v>
      </c>
      <c r="G62">
        <f t="shared" si="32"/>
        <v>5.9171597633136102E-3</v>
      </c>
      <c r="H62">
        <f t="shared" si="32"/>
        <v>5.9171597633136102E-3</v>
      </c>
      <c r="I62">
        <f t="shared" si="32"/>
        <v>5.9171597633136102E-3</v>
      </c>
      <c r="J62">
        <f t="shared" ref="J62:J68" si="34">(1/13)*(4/13)</f>
        <v>2.3668639053254441E-2</v>
      </c>
    </row>
    <row r="63" spans="1:11" x14ac:dyDescent="0.25">
      <c r="A63">
        <v>4</v>
      </c>
      <c r="B63">
        <f t="shared" si="33"/>
        <v>5.9171597633136102E-3</v>
      </c>
      <c r="C63">
        <f t="shared" si="32"/>
        <v>5.9171597633136102E-3</v>
      </c>
      <c r="D63">
        <f t="shared" si="32"/>
        <v>5.9171597633136102E-3</v>
      </c>
      <c r="E63">
        <f t="shared" si="32"/>
        <v>5.9171597633136102E-3</v>
      </c>
      <c r="F63">
        <f t="shared" si="32"/>
        <v>5.9171597633136102E-3</v>
      </c>
      <c r="G63">
        <f t="shared" si="32"/>
        <v>5.9171597633136102E-3</v>
      </c>
      <c r="H63">
        <f t="shared" si="32"/>
        <v>5.9171597633136102E-3</v>
      </c>
      <c r="I63">
        <f t="shared" si="32"/>
        <v>5.9171597633136102E-3</v>
      </c>
      <c r="J63">
        <f t="shared" si="34"/>
        <v>2.3668639053254441E-2</v>
      </c>
    </row>
    <row r="64" spans="1:11" x14ac:dyDescent="0.25">
      <c r="A64">
        <v>5</v>
      </c>
      <c r="B64">
        <f t="shared" si="33"/>
        <v>5.9171597633136102E-3</v>
      </c>
      <c r="C64">
        <f t="shared" si="32"/>
        <v>5.9171597633136102E-3</v>
      </c>
      <c r="D64">
        <f t="shared" si="32"/>
        <v>5.9171597633136102E-3</v>
      </c>
      <c r="E64">
        <f t="shared" si="32"/>
        <v>5.9171597633136102E-3</v>
      </c>
      <c r="F64">
        <f t="shared" si="32"/>
        <v>5.9171597633136102E-3</v>
      </c>
      <c r="G64">
        <f t="shared" si="32"/>
        <v>5.9171597633136102E-3</v>
      </c>
      <c r="H64">
        <f t="shared" si="32"/>
        <v>5.9171597633136102E-3</v>
      </c>
      <c r="I64">
        <f t="shared" si="32"/>
        <v>5.9171597633136102E-3</v>
      </c>
      <c r="J64">
        <f t="shared" si="34"/>
        <v>2.3668639053254441E-2</v>
      </c>
    </row>
    <row r="65" spans="1:10" x14ac:dyDescent="0.25">
      <c r="A65">
        <v>6</v>
      </c>
      <c r="B65">
        <f t="shared" si="33"/>
        <v>5.9171597633136102E-3</v>
      </c>
      <c r="C65">
        <f t="shared" si="32"/>
        <v>5.9171597633136102E-3</v>
      </c>
      <c r="D65">
        <f t="shared" si="32"/>
        <v>5.9171597633136102E-3</v>
      </c>
      <c r="E65">
        <f t="shared" si="32"/>
        <v>5.9171597633136102E-3</v>
      </c>
      <c r="F65">
        <f t="shared" si="32"/>
        <v>5.9171597633136102E-3</v>
      </c>
      <c r="G65">
        <f t="shared" si="32"/>
        <v>5.9171597633136102E-3</v>
      </c>
      <c r="H65">
        <f t="shared" si="32"/>
        <v>5.9171597633136102E-3</v>
      </c>
      <c r="I65">
        <f t="shared" si="32"/>
        <v>5.9171597633136102E-3</v>
      </c>
      <c r="J65">
        <f t="shared" si="34"/>
        <v>2.3668639053254441E-2</v>
      </c>
    </row>
    <row r="66" spans="1:10" x14ac:dyDescent="0.25">
      <c r="A66">
        <v>7</v>
      </c>
      <c r="B66">
        <f t="shared" si="33"/>
        <v>5.9171597633136102E-3</v>
      </c>
      <c r="C66">
        <f t="shared" si="32"/>
        <v>5.9171597633136102E-3</v>
      </c>
      <c r="D66">
        <f t="shared" si="32"/>
        <v>5.9171597633136102E-3</v>
      </c>
      <c r="E66">
        <f t="shared" si="32"/>
        <v>5.9171597633136102E-3</v>
      </c>
      <c r="F66">
        <f t="shared" si="32"/>
        <v>5.9171597633136102E-3</v>
      </c>
      <c r="G66">
        <f t="shared" si="32"/>
        <v>5.9171597633136102E-3</v>
      </c>
      <c r="H66">
        <f t="shared" si="32"/>
        <v>5.9171597633136102E-3</v>
      </c>
      <c r="I66">
        <f t="shared" si="32"/>
        <v>5.9171597633136102E-3</v>
      </c>
      <c r="J66">
        <f t="shared" si="34"/>
        <v>2.3668639053254441E-2</v>
      </c>
    </row>
    <row r="67" spans="1:10" x14ac:dyDescent="0.25">
      <c r="A67">
        <v>8</v>
      </c>
      <c r="B67">
        <f t="shared" si="33"/>
        <v>5.9171597633136102E-3</v>
      </c>
      <c r="C67">
        <f t="shared" si="32"/>
        <v>5.9171597633136102E-3</v>
      </c>
      <c r="D67">
        <f t="shared" si="32"/>
        <v>5.9171597633136102E-3</v>
      </c>
      <c r="E67">
        <f t="shared" si="32"/>
        <v>5.9171597633136102E-3</v>
      </c>
      <c r="F67">
        <f t="shared" si="32"/>
        <v>5.9171597633136102E-3</v>
      </c>
      <c r="G67">
        <f t="shared" si="32"/>
        <v>5.9171597633136102E-3</v>
      </c>
      <c r="H67">
        <f t="shared" si="32"/>
        <v>5.9171597633136102E-3</v>
      </c>
      <c r="I67">
        <f t="shared" si="32"/>
        <v>5.9171597633136102E-3</v>
      </c>
      <c r="J67">
        <f t="shared" si="34"/>
        <v>2.3668639053254441E-2</v>
      </c>
    </row>
    <row r="68" spans="1:10" x14ac:dyDescent="0.25">
      <c r="A68">
        <v>9</v>
      </c>
      <c r="B68">
        <f t="shared" si="33"/>
        <v>5.9171597633136102E-3</v>
      </c>
      <c r="C68">
        <f t="shared" si="32"/>
        <v>5.9171597633136102E-3</v>
      </c>
      <c r="D68">
        <f t="shared" si="32"/>
        <v>5.9171597633136102E-3</v>
      </c>
      <c r="E68">
        <f t="shared" si="32"/>
        <v>5.9171597633136102E-3</v>
      </c>
      <c r="F68">
        <f t="shared" si="32"/>
        <v>5.9171597633136102E-3</v>
      </c>
      <c r="G68">
        <f t="shared" si="32"/>
        <v>5.9171597633136102E-3</v>
      </c>
      <c r="H68">
        <f t="shared" si="32"/>
        <v>5.9171597633136102E-3</v>
      </c>
      <c r="I68">
        <f t="shared" si="32"/>
        <v>5.9171597633136102E-3</v>
      </c>
      <c r="J68">
        <f t="shared" si="34"/>
        <v>2.3668639053254441E-2</v>
      </c>
    </row>
    <row r="69" spans="1:10" x14ac:dyDescent="0.25">
      <c r="A69">
        <v>10</v>
      </c>
      <c r="B69">
        <f>(1/13)*(4/13)</f>
        <v>2.3668639053254441E-2</v>
      </c>
      <c r="C69">
        <f t="shared" ref="C69:I69" si="35">(1/13)*(4/13)</f>
        <v>2.3668639053254441E-2</v>
      </c>
      <c r="D69">
        <f t="shared" si="35"/>
        <v>2.3668639053254441E-2</v>
      </c>
      <c r="E69">
        <f t="shared" si="35"/>
        <v>2.3668639053254441E-2</v>
      </c>
      <c r="F69">
        <f t="shared" si="35"/>
        <v>2.3668639053254441E-2</v>
      </c>
      <c r="G69">
        <f t="shared" si="35"/>
        <v>2.3668639053254441E-2</v>
      </c>
      <c r="H69">
        <f t="shared" si="35"/>
        <v>2.3668639053254441E-2</v>
      </c>
      <c r="I69">
        <f t="shared" si="35"/>
        <v>2.3668639053254441E-2</v>
      </c>
    </row>
    <row r="70" spans="1:10" x14ac:dyDescent="0.25">
      <c r="A70" t="s">
        <v>3</v>
      </c>
    </row>
    <row r="76" spans="1:10" x14ac:dyDescent="0.25">
      <c r="A76" t="s">
        <v>4</v>
      </c>
      <c r="B76" t="s">
        <v>11</v>
      </c>
    </row>
    <row r="77" spans="1:10" x14ac:dyDescent="0.25">
      <c r="A77">
        <v>5</v>
      </c>
      <c r="B77">
        <f>SUMIF($B$46:J54, A77, $B$61:$J$69)</f>
        <v>1.183431952662722E-2</v>
      </c>
    </row>
    <row r="78" spans="1:10" x14ac:dyDescent="0.25">
      <c r="A78">
        <f>A77+1</f>
        <v>6</v>
      </c>
      <c r="B78">
        <f ca="1">SUMIF($B$46:J55, A78, $B$61:$J$69)</f>
        <v>1.183431952662722E-2</v>
      </c>
    </row>
    <row r="79" spans="1:10" x14ac:dyDescent="0.25">
      <c r="A79">
        <f t="shared" ref="A79:A92" si="36">A78+1</f>
        <v>7</v>
      </c>
      <c r="B79">
        <f ca="1">SUMIF($B$46:J56, A79, $B$61:$J$69)</f>
        <v>2.3668639053254441E-2</v>
      </c>
    </row>
    <row r="80" spans="1:10" x14ac:dyDescent="0.25">
      <c r="A80">
        <f t="shared" si="36"/>
        <v>8</v>
      </c>
      <c r="B80">
        <f ca="1">SUMIF($B$46:J57, A80, $B$61:$J$69)</f>
        <v>2.3668639053254441E-2</v>
      </c>
    </row>
    <row r="81" spans="1:2" x14ac:dyDescent="0.25">
      <c r="A81">
        <f t="shared" si="36"/>
        <v>9</v>
      </c>
      <c r="B81">
        <f ca="1">SUMIF($B$46:J58, A81, $B$61:$J$69)</f>
        <v>3.5502958579881665E-2</v>
      </c>
    </row>
    <row r="82" spans="1:2" x14ac:dyDescent="0.25">
      <c r="A82">
        <f t="shared" si="36"/>
        <v>10</v>
      </c>
      <c r="B82">
        <f ca="1">SUMIF($B$46:J59, A82, $B$61:$J$69)</f>
        <v>3.5502958579881665E-2</v>
      </c>
    </row>
    <row r="83" spans="1:2" x14ac:dyDescent="0.25">
      <c r="A83">
        <f t="shared" si="36"/>
        <v>11</v>
      </c>
      <c r="B83">
        <f ca="1">SUMIF($B$46:J60, A83, $B$61:$J$69)</f>
        <v>4.7337278106508889E-2</v>
      </c>
    </row>
    <row r="84" spans="1:2" x14ac:dyDescent="0.25">
      <c r="A84">
        <f t="shared" si="36"/>
        <v>12</v>
      </c>
      <c r="B84">
        <f ca="1">SUMIF($B$46:J61, A84, $B$61:$J$69)</f>
        <v>8.2840236686390553E-2</v>
      </c>
    </row>
    <row r="85" spans="1:2" x14ac:dyDescent="0.25">
      <c r="A85">
        <f t="shared" si="36"/>
        <v>13</v>
      </c>
      <c r="B85">
        <f ca="1">SUMIF($B$46:J62, A85, $B$61:$J$69)</f>
        <v>8.2840236686390553E-2</v>
      </c>
    </row>
    <row r="86" spans="1:2" x14ac:dyDescent="0.25">
      <c r="A86">
        <f t="shared" si="36"/>
        <v>14</v>
      </c>
      <c r="B86">
        <f ca="1">SUMIF($B$46:J63, A86, $B$61:$J$69)</f>
        <v>7.1005917159763329E-2</v>
      </c>
    </row>
    <row r="87" spans="1:2" x14ac:dyDescent="0.25">
      <c r="A87">
        <f t="shared" si="36"/>
        <v>15</v>
      </c>
      <c r="B87">
        <f ca="1">SUMIF($B$46:J64, A87, $B$61:$J$69)</f>
        <v>7.1005917159763329E-2</v>
      </c>
    </row>
    <row r="88" spans="1:2" x14ac:dyDescent="0.25">
      <c r="A88">
        <f t="shared" si="36"/>
        <v>16</v>
      </c>
      <c r="B88">
        <f ca="1">SUMIF($B$46:J65, A88, $B$61:$J$69)</f>
        <v>5.9171597633136105E-2</v>
      </c>
    </row>
    <row r="89" spans="1:2" x14ac:dyDescent="0.25">
      <c r="A89">
        <f t="shared" si="36"/>
        <v>17</v>
      </c>
      <c r="B89">
        <f ca="1">SUMIF($B$46:J66, A89, $B$61:$J$69)</f>
        <v>5.9171597633136105E-2</v>
      </c>
    </row>
    <row r="90" spans="1:2" x14ac:dyDescent="0.25">
      <c r="A90">
        <f t="shared" si="36"/>
        <v>18</v>
      </c>
      <c r="B90">
        <f ca="1">SUMIF($B$46:J67, A90, $B$61:$J$69)</f>
        <v>4.7337278106508882E-2</v>
      </c>
    </row>
    <row r="91" spans="1:2" x14ac:dyDescent="0.25">
      <c r="A91">
        <f t="shared" si="36"/>
        <v>19</v>
      </c>
      <c r="B91">
        <f ca="1">SUMIF($B$46:J68, A91, $B$61:$J$69)</f>
        <v>4.7337278106508882E-2</v>
      </c>
    </row>
    <row r="92" spans="1:2" x14ac:dyDescent="0.25">
      <c r="A92">
        <f t="shared" si="36"/>
        <v>20</v>
      </c>
      <c r="B92">
        <f ca="1">SUMIF($B$46:J69, A92, $B$61:$J$69)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topLeftCell="A49" workbookViewId="0">
      <selection activeCell="L15" sqref="L15"/>
    </sheetView>
  </sheetViews>
  <sheetFormatPr defaultRowHeight="15" x14ac:dyDescent="0.25"/>
  <sheetData>
    <row r="1" spans="1:13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3" x14ac:dyDescent="0.25">
      <c r="A2">
        <v>5</v>
      </c>
      <c r="B2">
        <f>HSDR!B3</f>
        <v>-0.12821556706374745</v>
      </c>
      <c r="C2">
        <f>HSDR!C3</f>
        <v>-9.5310227261489883E-2</v>
      </c>
      <c r="D2">
        <f>HSDR!D3</f>
        <v>-6.1479464199694259E-2</v>
      </c>
      <c r="E2">
        <f>HSDR!E3</f>
        <v>-2.3978970391859637E-2</v>
      </c>
      <c r="F2">
        <f>HSDR!F3</f>
        <v>-1.1863378384401079E-3</v>
      </c>
      <c r="G2">
        <f>HSDR!G3</f>
        <v>-0.11944744188414852</v>
      </c>
      <c r="H2">
        <f>HSDR!H3</f>
        <v>-0.18809330390318518</v>
      </c>
      <c r="I2">
        <f>HSDR!I3</f>
        <v>-0.2666150533579591</v>
      </c>
      <c r="J2">
        <f>HSDR!J3</f>
        <v>-0.31341164336497107</v>
      </c>
      <c r="K2">
        <f>HSDR!K3</f>
        <v>-0.27857459755181968</v>
      </c>
    </row>
    <row r="3" spans="1:13" x14ac:dyDescent="0.25">
      <c r="A3">
        <f>A2+1</f>
        <v>6</v>
      </c>
      <c r="B3">
        <f>HSDR!B4</f>
        <v>-0.14075911746001987</v>
      </c>
      <c r="C3">
        <f>HSDR!C4</f>
        <v>-0.10729107800860836</v>
      </c>
      <c r="D3">
        <f>HSDR!D4</f>
        <v>-7.2917141926387319E-2</v>
      </c>
      <c r="E3">
        <f>HSDR!E4</f>
        <v>-3.4915973330102199E-2</v>
      </c>
      <c r="F3">
        <f>HSDR!F4</f>
        <v>-1.3005835529874223E-2</v>
      </c>
      <c r="G3">
        <f>HSDR!G4</f>
        <v>-0.15193270723669944</v>
      </c>
      <c r="H3">
        <f>HSDR!H4</f>
        <v>-0.21724188132078476</v>
      </c>
      <c r="I3">
        <f>HSDR!I4</f>
        <v>-0.29264070019772603</v>
      </c>
      <c r="J3">
        <f>HSDR!J4</f>
        <v>-0.33774944037840804</v>
      </c>
      <c r="K3">
        <f>HSDR!K4</f>
        <v>-0.30414663097569938</v>
      </c>
    </row>
    <row r="4" spans="1:13" x14ac:dyDescent="0.25">
      <c r="A4">
        <f t="shared" ref="A4:A16" si="0">A3+1</f>
        <v>7</v>
      </c>
      <c r="B4">
        <f>HSDR!B5</f>
        <v>-0.10918342786661633</v>
      </c>
      <c r="C4">
        <f>HSDR!C5</f>
        <v>-7.658298190446361E-2</v>
      </c>
      <c r="D4">
        <f>HSDR!D5</f>
        <v>-4.302179400434189E-2</v>
      </c>
      <c r="E4">
        <f>HSDR!E5</f>
        <v>-7.2713609029409019E-3</v>
      </c>
      <c r="F4">
        <f>HSDR!F5</f>
        <v>2.9185342353860947E-2</v>
      </c>
      <c r="G4">
        <f>HSDR!G5</f>
        <v>-6.8807799580427764E-2</v>
      </c>
      <c r="H4">
        <f>HSDR!H5</f>
        <v>-0.21060476872434966</v>
      </c>
      <c r="I4">
        <f>HSDR!I5</f>
        <v>-0.28536544048687662</v>
      </c>
      <c r="J4">
        <f>HSDR!J5</f>
        <v>-0.31905479139833848</v>
      </c>
      <c r="K4">
        <f>HSDR!K5</f>
        <v>-0.31007165033163697</v>
      </c>
    </row>
    <row r="5" spans="1:13" x14ac:dyDescent="0.25">
      <c r="A5">
        <f t="shared" si="0"/>
        <v>8</v>
      </c>
      <c r="B5">
        <f>HSDR!B6</f>
        <v>-2.1798188008805668E-2</v>
      </c>
      <c r="C5">
        <f>HSDR!C6</f>
        <v>8.0052625306546651E-3</v>
      </c>
      <c r="D5">
        <f>HSDR!D6</f>
        <v>3.8784473277208791E-2</v>
      </c>
      <c r="E5">
        <f>HSDR!E6</f>
        <v>7.0804635983033812E-2</v>
      </c>
      <c r="F5">
        <f>HSDR!F6</f>
        <v>0.1149601500962233</v>
      </c>
      <c r="G5">
        <f>HSDR!G6</f>
        <v>8.2207439363742862E-2</v>
      </c>
      <c r="H5">
        <f>HSDR!H6</f>
        <v>-5.9898275658656304E-2</v>
      </c>
      <c r="I5">
        <f>HSDR!I6</f>
        <v>-0.21018633199821768</v>
      </c>
      <c r="J5">
        <f>HSDR!J6</f>
        <v>-0.24937508055334259</v>
      </c>
      <c r="K5">
        <f>HSDR!K6</f>
        <v>-0.1970288105741636</v>
      </c>
    </row>
    <row r="6" spans="1:13" x14ac:dyDescent="0.25">
      <c r="A6">
        <f t="shared" si="0"/>
        <v>9</v>
      </c>
      <c r="B6">
        <f>HSDR!B7</f>
        <v>7.4446037576340524E-2</v>
      </c>
      <c r="C6">
        <f>HSDR!C7</f>
        <v>0.12081635332999649</v>
      </c>
      <c r="D6">
        <f>HSDR!D7</f>
        <v>0.18194893405242155</v>
      </c>
      <c r="E6">
        <f>HSDR!E7</f>
        <v>0.24305722487303624</v>
      </c>
      <c r="F6">
        <f>HSDR!F7</f>
        <v>0.31705474570166703</v>
      </c>
      <c r="G6">
        <f>HSDR!G7</f>
        <v>0.17186785993695267</v>
      </c>
      <c r="H6">
        <f>HSDR!H7</f>
        <v>9.8376217435392543E-2</v>
      </c>
      <c r="I6">
        <f>HSDR!I7</f>
        <v>-5.2178053462651745E-2</v>
      </c>
      <c r="J6">
        <f>HSDR!J7</f>
        <v>-0.15295298487455075</v>
      </c>
      <c r="K6">
        <f>HSDR!K7</f>
        <v>-6.5680778778066204E-2</v>
      </c>
    </row>
    <row r="7" spans="1:13" x14ac:dyDescent="0.25">
      <c r="A7">
        <f t="shared" si="0"/>
        <v>10</v>
      </c>
      <c r="B7">
        <f>HSDR!B8</f>
        <v>0.3589394124422991</v>
      </c>
      <c r="C7">
        <f>HSDR!C8</f>
        <v>0.40932067017593915</v>
      </c>
      <c r="D7">
        <f>HSDR!D8</f>
        <v>0.46094024379435383</v>
      </c>
      <c r="E7">
        <f>HSDR!E8</f>
        <v>0.51251710900326775</v>
      </c>
      <c r="F7">
        <f>HSDR!F8</f>
        <v>0.57559016859776868</v>
      </c>
      <c r="G7">
        <f>HSDR!G8</f>
        <v>0.39241245528243773</v>
      </c>
      <c r="H7">
        <f>HSDR!H8</f>
        <v>0.28663571688628381</v>
      </c>
      <c r="I7">
        <f>HSDR!I8</f>
        <v>0.14432836838077107</v>
      </c>
      <c r="J7">
        <f>HSDR!J8</f>
        <v>2.5308523040868135E-2</v>
      </c>
      <c r="K7">
        <f>HSDR!K8</f>
        <v>8.1449707945275923E-2</v>
      </c>
    </row>
    <row r="8" spans="1:13" x14ac:dyDescent="0.25">
      <c r="A8">
        <f t="shared" si="0"/>
        <v>11</v>
      </c>
      <c r="B8">
        <f>HSDR!B9</f>
        <v>0.47064092333946889</v>
      </c>
      <c r="C8">
        <f>HSDR!C9</f>
        <v>0.51779525312221664</v>
      </c>
      <c r="D8">
        <f>HSDR!D9</f>
        <v>0.56604055041797596</v>
      </c>
      <c r="E8">
        <f>HSDR!E9</f>
        <v>0.61469901790902781</v>
      </c>
      <c r="F8">
        <f>HSDR!F9</f>
        <v>0.66738009490756955</v>
      </c>
      <c r="G8">
        <f>HSDR!G9</f>
        <v>0.46288894886429094</v>
      </c>
      <c r="H8">
        <f>HSDR!H9</f>
        <v>0.35069259087031501</v>
      </c>
      <c r="I8">
        <f>HSDR!I9</f>
        <v>0.22778342315245473</v>
      </c>
      <c r="J8">
        <f>HSDR!J9</f>
        <v>0.17968872741114622</v>
      </c>
      <c r="K8">
        <f>HSDR!K9</f>
        <v>0.14300128216153019</v>
      </c>
    </row>
    <row r="9" spans="1:13" x14ac:dyDescent="0.25">
      <c r="A9">
        <f t="shared" si="0"/>
        <v>12</v>
      </c>
      <c r="B9">
        <f>HSDR!B10</f>
        <v>-0.25338998596663803</v>
      </c>
      <c r="C9">
        <f>HSDR!C10</f>
        <v>-0.2336908997980866</v>
      </c>
      <c r="D9">
        <f>HSDR!D10</f>
        <v>-0.21106310899491437</v>
      </c>
      <c r="E9">
        <f>HSDR!E10</f>
        <v>-0.16719266083547524</v>
      </c>
      <c r="F9">
        <f>HSDR!F10</f>
        <v>-0.15369901583000439</v>
      </c>
      <c r="G9">
        <f>HSDR!G10</f>
        <v>-0.21284771451731427</v>
      </c>
      <c r="H9">
        <f>HSDR!H10</f>
        <v>-0.27157480502428616</v>
      </c>
      <c r="I9">
        <f>HSDR!I10</f>
        <v>-0.3400132806089356</v>
      </c>
      <c r="J9">
        <f>HSDR!J10</f>
        <v>-0.38104299284808768</v>
      </c>
      <c r="K9">
        <f>HSDR!K10</f>
        <v>-0.35054034044008009</v>
      </c>
    </row>
    <row r="10" spans="1:13" x14ac:dyDescent="0.25">
      <c r="A10">
        <f t="shared" si="0"/>
        <v>13</v>
      </c>
      <c r="B10">
        <f>HSDR!B11</f>
        <v>-0.29278372720927726</v>
      </c>
      <c r="C10">
        <f>HSDR!C11</f>
        <v>-0.2522502292357135</v>
      </c>
      <c r="D10">
        <f>HSDR!D11</f>
        <v>-0.21106310899491437</v>
      </c>
      <c r="E10">
        <f>HSDR!E11</f>
        <v>-0.16719266083547524</v>
      </c>
      <c r="F10">
        <f>HSDR!F11</f>
        <v>-0.15369901583000439</v>
      </c>
      <c r="G10">
        <f>HSDR!G11</f>
        <v>-0.26907287776607752</v>
      </c>
      <c r="H10">
        <f>HSDR!H11</f>
        <v>-0.32360517609397998</v>
      </c>
      <c r="I10">
        <f>HSDR!I11</f>
        <v>-0.38715518913686875</v>
      </c>
      <c r="J10">
        <f>HSDR!J11</f>
        <v>-0.42525420764465277</v>
      </c>
      <c r="K10">
        <f>HSDR!K11</f>
        <v>-0.3969303161229315</v>
      </c>
    </row>
    <row r="11" spans="1:13" x14ac:dyDescent="0.25">
      <c r="A11">
        <f t="shared" si="0"/>
        <v>14</v>
      </c>
      <c r="B11">
        <f>HSDR!B12</f>
        <v>-0.29278372720927726</v>
      </c>
      <c r="C11">
        <f>HSDR!C12</f>
        <v>-0.2522502292357135</v>
      </c>
      <c r="D11">
        <f>HSDR!D12</f>
        <v>-0.21106310899491437</v>
      </c>
      <c r="E11">
        <f>HSDR!E12</f>
        <v>-0.16719266083547524</v>
      </c>
      <c r="F11">
        <f>HSDR!F12</f>
        <v>-0.15369901583000439</v>
      </c>
      <c r="G11">
        <f>HSDR!G12</f>
        <v>-0.3212819579256434</v>
      </c>
      <c r="H11">
        <f>HSDR!H12</f>
        <v>-0.37191909208726709</v>
      </c>
      <c r="I11">
        <f>HSDR!I12</f>
        <v>-0.43092981848423528</v>
      </c>
      <c r="J11">
        <f>HSDR!J12</f>
        <v>-0.46630747852717769</v>
      </c>
      <c r="K11">
        <f>HSDR!K12</f>
        <v>-0.44000672211415065</v>
      </c>
    </row>
    <row r="12" spans="1:13" x14ac:dyDescent="0.25">
      <c r="A12">
        <f t="shared" si="0"/>
        <v>15</v>
      </c>
      <c r="B12">
        <f>HSDR!B13</f>
        <v>-0.29278372720927726</v>
      </c>
      <c r="C12">
        <f>HSDR!C13</f>
        <v>-0.2522502292357135</v>
      </c>
      <c r="D12">
        <f>HSDR!D13</f>
        <v>-0.21106310899491437</v>
      </c>
      <c r="E12">
        <f>HSDR!E13</f>
        <v>-0.16719266083547524</v>
      </c>
      <c r="F12">
        <f>HSDR!F13</f>
        <v>-0.15369901583000439</v>
      </c>
      <c r="G12">
        <f>HSDR!G13</f>
        <v>-0.36976181807381175</v>
      </c>
      <c r="H12">
        <f>HSDR!H13</f>
        <v>-0.41678201408103371</v>
      </c>
      <c r="I12">
        <f>HSDR!I13</f>
        <v>-0.47157768859250421</v>
      </c>
      <c r="J12">
        <f>HSDR!J13</f>
        <v>-0.5</v>
      </c>
      <c r="K12">
        <f>HSDR!K13</f>
        <v>-0.4800062419631399</v>
      </c>
    </row>
    <row r="13" spans="1:13" x14ac:dyDescent="0.25">
      <c r="A13">
        <f t="shared" si="0"/>
        <v>16</v>
      </c>
      <c r="B13">
        <f>HSDR!B14</f>
        <v>-0.29278372720927726</v>
      </c>
      <c r="C13">
        <f>HSDR!C14</f>
        <v>-0.2522502292357135</v>
      </c>
      <c r="D13">
        <f>HSDR!D14</f>
        <v>-0.21106310899491437</v>
      </c>
      <c r="E13">
        <f>HSDR!E14</f>
        <v>-0.16719266083547524</v>
      </c>
      <c r="F13">
        <f>HSDR!F14</f>
        <v>-0.15369901583000439</v>
      </c>
      <c r="G13">
        <f>HSDR!G14</f>
        <v>-0.41477883106853947</v>
      </c>
      <c r="H13">
        <f>HSDR!H14</f>
        <v>-0.45844044164667419</v>
      </c>
      <c r="I13">
        <f>HSDR!I14</f>
        <v>-0.5</v>
      </c>
      <c r="J13">
        <f>HSDR!J14</f>
        <v>-0.5</v>
      </c>
      <c r="K13">
        <f>HSDR!K14</f>
        <v>-0.5</v>
      </c>
    </row>
    <row r="14" spans="1:13" x14ac:dyDescent="0.25">
      <c r="A14">
        <f t="shared" si="0"/>
        <v>17</v>
      </c>
      <c r="B14">
        <f>HSDR!B15</f>
        <v>-0.15297458768154204</v>
      </c>
      <c r="C14">
        <f>HSDR!C15</f>
        <v>-0.11721624142457365</v>
      </c>
      <c r="D14">
        <f>HSDR!D15</f>
        <v>-8.0573373145316152E-2</v>
      </c>
      <c r="E14">
        <f>HSDR!E15</f>
        <v>-4.4941375564924446E-2</v>
      </c>
      <c r="F14">
        <f>HSDR!F15</f>
        <v>1.1739160673341964E-2</v>
      </c>
      <c r="G14">
        <f>HSDR!G15</f>
        <v>-0.10680898948269468</v>
      </c>
      <c r="H14">
        <f>HSDR!H15</f>
        <v>-0.38195097104844711</v>
      </c>
      <c r="I14">
        <f>HSDR!I15</f>
        <v>-0.42315423964521748</v>
      </c>
      <c r="J14">
        <f>HSDR!J15</f>
        <v>-0.41972063392881986</v>
      </c>
      <c r="K14">
        <f>HSDR!K15</f>
        <v>-0.47803347499473703</v>
      </c>
    </row>
    <row r="15" spans="1:13" x14ac:dyDescent="0.25">
      <c r="A15">
        <f t="shared" si="0"/>
        <v>18</v>
      </c>
      <c r="B15">
        <f>HSDR!B16</f>
        <v>0.12174190222088771</v>
      </c>
      <c r="C15">
        <f>HSDR!C16</f>
        <v>0.14830007284131114</v>
      </c>
      <c r="D15">
        <f>HSDR!D16</f>
        <v>0.17585443719748528</v>
      </c>
      <c r="E15">
        <f>HSDR!E16</f>
        <v>0.19956119497617719</v>
      </c>
      <c r="F15">
        <f>HSDR!F16</f>
        <v>0.28344391604689867</v>
      </c>
      <c r="G15">
        <f>HSDR!G16</f>
        <v>0.3995541673365518</v>
      </c>
      <c r="H15">
        <f>HSDR!H16</f>
        <v>0.10595134861912359</v>
      </c>
      <c r="I15">
        <f>HSDR!I16</f>
        <v>-0.18316335667343342</v>
      </c>
      <c r="J15">
        <f>HSDR!J16</f>
        <v>-0.17830123379648949</v>
      </c>
      <c r="K15">
        <f>HSDR!K16</f>
        <v>-0.10019887561319057</v>
      </c>
    </row>
    <row r="16" spans="1:13" x14ac:dyDescent="0.25">
      <c r="A16">
        <f t="shared" si="0"/>
        <v>19</v>
      </c>
      <c r="B16">
        <f>HSDR!B17</f>
        <v>0.38630468602058993</v>
      </c>
      <c r="C16">
        <f>HSDR!C17</f>
        <v>0.4043629365977599</v>
      </c>
      <c r="D16">
        <f>HSDR!D17</f>
        <v>0.42317892482749642</v>
      </c>
      <c r="E16">
        <f>HSDR!E17</f>
        <v>0.4395121041608836</v>
      </c>
      <c r="F16">
        <f>HSDR!F17</f>
        <v>0.49597707378731926</v>
      </c>
      <c r="G16">
        <f>HSDR!G17</f>
        <v>0.6159764957534315</v>
      </c>
      <c r="H16">
        <f>HSDR!H17</f>
        <v>0.59385366828669439</v>
      </c>
      <c r="I16">
        <f>HSDR!I17</f>
        <v>0.28759675706758137</v>
      </c>
      <c r="J16">
        <f>HSDR!J17</f>
        <v>6.3118166335840831E-2</v>
      </c>
      <c r="K16">
        <f>HSDR!K17</f>
        <v>0.27763572376835594</v>
      </c>
      <c r="M16">
        <f>SUM(B2:K16)</f>
        <v>-9.1486020291699841</v>
      </c>
    </row>
    <row r="20" spans="1:11" x14ac:dyDescent="0.25">
      <c r="A20" t="s">
        <v>2</v>
      </c>
    </row>
    <row r="21" spans="1:11" x14ac:dyDescent="0.25">
      <c r="A21">
        <v>13</v>
      </c>
      <c r="B21">
        <f>HSDR!B33</f>
        <v>4.6636132695309578E-2</v>
      </c>
      <c r="C21">
        <f>HSDR!C33</f>
        <v>7.4118813392744051E-2</v>
      </c>
      <c r="D21">
        <f>HSDR!D33</f>
        <v>0.10247714687203516</v>
      </c>
      <c r="E21">
        <f>HSDR!E33</f>
        <v>0.13336273848321722</v>
      </c>
      <c r="F21">
        <f>HSDR!F33</f>
        <v>0.17974820582791529</v>
      </c>
      <c r="G21">
        <f>HSDR!G33</f>
        <v>0.12238569517899196</v>
      </c>
      <c r="H21">
        <f>HSDR!H33</f>
        <v>5.4057070196311299E-2</v>
      </c>
      <c r="I21">
        <f>HSDR!I33</f>
        <v>-3.7694688127479919E-2</v>
      </c>
      <c r="J21">
        <f>HSDR!J33</f>
        <v>-0.10485135840627779</v>
      </c>
      <c r="K21">
        <f>HSDR!K33</f>
        <v>-5.7308046666810254E-2</v>
      </c>
    </row>
    <row r="22" spans="1:11" x14ac:dyDescent="0.25">
      <c r="A22">
        <f>A21+1</f>
        <v>14</v>
      </c>
      <c r="B22">
        <f>HSDR!B34</f>
        <v>2.2391856987839083E-2</v>
      </c>
      <c r="C22">
        <f>HSDR!C34</f>
        <v>5.0806738919282814E-2</v>
      </c>
      <c r="D22">
        <f>HSDR!D34</f>
        <v>8.0081414310110205E-2</v>
      </c>
      <c r="E22">
        <f>HSDR!E34</f>
        <v>0.12595448524867917</v>
      </c>
      <c r="F22">
        <f>HSDR!F34</f>
        <v>0.17974820582791531</v>
      </c>
      <c r="G22">
        <f>HSDR!G34</f>
        <v>7.9507488494468148E-2</v>
      </c>
      <c r="H22">
        <f>HSDR!H34</f>
        <v>1.3277219463208461E-2</v>
      </c>
      <c r="I22">
        <f>HSDR!I34</f>
        <v>-7.5163189441683848E-2</v>
      </c>
      <c r="J22">
        <f>HSDR!J34</f>
        <v>-0.13946678217545455</v>
      </c>
      <c r="K22">
        <f>HSDR!K34</f>
        <v>-9.3874324768310105E-2</v>
      </c>
    </row>
    <row r="23" spans="1:11" x14ac:dyDescent="0.25">
      <c r="A23">
        <f t="shared" ref="A23:A29" si="1">A22+1</f>
        <v>15</v>
      </c>
      <c r="B23">
        <f>HSDR!B35</f>
        <v>-1.2068474052636583E-4</v>
      </c>
      <c r="C23">
        <f>HSDR!C35</f>
        <v>2.9159812622497332E-2</v>
      </c>
      <c r="D23">
        <f>HSDR!D35</f>
        <v>5.9285376931179856E-2</v>
      </c>
      <c r="E23">
        <f>HSDR!E35</f>
        <v>0.12595448524867917</v>
      </c>
      <c r="F23">
        <f>HSDR!F35</f>
        <v>0.17974820582791531</v>
      </c>
      <c r="G23">
        <f>HSDR!G35</f>
        <v>3.7028282279269235E-2</v>
      </c>
      <c r="H23">
        <f>HSDR!H35</f>
        <v>-2.7054780502901658E-2</v>
      </c>
      <c r="I23">
        <f>HSDR!I35</f>
        <v>-0.11218876868994292</v>
      </c>
      <c r="J23">
        <f>HSDR!J35</f>
        <v>-0.17370423031226784</v>
      </c>
      <c r="K23">
        <f>HSDR!K35</f>
        <v>-0.13002650167843849</v>
      </c>
    </row>
    <row r="24" spans="1:11" x14ac:dyDescent="0.25">
      <c r="A24">
        <f t="shared" si="1"/>
        <v>16</v>
      </c>
      <c r="B24">
        <f>HSDR!B36</f>
        <v>-2.1025187774008566E-2</v>
      </c>
      <c r="C24">
        <f>HSDR!C36</f>
        <v>9.0590953469108244E-3</v>
      </c>
      <c r="D24">
        <f>HSDR!D36</f>
        <v>5.8426518743744819E-2</v>
      </c>
      <c r="E24">
        <f>HSDR!E36</f>
        <v>0.12595448524867917</v>
      </c>
      <c r="F24">
        <f>HSDR!F36</f>
        <v>0.17974820582791523</v>
      </c>
      <c r="G24">
        <f>HSDR!G36</f>
        <v>-4.8901571730158942E-3</v>
      </c>
      <c r="H24">
        <f>HSDR!H36</f>
        <v>-6.6794847920094089E-2</v>
      </c>
      <c r="I24">
        <f>HSDR!I36</f>
        <v>-0.14864353463007476</v>
      </c>
      <c r="J24">
        <f>HSDR!J36</f>
        <v>-0.20744109003068206</v>
      </c>
      <c r="K24">
        <f>HSDR!K36</f>
        <v>-0.16563717206687348</v>
      </c>
    </row>
    <row r="25" spans="1:11" x14ac:dyDescent="0.25">
      <c r="A25">
        <f t="shared" si="1"/>
        <v>17</v>
      </c>
      <c r="B25">
        <f>HSDR!B37</f>
        <v>-4.9104358288912882E-4</v>
      </c>
      <c r="C25">
        <f>HSDR!C37</f>
        <v>5.5095284479298269E-2</v>
      </c>
      <c r="D25">
        <f>HSDR!D37</f>
        <v>0.11865255067432862</v>
      </c>
      <c r="E25">
        <f>HSDR!E37</f>
        <v>0.18237815537354873</v>
      </c>
      <c r="F25">
        <f>HSDR!F37</f>
        <v>0.25610428729099816</v>
      </c>
      <c r="G25">
        <f>HSDR!G37</f>
        <v>5.3823463716116654E-2</v>
      </c>
      <c r="H25">
        <f>HSDR!H37</f>
        <v>-7.2915398729642061E-2</v>
      </c>
      <c r="I25">
        <f>HSDR!I37</f>
        <v>-0.14978689218213329</v>
      </c>
      <c r="J25">
        <f>HSDR!J37</f>
        <v>-0.19686697623363469</v>
      </c>
      <c r="K25">
        <f>HSDR!K37</f>
        <v>-0.17956936979241733</v>
      </c>
    </row>
    <row r="26" spans="1:11" x14ac:dyDescent="0.25">
      <c r="A26">
        <f t="shared" si="1"/>
        <v>18</v>
      </c>
      <c r="B26">
        <f>HSDR!B38</f>
        <v>0.12174190222088771</v>
      </c>
      <c r="C26">
        <f>HSDR!C38</f>
        <v>0.1776412756789375</v>
      </c>
      <c r="D26">
        <f>HSDR!D38</f>
        <v>0.23700384775562161</v>
      </c>
      <c r="E26">
        <f>HSDR!E38</f>
        <v>0.29522549562328798</v>
      </c>
      <c r="F26">
        <f>HSDR!F38</f>
        <v>0.38150648207879362</v>
      </c>
      <c r="G26">
        <f>HSDR!G38</f>
        <v>0.3995541673365518</v>
      </c>
      <c r="H26">
        <f>HSDR!H38</f>
        <v>0.10595134861912359</v>
      </c>
      <c r="I26">
        <f>HSDR!I38</f>
        <v>-0.10074430758041525</v>
      </c>
      <c r="J26">
        <f>HSDR!J38</f>
        <v>-0.14380812317405356</v>
      </c>
      <c r="K26">
        <f>HSDR!K38</f>
        <v>-9.2935491769284034E-2</v>
      </c>
    </row>
    <row r="27" spans="1:11" x14ac:dyDescent="0.25">
      <c r="A27">
        <f t="shared" si="1"/>
        <v>19</v>
      </c>
      <c r="B27">
        <f>HSDR!B39</f>
        <v>0.38630468602058993</v>
      </c>
      <c r="C27">
        <f>HSDR!C39</f>
        <v>0.4043629365977599</v>
      </c>
      <c r="D27">
        <f>HSDR!D39</f>
        <v>0.42317892482749642</v>
      </c>
      <c r="E27">
        <f>HSDR!E39</f>
        <v>0.4395121041608836</v>
      </c>
      <c r="F27">
        <f>HSDR!F39</f>
        <v>0.49597707378731926</v>
      </c>
      <c r="G27">
        <f>HSDR!G39</f>
        <v>0.6159764957534315</v>
      </c>
      <c r="H27">
        <f>HSDR!H39</f>
        <v>0.59385366828669439</v>
      </c>
      <c r="I27">
        <f>HSDR!I39</f>
        <v>0.28759675706758137</v>
      </c>
      <c r="J27">
        <f>HSDR!J39</f>
        <v>6.3118166335840831E-2</v>
      </c>
      <c r="K27">
        <f>HSDR!K39</f>
        <v>0.27763572376835594</v>
      </c>
    </row>
    <row r="28" spans="1:11" x14ac:dyDescent="0.25">
      <c r="A28">
        <f t="shared" si="1"/>
        <v>20</v>
      </c>
      <c r="B28">
        <f>HSDR!B40</f>
        <v>0.63998657521683877</v>
      </c>
      <c r="C28">
        <f>HSDR!C40</f>
        <v>0.65027209425148136</v>
      </c>
      <c r="D28">
        <f>HSDR!D40</f>
        <v>0.66104996194807164</v>
      </c>
      <c r="E28">
        <f>HSDR!E40</f>
        <v>0.67035969063279988</v>
      </c>
      <c r="F28">
        <f>HSDR!F40</f>
        <v>0.70395857017134467</v>
      </c>
      <c r="G28">
        <f>HSDR!G40</f>
        <v>0.77322722653717491</v>
      </c>
      <c r="H28">
        <f>HSDR!H40</f>
        <v>0.79181515955189841</v>
      </c>
      <c r="I28">
        <f>HSDR!I40</f>
        <v>0.75835687080859615</v>
      </c>
      <c r="J28">
        <f>HSDR!J40</f>
        <v>0.55453756646817121</v>
      </c>
      <c r="K28">
        <f>HSDR!K40</f>
        <v>0.65547032314990239</v>
      </c>
    </row>
    <row r="29" spans="1:11" x14ac:dyDescent="0.25">
      <c r="A29">
        <f t="shared" si="1"/>
        <v>21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1" spans="1:11" x14ac:dyDescent="0.25">
      <c r="A31" t="s">
        <v>6</v>
      </c>
    </row>
    <row r="32" spans="1:11" x14ac:dyDescent="0.25">
      <c r="A32">
        <v>2</v>
      </c>
      <c r="B32">
        <f>SPLIT!B16</f>
        <v>-8.8887240897114583E-2</v>
      </c>
      <c r="C32">
        <f>SPLIT!C16</f>
        <v>-2.5616130479246414E-2</v>
      </c>
      <c r="D32">
        <f>SPLIT!D16</f>
        <v>4.2946629568768824E-2</v>
      </c>
      <c r="E32">
        <f>SPLIT!E16</f>
        <v>0.12724982334843887</v>
      </c>
      <c r="F32">
        <f>SPLIT!F16</f>
        <v>0.19477859816579274</v>
      </c>
      <c r="G32">
        <f>SPLIT!G16</f>
        <v>-7.3993244927046632E-3</v>
      </c>
      <c r="H32">
        <f>SPLIT!H16</f>
        <v>-0.15933415266020509</v>
      </c>
      <c r="I32">
        <f>SPLIT!I16</f>
        <v>-0.24066617915336547</v>
      </c>
      <c r="J32">
        <f>SPLIT!J16</f>
        <v>-0.28919791448567517</v>
      </c>
      <c r="K32">
        <f>SPLIT!K16</f>
        <v>-0.25307699440390868</v>
      </c>
    </row>
    <row r="33" spans="1:13" x14ac:dyDescent="0.25">
      <c r="A33">
        <v>3</v>
      </c>
      <c r="B33">
        <f>SPLIT!B17</f>
        <v>-0.13816353305492135</v>
      </c>
      <c r="C33">
        <f>SPLIT!C17</f>
        <v>-6.3866434744217354E-2</v>
      </c>
      <c r="D33">
        <f>SPLIT!D17</f>
        <v>1.4624872422626918E-2</v>
      </c>
      <c r="E33">
        <f>SPLIT!E17</f>
        <v>0.10229274834073321</v>
      </c>
      <c r="F33">
        <f>SPLIT!F17</f>
        <v>0.16942022384102595</v>
      </c>
      <c r="G33">
        <f>SPLIT!G17</f>
        <v>-6.7760458821693487E-2</v>
      </c>
      <c r="H33">
        <f>SPLIT!H17</f>
        <v>-0.21724188132078476</v>
      </c>
      <c r="I33">
        <f>SPLIT!I17</f>
        <v>-0.29264070019772603</v>
      </c>
      <c r="J33">
        <f>SPLIT!J17</f>
        <v>-0.33774944037840804</v>
      </c>
      <c r="K33">
        <f>SPLIT!K17</f>
        <v>-0.30414663097569938</v>
      </c>
    </row>
    <row r="34" spans="1:13" x14ac:dyDescent="0.25">
      <c r="A34">
        <v>4</v>
      </c>
      <c r="B34">
        <f>SPLIT!B18</f>
        <v>-2.1798188008805668E-2</v>
      </c>
      <c r="C34">
        <f>SPLIT!C18</f>
        <v>8.0052625306546651E-3</v>
      </c>
      <c r="D34">
        <f>SPLIT!D18</f>
        <v>3.8784473277208791E-2</v>
      </c>
      <c r="E34">
        <f>SPLIT!E18</f>
        <v>8.025987288786926E-2</v>
      </c>
      <c r="F34">
        <f>SPLIT!F18</f>
        <v>0.14595673491924679</v>
      </c>
      <c r="G34">
        <f>SPLIT!G18</f>
        <v>8.2207439363742862E-2</v>
      </c>
      <c r="H34">
        <f>SPLIT!H18</f>
        <v>-5.9898275658656304E-2</v>
      </c>
      <c r="I34">
        <f>SPLIT!I18</f>
        <v>-0.21018633199821768</v>
      </c>
      <c r="J34">
        <f>SPLIT!J18</f>
        <v>-0.24937508055334259</v>
      </c>
      <c r="K34">
        <f>SPLIT!K18</f>
        <v>-0.1970288105741636</v>
      </c>
    </row>
    <row r="35" spans="1:13" x14ac:dyDescent="0.25">
      <c r="A35">
        <v>5</v>
      </c>
      <c r="B35">
        <f>SPLIT!B19</f>
        <v>0.3589394124422991</v>
      </c>
      <c r="C35">
        <f>SPLIT!C19</f>
        <v>0.40932067017593915</v>
      </c>
      <c r="D35">
        <f>SPLIT!D19</f>
        <v>0.46094024379435383</v>
      </c>
      <c r="E35">
        <f>SPLIT!E19</f>
        <v>0.51251710900326775</v>
      </c>
      <c r="F35">
        <f>SPLIT!F19</f>
        <v>0.57559016859776868</v>
      </c>
      <c r="G35">
        <f>SPLIT!G19</f>
        <v>0.39241245528243773</v>
      </c>
      <c r="H35">
        <f>SPLIT!H19</f>
        <v>0.28663571688628381</v>
      </c>
      <c r="I35">
        <f>SPLIT!I19</f>
        <v>0.14432836838077107</v>
      </c>
      <c r="J35">
        <f>SPLIT!J19</f>
        <v>2.5308523040868135E-2</v>
      </c>
      <c r="K35">
        <f>SPLIT!K19</f>
        <v>8.1449707945275923E-2</v>
      </c>
    </row>
    <row r="36" spans="1:13" x14ac:dyDescent="0.25">
      <c r="A36">
        <v>6</v>
      </c>
      <c r="B36">
        <f>SPLIT!B20</f>
        <v>-0.21863675917925615</v>
      </c>
      <c r="C36">
        <f>SPLIT!C20</f>
        <v>-0.13667841243230397</v>
      </c>
      <c r="D36">
        <f>SPLIT!D20</f>
        <v>-4.9559710729696352E-2</v>
      </c>
      <c r="E36">
        <f>SPLIT!E20</f>
        <v>4.3986900993555775E-2</v>
      </c>
      <c r="F36">
        <f>SPLIT!F20</f>
        <v>0.1079226646083371</v>
      </c>
      <c r="G36">
        <f>SPLIT!G20</f>
        <v>-0.21284771451731427</v>
      </c>
      <c r="H36">
        <f>SPLIT!H20</f>
        <v>-0.27157480502428616</v>
      </c>
      <c r="I36">
        <f>SPLIT!I20</f>
        <v>-0.3400132806089356</v>
      </c>
      <c r="J36">
        <f>SPLIT!J20</f>
        <v>-0.38104299284808768</v>
      </c>
      <c r="K36">
        <f>SPLIT!K20</f>
        <v>-0.35054034044008009</v>
      </c>
    </row>
    <row r="37" spans="1:13" x14ac:dyDescent="0.25">
      <c r="A37">
        <v>7</v>
      </c>
      <c r="B37">
        <f>SPLIT!B21</f>
        <v>-0.1554853799924491</v>
      </c>
      <c r="C37">
        <f>SPLIT!C21</f>
        <v>-7.4766650789560851E-2</v>
      </c>
      <c r="D37">
        <f>SPLIT!D21</f>
        <v>1.0511467456082505E-2</v>
      </c>
      <c r="E37">
        <f>SPLIT!E21</f>
        <v>9.9964621687930133E-2</v>
      </c>
      <c r="F37">
        <f>SPLIT!F21</f>
        <v>0.1876912392044838</v>
      </c>
      <c r="G37">
        <f>SPLIT!G21</f>
        <v>-9.0500880901835695E-2</v>
      </c>
      <c r="H37">
        <f>SPLIT!H21</f>
        <v>-0.37191909208726709</v>
      </c>
      <c r="I37">
        <f>SPLIT!I21</f>
        <v>-0.43092981848423528</v>
      </c>
      <c r="J37">
        <f>SPLIT!J21</f>
        <v>-0.46630747852717769</v>
      </c>
      <c r="K37">
        <f>SPLIT!K21</f>
        <v>-0.44000672211415065</v>
      </c>
    </row>
    <row r="38" spans="1:13" x14ac:dyDescent="0.25">
      <c r="A38">
        <v>8</v>
      </c>
      <c r="B38">
        <f>SPLIT!B22</f>
        <v>1.9285099723172255E-2</v>
      </c>
      <c r="C38">
        <f>SPLIT!C22</f>
        <v>8.6887860476253229E-2</v>
      </c>
      <c r="D38">
        <f>SPLIT!D22</f>
        <v>0.15656746918613523</v>
      </c>
      <c r="E38">
        <f>SPLIT!E22</f>
        <v>0.22831820480547499</v>
      </c>
      <c r="F38">
        <f>SPLIT!F22</f>
        <v>0.3255333973851649</v>
      </c>
      <c r="G38">
        <f>SPLIT!G22</f>
        <v>0.21152959698650559</v>
      </c>
      <c r="H38">
        <f>SPLIT!H22</f>
        <v>-8.7582327609523197E-2</v>
      </c>
      <c r="I38">
        <f>SPLIT!I22</f>
        <v>-0.40539957445661745</v>
      </c>
      <c r="J38">
        <f>SPLIT!J22</f>
        <v>-0.48948762316092631</v>
      </c>
      <c r="K38">
        <f>SPLIT!K22</f>
        <v>-0.39405762114832721</v>
      </c>
    </row>
    <row r="39" spans="1:13" x14ac:dyDescent="0.25">
      <c r="A39">
        <v>9</v>
      </c>
      <c r="B39">
        <f>SPLIT!B23</f>
        <v>0.18462902498065631</v>
      </c>
      <c r="C39">
        <f>SPLIT!C23</f>
        <v>0.24214017052931303</v>
      </c>
      <c r="D39">
        <f>SPLIT!D23</f>
        <v>0.3015033431928662</v>
      </c>
      <c r="E39">
        <f>SPLIT!E23</f>
        <v>0.36334825237219059</v>
      </c>
      <c r="F39">
        <f>SPLIT!F23</f>
        <v>0.44337460889206304</v>
      </c>
      <c r="G39">
        <f>SPLIT!G23</f>
        <v>0.3995541673365518</v>
      </c>
      <c r="H39">
        <f>SPLIT!H23</f>
        <v>0.21532327264714252</v>
      </c>
      <c r="I39">
        <f>SPLIT!I23</f>
        <v>-9.3659752356483661E-2</v>
      </c>
      <c r="J39">
        <f>SPLIT!J23</f>
        <v>-0.17830123379648949</v>
      </c>
      <c r="K39">
        <f>SPLIT!K23</f>
        <v>-0.10019887561319057</v>
      </c>
    </row>
    <row r="40" spans="1:13" x14ac:dyDescent="0.25">
      <c r="A40">
        <v>10</v>
      </c>
      <c r="B40">
        <f>SPLIT!B24</f>
        <v>0.63998657521683877</v>
      </c>
      <c r="C40">
        <f>SPLIT!C24</f>
        <v>0.65027209425148136</v>
      </c>
      <c r="D40">
        <f>SPLIT!D24</f>
        <v>0.66104996194807164</v>
      </c>
      <c r="E40">
        <f>SPLIT!E24</f>
        <v>0.67035969063279988</v>
      </c>
      <c r="F40">
        <f>SPLIT!F24</f>
        <v>0.70395857017134467</v>
      </c>
      <c r="G40">
        <f>SPLIT!G24</f>
        <v>0.77322722653717491</v>
      </c>
      <c r="H40">
        <f>SPLIT!H24</f>
        <v>0.79181515955189841</v>
      </c>
      <c r="I40">
        <f>SPLIT!I24</f>
        <v>0.75835687080859615</v>
      </c>
      <c r="J40">
        <f>SPLIT!J24</f>
        <v>0.55453756646817121</v>
      </c>
      <c r="K40">
        <f>SPLIT!K24</f>
        <v>0.65547032314990239</v>
      </c>
    </row>
    <row r="41" spans="1:13" x14ac:dyDescent="0.25">
      <c r="A41" t="s">
        <v>3</v>
      </c>
      <c r="B41">
        <f>SPLIT!B25</f>
        <v>0.47064092333946894</v>
      </c>
      <c r="C41">
        <f>SPLIT!C25</f>
        <v>0.51779525312221664</v>
      </c>
      <c r="D41">
        <f>SPLIT!D25</f>
        <v>0.56604055041797585</v>
      </c>
      <c r="E41">
        <f>SPLIT!E25</f>
        <v>0.61469901790902781</v>
      </c>
      <c r="F41">
        <f>SPLIT!F25</f>
        <v>0.66738009490756955</v>
      </c>
      <c r="G41">
        <f>SPLIT!G25</f>
        <v>0.46288894886429088</v>
      </c>
      <c r="H41">
        <f>SPLIT!H25</f>
        <v>0.35069259087031512</v>
      </c>
      <c r="I41">
        <f>SPLIT!I25</f>
        <v>0.22778342315245478</v>
      </c>
      <c r="J41">
        <f>SPLIT!J25</f>
        <v>0.17968872741114619</v>
      </c>
      <c r="K41">
        <f>SPLIT!K25</f>
        <v>0.10906077977909699</v>
      </c>
      <c r="M41">
        <f>SUM(B2:K41)</f>
        <v>28.592755554357307</v>
      </c>
    </row>
    <row r="42" spans="1:13" x14ac:dyDescent="0.25">
      <c r="L42" t="s">
        <v>13</v>
      </c>
      <c r="M42">
        <f>2*(4/13)*(1/13)</f>
        <v>4.7337278106508882E-2</v>
      </c>
    </row>
    <row r="43" spans="1:13" x14ac:dyDescent="0.25">
      <c r="M43">
        <f>SUM(M41:M42)</f>
        <v>28.640092832463814</v>
      </c>
    </row>
    <row r="44" spans="1:13" x14ac:dyDescent="0.25">
      <c r="B44" t="s">
        <v>10</v>
      </c>
      <c r="M44" t="s">
        <v>12</v>
      </c>
    </row>
    <row r="45" spans="1:13" x14ac:dyDescent="0.25">
      <c r="A45" t="s">
        <v>9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>
        <v>8</v>
      </c>
      <c r="I45">
        <v>9</v>
      </c>
      <c r="J45">
        <v>10</v>
      </c>
      <c r="K45" t="s">
        <v>3</v>
      </c>
    </row>
    <row r="46" spans="1:13" x14ac:dyDescent="0.25">
      <c r="A46">
        <v>2</v>
      </c>
      <c r="C46">
        <f t="shared" ref="C46:J54" si="2">$A46+C$45</f>
        <v>5</v>
      </c>
      <c r="D46">
        <f t="shared" si="2"/>
        <v>6</v>
      </c>
      <c r="E46">
        <f t="shared" si="2"/>
        <v>7</v>
      </c>
      <c r="F46">
        <f t="shared" si="2"/>
        <v>8</v>
      </c>
      <c r="G46">
        <f t="shared" si="2"/>
        <v>9</v>
      </c>
      <c r="H46">
        <f t="shared" si="2"/>
        <v>10</v>
      </c>
      <c r="I46">
        <f t="shared" si="2"/>
        <v>11</v>
      </c>
      <c r="J46">
        <f t="shared" si="2"/>
        <v>12</v>
      </c>
    </row>
    <row r="47" spans="1:13" x14ac:dyDescent="0.25">
      <c r="A47">
        <v>3</v>
      </c>
      <c r="B47">
        <f t="shared" ref="B47:B54" si="3">$A47+B$45</f>
        <v>5</v>
      </c>
      <c r="D47">
        <f t="shared" si="2"/>
        <v>7</v>
      </c>
      <c r="E47">
        <f t="shared" si="2"/>
        <v>8</v>
      </c>
      <c r="F47">
        <f t="shared" si="2"/>
        <v>9</v>
      </c>
      <c r="G47">
        <f t="shared" si="2"/>
        <v>10</v>
      </c>
      <c r="H47">
        <f t="shared" si="2"/>
        <v>11</v>
      </c>
      <c r="I47">
        <f t="shared" si="2"/>
        <v>12</v>
      </c>
      <c r="J47">
        <f t="shared" si="2"/>
        <v>13</v>
      </c>
    </row>
    <row r="48" spans="1:13" x14ac:dyDescent="0.25">
      <c r="A48">
        <v>4</v>
      </c>
      <c r="B48">
        <f t="shared" si="3"/>
        <v>6</v>
      </c>
      <c r="C48">
        <f t="shared" si="2"/>
        <v>7</v>
      </c>
      <c r="E48">
        <f t="shared" si="2"/>
        <v>9</v>
      </c>
      <c r="F48">
        <f t="shared" si="2"/>
        <v>10</v>
      </c>
      <c r="G48">
        <f t="shared" si="2"/>
        <v>11</v>
      </c>
      <c r="H48">
        <f t="shared" si="2"/>
        <v>12</v>
      </c>
      <c r="I48">
        <f t="shared" si="2"/>
        <v>13</v>
      </c>
      <c r="J48">
        <f t="shared" si="2"/>
        <v>14</v>
      </c>
    </row>
    <row r="49" spans="1:11" x14ac:dyDescent="0.25">
      <c r="A49">
        <v>5</v>
      </c>
      <c r="B49">
        <f t="shared" si="3"/>
        <v>7</v>
      </c>
      <c r="C49">
        <f t="shared" si="2"/>
        <v>8</v>
      </c>
      <c r="D49">
        <f t="shared" si="2"/>
        <v>9</v>
      </c>
      <c r="F49">
        <f t="shared" si="2"/>
        <v>11</v>
      </c>
      <c r="G49">
        <f t="shared" si="2"/>
        <v>12</v>
      </c>
      <c r="H49">
        <f t="shared" si="2"/>
        <v>13</v>
      </c>
      <c r="I49">
        <f t="shared" si="2"/>
        <v>14</v>
      </c>
      <c r="J49">
        <f t="shared" si="2"/>
        <v>15</v>
      </c>
    </row>
    <row r="50" spans="1:11" x14ac:dyDescent="0.25">
      <c r="A50">
        <v>6</v>
      </c>
      <c r="B50">
        <f t="shared" si="3"/>
        <v>8</v>
      </c>
      <c r="C50">
        <f t="shared" si="2"/>
        <v>9</v>
      </c>
      <c r="D50">
        <f t="shared" si="2"/>
        <v>10</v>
      </c>
      <c r="E50">
        <f t="shared" si="2"/>
        <v>11</v>
      </c>
      <c r="G50">
        <f t="shared" si="2"/>
        <v>13</v>
      </c>
      <c r="H50">
        <f t="shared" si="2"/>
        <v>14</v>
      </c>
      <c r="I50">
        <f t="shared" si="2"/>
        <v>15</v>
      </c>
      <c r="J50">
        <f t="shared" si="2"/>
        <v>16</v>
      </c>
    </row>
    <row r="51" spans="1:11" x14ac:dyDescent="0.25">
      <c r="A51">
        <v>7</v>
      </c>
      <c r="B51">
        <f t="shared" si="3"/>
        <v>9</v>
      </c>
      <c r="C51">
        <f t="shared" si="2"/>
        <v>10</v>
      </c>
      <c r="D51">
        <f t="shared" si="2"/>
        <v>11</v>
      </c>
      <c r="E51">
        <f t="shared" si="2"/>
        <v>12</v>
      </c>
      <c r="F51">
        <f t="shared" si="2"/>
        <v>13</v>
      </c>
      <c r="H51">
        <f t="shared" si="2"/>
        <v>15</v>
      </c>
      <c r="I51">
        <f t="shared" si="2"/>
        <v>16</v>
      </c>
      <c r="J51">
        <f t="shared" si="2"/>
        <v>17</v>
      </c>
    </row>
    <row r="52" spans="1:11" x14ac:dyDescent="0.25">
      <c r="A52">
        <v>8</v>
      </c>
      <c r="B52">
        <f t="shared" si="3"/>
        <v>10</v>
      </c>
      <c r="C52">
        <f t="shared" si="2"/>
        <v>11</v>
      </c>
      <c r="D52">
        <f t="shared" si="2"/>
        <v>12</v>
      </c>
      <c r="E52">
        <f t="shared" si="2"/>
        <v>13</v>
      </c>
      <c r="F52">
        <f t="shared" si="2"/>
        <v>14</v>
      </c>
      <c r="G52">
        <f t="shared" si="2"/>
        <v>15</v>
      </c>
      <c r="I52">
        <f t="shared" si="2"/>
        <v>17</v>
      </c>
      <c r="J52">
        <f t="shared" si="2"/>
        <v>18</v>
      </c>
    </row>
    <row r="53" spans="1:11" x14ac:dyDescent="0.25">
      <c r="A53">
        <v>9</v>
      </c>
      <c r="B53">
        <f t="shared" si="3"/>
        <v>11</v>
      </c>
      <c r="C53">
        <f t="shared" si="2"/>
        <v>12</v>
      </c>
      <c r="D53">
        <f t="shared" si="2"/>
        <v>13</v>
      </c>
      <c r="E53">
        <f t="shared" si="2"/>
        <v>14</v>
      </c>
      <c r="F53">
        <f t="shared" si="2"/>
        <v>15</v>
      </c>
      <c r="G53">
        <f t="shared" si="2"/>
        <v>16</v>
      </c>
      <c r="H53">
        <f t="shared" si="2"/>
        <v>17</v>
      </c>
      <c r="J53">
        <f t="shared" si="2"/>
        <v>19</v>
      </c>
    </row>
    <row r="54" spans="1:11" x14ac:dyDescent="0.25">
      <c r="A54">
        <v>10</v>
      </c>
      <c r="B54">
        <f t="shared" si="3"/>
        <v>12</v>
      </c>
      <c r="C54">
        <f t="shared" si="2"/>
        <v>13</v>
      </c>
      <c r="D54">
        <f t="shared" si="2"/>
        <v>14</v>
      </c>
      <c r="E54">
        <f t="shared" si="2"/>
        <v>15</v>
      </c>
      <c r="F54">
        <f t="shared" si="2"/>
        <v>16</v>
      </c>
      <c r="G54">
        <f t="shared" si="2"/>
        <v>17</v>
      </c>
      <c r="H54">
        <f t="shared" si="2"/>
        <v>18</v>
      </c>
      <c r="I54">
        <f t="shared" si="2"/>
        <v>19</v>
      </c>
    </row>
    <row r="55" spans="1:11" x14ac:dyDescent="0.25">
      <c r="A55" t="s">
        <v>3</v>
      </c>
    </row>
    <row r="57" spans="1:11" x14ac:dyDescent="0.25">
      <c r="A57" t="s">
        <v>11</v>
      </c>
    </row>
    <row r="59" spans="1:11" x14ac:dyDescent="0.25">
      <c r="B59" t="s">
        <v>10</v>
      </c>
    </row>
    <row r="60" spans="1:11" x14ac:dyDescent="0.25">
      <c r="A60" t="s">
        <v>9</v>
      </c>
      <c r="B60">
        <v>2</v>
      </c>
      <c r="C60">
        <v>3</v>
      </c>
      <c r="D60">
        <v>4</v>
      </c>
      <c r="E60">
        <v>5</v>
      </c>
      <c r="F60">
        <v>6</v>
      </c>
      <c r="G60">
        <v>7</v>
      </c>
      <c r="H60">
        <v>8</v>
      </c>
      <c r="I60">
        <v>9</v>
      </c>
      <c r="J60">
        <v>10</v>
      </c>
      <c r="K60" t="s">
        <v>3</v>
      </c>
    </row>
    <row r="61" spans="1:11" x14ac:dyDescent="0.25">
      <c r="A61">
        <v>2</v>
      </c>
      <c r="B61">
        <f>(1/13)^2</f>
        <v>5.9171597633136102E-3</v>
      </c>
      <c r="C61">
        <f t="shared" ref="C61:I68" si="4">(1/13)^2</f>
        <v>5.9171597633136102E-3</v>
      </c>
      <c r="D61">
        <f t="shared" si="4"/>
        <v>5.9171597633136102E-3</v>
      </c>
      <c r="E61">
        <f t="shared" si="4"/>
        <v>5.9171597633136102E-3</v>
      </c>
      <c r="F61">
        <f t="shared" si="4"/>
        <v>5.9171597633136102E-3</v>
      </c>
      <c r="G61">
        <f t="shared" si="4"/>
        <v>5.9171597633136102E-3</v>
      </c>
      <c r="H61">
        <f t="shared" si="4"/>
        <v>5.9171597633136102E-3</v>
      </c>
      <c r="I61">
        <f t="shared" si="4"/>
        <v>5.9171597633136102E-3</v>
      </c>
      <c r="J61">
        <f>(1/13)*(4/13)</f>
        <v>2.3668639053254441E-2</v>
      </c>
    </row>
    <row r="62" spans="1:11" x14ac:dyDescent="0.25">
      <c r="A62">
        <v>3</v>
      </c>
      <c r="B62">
        <f t="shared" ref="B62:B68" si="5">(1/13)^2</f>
        <v>5.9171597633136102E-3</v>
      </c>
      <c r="C62">
        <f t="shared" si="4"/>
        <v>5.9171597633136102E-3</v>
      </c>
      <c r="D62">
        <f t="shared" si="4"/>
        <v>5.9171597633136102E-3</v>
      </c>
      <c r="E62">
        <f t="shared" si="4"/>
        <v>5.9171597633136102E-3</v>
      </c>
      <c r="F62">
        <f t="shared" si="4"/>
        <v>5.9171597633136102E-3</v>
      </c>
      <c r="G62">
        <f t="shared" si="4"/>
        <v>5.9171597633136102E-3</v>
      </c>
      <c r="H62">
        <f t="shared" si="4"/>
        <v>5.9171597633136102E-3</v>
      </c>
      <c r="I62">
        <f t="shared" si="4"/>
        <v>5.9171597633136102E-3</v>
      </c>
      <c r="J62">
        <f t="shared" ref="J62:J68" si="6">(1/13)*(4/13)</f>
        <v>2.3668639053254441E-2</v>
      </c>
    </row>
    <row r="63" spans="1:11" x14ac:dyDescent="0.25">
      <c r="A63">
        <v>4</v>
      </c>
      <c r="B63">
        <f t="shared" si="5"/>
        <v>5.9171597633136102E-3</v>
      </c>
      <c r="C63">
        <f t="shared" si="4"/>
        <v>5.9171597633136102E-3</v>
      </c>
      <c r="D63">
        <f t="shared" si="4"/>
        <v>5.9171597633136102E-3</v>
      </c>
      <c r="E63">
        <f t="shared" si="4"/>
        <v>5.9171597633136102E-3</v>
      </c>
      <c r="F63">
        <f t="shared" si="4"/>
        <v>5.9171597633136102E-3</v>
      </c>
      <c r="G63">
        <f t="shared" si="4"/>
        <v>5.9171597633136102E-3</v>
      </c>
      <c r="H63">
        <f t="shared" si="4"/>
        <v>5.9171597633136102E-3</v>
      </c>
      <c r="I63">
        <f t="shared" si="4"/>
        <v>5.9171597633136102E-3</v>
      </c>
      <c r="J63">
        <f t="shared" si="6"/>
        <v>2.3668639053254441E-2</v>
      </c>
    </row>
    <row r="64" spans="1:11" x14ac:dyDescent="0.25">
      <c r="A64">
        <v>5</v>
      </c>
      <c r="B64">
        <f t="shared" si="5"/>
        <v>5.9171597633136102E-3</v>
      </c>
      <c r="C64">
        <f t="shared" si="4"/>
        <v>5.9171597633136102E-3</v>
      </c>
      <c r="D64">
        <f t="shared" si="4"/>
        <v>5.9171597633136102E-3</v>
      </c>
      <c r="E64">
        <f t="shared" si="4"/>
        <v>5.9171597633136102E-3</v>
      </c>
      <c r="F64">
        <f t="shared" si="4"/>
        <v>5.9171597633136102E-3</v>
      </c>
      <c r="G64">
        <f t="shared" si="4"/>
        <v>5.9171597633136102E-3</v>
      </c>
      <c r="H64">
        <f t="shared" si="4"/>
        <v>5.9171597633136102E-3</v>
      </c>
      <c r="I64">
        <f t="shared" si="4"/>
        <v>5.9171597633136102E-3</v>
      </c>
      <c r="J64">
        <f t="shared" si="6"/>
        <v>2.3668639053254441E-2</v>
      </c>
    </row>
    <row r="65" spans="1:10" x14ac:dyDescent="0.25">
      <c r="A65">
        <v>6</v>
      </c>
      <c r="B65">
        <f t="shared" si="5"/>
        <v>5.9171597633136102E-3</v>
      </c>
      <c r="C65">
        <f t="shared" si="4"/>
        <v>5.9171597633136102E-3</v>
      </c>
      <c r="D65">
        <f t="shared" si="4"/>
        <v>5.9171597633136102E-3</v>
      </c>
      <c r="E65">
        <f t="shared" si="4"/>
        <v>5.9171597633136102E-3</v>
      </c>
      <c r="F65">
        <f t="shared" si="4"/>
        <v>5.9171597633136102E-3</v>
      </c>
      <c r="G65">
        <f t="shared" si="4"/>
        <v>5.9171597633136102E-3</v>
      </c>
      <c r="H65">
        <f t="shared" si="4"/>
        <v>5.9171597633136102E-3</v>
      </c>
      <c r="I65">
        <f t="shared" si="4"/>
        <v>5.9171597633136102E-3</v>
      </c>
      <c r="J65">
        <f t="shared" si="6"/>
        <v>2.3668639053254441E-2</v>
      </c>
    </row>
    <row r="66" spans="1:10" x14ac:dyDescent="0.25">
      <c r="A66">
        <v>7</v>
      </c>
      <c r="B66">
        <f t="shared" si="5"/>
        <v>5.9171597633136102E-3</v>
      </c>
      <c r="C66">
        <f t="shared" si="4"/>
        <v>5.9171597633136102E-3</v>
      </c>
      <c r="D66">
        <f t="shared" si="4"/>
        <v>5.9171597633136102E-3</v>
      </c>
      <c r="E66">
        <f t="shared" si="4"/>
        <v>5.9171597633136102E-3</v>
      </c>
      <c r="F66">
        <f t="shared" si="4"/>
        <v>5.9171597633136102E-3</v>
      </c>
      <c r="G66">
        <f t="shared" si="4"/>
        <v>5.9171597633136102E-3</v>
      </c>
      <c r="H66">
        <f t="shared" si="4"/>
        <v>5.9171597633136102E-3</v>
      </c>
      <c r="I66">
        <f t="shared" si="4"/>
        <v>5.9171597633136102E-3</v>
      </c>
      <c r="J66">
        <f t="shared" si="6"/>
        <v>2.3668639053254441E-2</v>
      </c>
    </row>
    <row r="67" spans="1:10" x14ac:dyDescent="0.25">
      <c r="A67">
        <v>8</v>
      </c>
      <c r="B67">
        <f t="shared" si="5"/>
        <v>5.9171597633136102E-3</v>
      </c>
      <c r="C67">
        <f t="shared" si="4"/>
        <v>5.9171597633136102E-3</v>
      </c>
      <c r="D67">
        <f t="shared" si="4"/>
        <v>5.9171597633136102E-3</v>
      </c>
      <c r="E67">
        <f t="shared" si="4"/>
        <v>5.9171597633136102E-3</v>
      </c>
      <c r="F67">
        <f t="shared" si="4"/>
        <v>5.9171597633136102E-3</v>
      </c>
      <c r="G67">
        <f t="shared" si="4"/>
        <v>5.9171597633136102E-3</v>
      </c>
      <c r="H67">
        <f t="shared" si="4"/>
        <v>5.9171597633136102E-3</v>
      </c>
      <c r="I67">
        <f t="shared" si="4"/>
        <v>5.9171597633136102E-3</v>
      </c>
      <c r="J67">
        <f t="shared" si="6"/>
        <v>2.3668639053254441E-2</v>
      </c>
    </row>
    <row r="68" spans="1:10" x14ac:dyDescent="0.25">
      <c r="A68">
        <v>9</v>
      </c>
      <c r="B68">
        <f t="shared" si="5"/>
        <v>5.9171597633136102E-3</v>
      </c>
      <c r="C68">
        <f t="shared" si="4"/>
        <v>5.9171597633136102E-3</v>
      </c>
      <c r="D68">
        <f t="shared" si="4"/>
        <v>5.9171597633136102E-3</v>
      </c>
      <c r="E68">
        <f t="shared" si="4"/>
        <v>5.9171597633136102E-3</v>
      </c>
      <c r="F68">
        <f t="shared" si="4"/>
        <v>5.9171597633136102E-3</v>
      </c>
      <c r="G68">
        <f t="shared" si="4"/>
        <v>5.9171597633136102E-3</v>
      </c>
      <c r="H68">
        <f t="shared" si="4"/>
        <v>5.9171597633136102E-3</v>
      </c>
      <c r="I68">
        <f t="shared" si="4"/>
        <v>5.9171597633136102E-3</v>
      </c>
      <c r="J68">
        <f t="shared" si="6"/>
        <v>2.3668639053254441E-2</v>
      </c>
    </row>
    <row r="69" spans="1:10" x14ac:dyDescent="0.25">
      <c r="A69">
        <v>10</v>
      </c>
      <c r="B69">
        <f>(1/13)*(4/13)</f>
        <v>2.3668639053254441E-2</v>
      </c>
      <c r="C69">
        <f t="shared" ref="C69:I69" si="7">(1/13)*(4/13)</f>
        <v>2.3668639053254441E-2</v>
      </c>
      <c r="D69">
        <f t="shared" si="7"/>
        <v>2.3668639053254441E-2</v>
      </c>
      <c r="E69">
        <f t="shared" si="7"/>
        <v>2.3668639053254441E-2</v>
      </c>
      <c r="F69">
        <f t="shared" si="7"/>
        <v>2.3668639053254441E-2</v>
      </c>
      <c r="G69">
        <f t="shared" si="7"/>
        <v>2.3668639053254441E-2</v>
      </c>
      <c r="H69">
        <f t="shared" si="7"/>
        <v>2.3668639053254441E-2</v>
      </c>
      <c r="I69">
        <f t="shared" si="7"/>
        <v>2.3668639053254441E-2</v>
      </c>
    </row>
    <row r="70" spans="1:10" x14ac:dyDescent="0.25">
      <c r="A70" t="s">
        <v>3</v>
      </c>
    </row>
    <row r="76" spans="1:10" x14ac:dyDescent="0.25">
      <c r="A76" t="s">
        <v>4</v>
      </c>
      <c r="B76" t="s">
        <v>11</v>
      </c>
    </row>
    <row r="77" spans="1:10" x14ac:dyDescent="0.25">
      <c r="A77">
        <v>5</v>
      </c>
      <c r="B77">
        <f>SUMIF($B$46:J54, A77, $B$61:$J$69)</f>
        <v>1.183431952662722E-2</v>
      </c>
    </row>
    <row r="78" spans="1:10" x14ac:dyDescent="0.25">
      <c r="A78">
        <f>A77+1</f>
        <v>6</v>
      </c>
      <c r="B78">
        <f ca="1">SUMIF($B$46:J55, A78, $B$61:$J$69)</f>
        <v>1.183431952662722E-2</v>
      </c>
    </row>
    <row r="79" spans="1:10" x14ac:dyDescent="0.25">
      <c r="A79">
        <f t="shared" ref="A79:A92" si="8">A78+1</f>
        <v>7</v>
      </c>
      <c r="B79">
        <f ca="1">SUMIF($B$46:J56, A79, $B$61:$J$69)</f>
        <v>2.3668639053254441E-2</v>
      </c>
    </row>
    <row r="80" spans="1:10" x14ac:dyDescent="0.25">
      <c r="A80">
        <f t="shared" si="8"/>
        <v>8</v>
      </c>
      <c r="B80">
        <f ca="1">SUMIF($B$46:J57, A80, $B$61:$J$69)</f>
        <v>2.3668639053254441E-2</v>
      </c>
    </row>
    <row r="81" spans="1:2" x14ac:dyDescent="0.25">
      <c r="A81">
        <f t="shared" si="8"/>
        <v>9</v>
      </c>
      <c r="B81">
        <f ca="1">SUMIF($B$46:J58, A81, $B$61:$J$69)</f>
        <v>3.5502958579881665E-2</v>
      </c>
    </row>
    <row r="82" spans="1:2" x14ac:dyDescent="0.25">
      <c r="A82">
        <f t="shared" si="8"/>
        <v>10</v>
      </c>
      <c r="B82">
        <f ca="1">SUMIF($B$46:J59, A82, $B$61:$J$69)</f>
        <v>3.5502958579881665E-2</v>
      </c>
    </row>
    <row r="83" spans="1:2" x14ac:dyDescent="0.25">
      <c r="A83">
        <f t="shared" si="8"/>
        <v>11</v>
      </c>
      <c r="B83">
        <f ca="1">SUMIF($B$46:J60, A83, $B$61:$J$69)</f>
        <v>4.7337278106508889E-2</v>
      </c>
    </row>
    <row r="84" spans="1:2" x14ac:dyDescent="0.25">
      <c r="A84">
        <f t="shared" si="8"/>
        <v>12</v>
      </c>
      <c r="B84">
        <f ca="1">SUMIF($B$46:J61, A84, $B$61:$J$69)</f>
        <v>8.2840236686390553E-2</v>
      </c>
    </row>
    <row r="85" spans="1:2" x14ac:dyDescent="0.25">
      <c r="A85">
        <f t="shared" si="8"/>
        <v>13</v>
      </c>
      <c r="B85">
        <f ca="1">SUMIF($B$46:J62, A85, $B$61:$J$69)</f>
        <v>8.2840236686390553E-2</v>
      </c>
    </row>
    <row r="86" spans="1:2" x14ac:dyDescent="0.25">
      <c r="A86">
        <f t="shared" si="8"/>
        <v>14</v>
      </c>
      <c r="B86">
        <f ca="1">SUMIF($B$46:J63, A86, $B$61:$J$69)</f>
        <v>7.1005917159763329E-2</v>
      </c>
    </row>
    <row r="87" spans="1:2" x14ac:dyDescent="0.25">
      <c r="A87">
        <f t="shared" si="8"/>
        <v>15</v>
      </c>
      <c r="B87">
        <f ca="1">SUMIF($B$46:J64, A87, $B$61:$J$69)</f>
        <v>7.1005917159763329E-2</v>
      </c>
    </row>
    <row r="88" spans="1:2" x14ac:dyDescent="0.25">
      <c r="A88">
        <f t="shared" si="8"/>
        <v>16</v>
      </c>
      <c r="B88">
        <f ca="1">SUMIF($B$46:J65, A88, $B$61:$J$69)</f>
        <v>5.9171597633136105E-2</v>
      </c>
    </row>
    <row r="89" spans="1:2" x14ac:dyDescent="0.25">
      <c r="A89">
        <f t="shared" si="8"/>
        <v>17</v>
      </c>
      <c r="B89">
        <f ca="1">SUMIF($B$46:J66, A89, $B$61:$J$69)</f>
        <v>5.9171597633136105E-2</v>
      </c>
    </row>
    <row r="90" spans="1:2" x14ac:dyDescent="0.25">
      <c r="A90">
        <f t="shared" si="8"/>
        <v>18</v>
      </c>
      <c r="B90">
        <f ca="1">SUMIF($B$46:J67, A90, $B$61:$J$69)</f>
        <v>4.7337278106508882E-2</v>
      </c>
    </row>
    <row r="91" spans="1:2" x14ac:dyDescent="0.25">
      <c r="A91">
        <f t="shared" si="8"/>
        <v>19</v>
      </c>
      <c r="B91">
        <f ca="1">SUMIF($B$46:J68, A91, $B$61:$J$69)</f>
        <v>4.7337278106508882E-2</v>
      </c>
    </row>
    <row r="92" spans="1:2" x14ac:dyDescent="0.25">
      <c r="A92">
        <f t="shared" si="8"/>
        <v>20</v>
      </c>
      <c r="B92">
        <f ca="1">SUMIF($B$46:J69, A92, $B$61:$J$69)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2" sqref="B2"/>
    </sheetView>
  </sheetViews>
  <sheetFormatPr defaultRowHeight="15" x14ac:dyDescent="0.25"/>
  <cols>
    <col min="1" max="1" width="24.42578125" customWidth="1"/>
  </cols>
  <sheetData>
    <row r="1" spans="1:13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3" x14ac:dyDescent="0.25">
      <c r="A2">
        <v>5</v>
      </c>
      <c r="B2">
        <f>PROB!B2*'EXPECTED RETURNS'!B2</f>
        <v>-1.1671876837846834E-4</v>
      </c>
      <c r="C2">
        <f>PROB!C2*'EXPECTED RETURNS'!C2</f>
        <v>-8.6763975659071366E-5</v>
      </c>
      <c r="D2">
        <f>PROB!D2*'EXPECTED RETURNS'!D2</f>
        <v>-5.5966740281924688E-5</v>
      </c>
      <c r="E2">
        <f>PROB!E2*'EXPECTED RETURNS'!E2</f>
        <v>-2.1828830579753882E-5</v>
      </c>
      <c r="F2">
        <f>PROB!F2*'EXPECTED RETURNS'!F2</f>
        <v>-1.0799616189714228E-6</v>
      </c>
      <c r="G2">
        <f>PROB!G2*'EXPECTED RETURNS'!G2</f>
        <v>-1.0873686106886531E-4</v>
      </c>
      <c r="H2">
        <f>PROB!H2*'EXPECTED RETURNS'!H2</f>
        <v>-1.7122740455456095E-4</v>
      </c>
      <c r="I2">
        <f>PROB!I2*'EXPECTED RETURNS'!I2</f>
        <v>-2.4270828708052719E-4</v>
      </c>
      <c r="J2">
        <f>PROB!J2*'EXPECTED RETURNS'!J2</f>
        <v>-1.0534476300912863E-3</v>
      </c>
      <c r="K2">
        <f>PROB!K2*'EXPECTED RETURNS'!K2</f>
        <v>-1.755660780761442E-4</v>
      </c>
    </row>
    <row r="3" spans="1:13" x14ac:dyDescent="0.25">
      <c r="A3">
        <f>A2+1</f>
        <v>6</v>
      </c>
      <c r="B3">
        <f ca="1">PROB!B3*'EXPECTED RETURNS'!B3</f>
        <v>-1.2813756710060984E-4</v>
      </c>
      <c r="C3">
        <f ca="1">PROB!C3*'EXPECTED RETURNS'!C3</f>
        <v>-9.7670530731550645E-5</v>
      </c>
      <c r="D3">
        <f ca="1">PROB!D3*'EXPECTED RETURNS'!D3</f>
        <v>-6.6378827425022603E-5</v>
      </c>
      <c r="E3">
        <f ca="1">PROB!E3*'EXPECTED RETURNS'!E3</f>
        <v>-3.1785137305509513E-5</v>
      </c>
      <c r="F3">
        <f ca="1">PROB!F3*'EXPECTED RETURNS'!F3</f>
        <v>-1.1839631797791738E-5</v>
      </c>
      <c r="G3">
        <f ca="1">PROB!G3*'EXPECTED RETURNS'!G3</f>
        <v>-1.3830924646035455E-4</v>
      </c>
      <c r="H3">
        <f ca="1">PROB!H3*'EXPECTED RETURNS'!H3</f>
        <v>-1.9776229523967663E-4</v>
      </c>
      <c r="I3">
        <f ca="1">PROB!I3*'EXPECTED RETURNS'!I3</f>
        <v>-2.6640027327967783E-4</v>
      </c>
      <c r="J3">
        <f ca="1">PROB!J3*'EXPECTED RETURNS'!J3</f>
        <v>-1.1352524868291438E-3</v>
      </c>
      <c r="K3">
        <f ca="1">PROB!K3*'EXPECTED RETURNS'!K3</f>
        <v>-1.9168234156936344E-4</v>
      </c>
    </row>
    <row r="4" spans="1:13" x14ac:dyDescent="0.25">
      <c r="A4">
        <f t="shared" ref="A4:A16" si="0">A3+1</f>
        <v>7</v>
      </c>
      <c r="B4">
        <f ca="1">PROB!B4*'EXPECTED RETURNS'!B4</f>
        <v>-1.9878639575169113E-4</v>
      </c>
      <c r="C4">
        <f ca="1">PROB!C4*'EXPECTED RETURNS'!C4</f>
        <v>-1.3943191971682042E-4</v>
      </c>
      <c r="D4">
        <f ca="1">PROB!D4*'EXPECTED RETURNS'!D4</f>
        <v>-7.8328254900941093E-5</v>
      </c>
      <c r="E4">
        <f ca="1">PROB!E4*'EXPECTED RETURNS'!E4</f>
        <v>-1.323870897212727E-5</v>
      </c>
      <c r="F4">
        <f ca="1">PROB!F4*'EXPECTED RETURNS'!F4</f>
        <v>5.3136717986091853E-5</v>
      </c>
      <c r="G4">
        <f ca="1">PROB!G4*'EXPECTED RETURNS'!G4</f>
        <v>-1.252759209475244E-4</v>
      </c>
      <c r="H4">
        <f ca="1">PROB!H4*'EXPECTED RETURNS'!H4</f>
        <v>-3.8344063491005858E-4</v>
      </c>
      <c r="I4">
        <f ca="1">PROB!I4*'EXPECTED RETURNS'!I4</f>
        <v>-5.1955473916591108E-4</v>
      </c>
      <c r="J4">
        <f ca="1">PROB!J4*'EXPECTED RETURNS'!J4</f>
        <v>-2.1448310615342953E-3</v>
      </c>
      <c r="K4">
        <f ca="1">PROB!K4*'EXPECTED RETURNS'!K4</f>
        <v>-3.9083293343856768E-4</v>
      </c>
    </row>
    <row r="5" spans="1:13" x14ac:dyDescent="0.25">
      <c r="A5">
        <f t="shared" si="0"/>
        <v>8</v>
      </c>
      <c r="B5">
        <f ca="1">PROB!B5*'EXPECTED RETURNS'!B5</f>
        <v>-3.9687187999646193E-5</v>
      </c>
      <c r="C5">
        <f ca="1">PROB!C5*'EXPECTED RETURNS'!C5</f>
        <v>1.4574897643431345E-5</v>
      </c>
      <c r="D5">
        <f ca="1">PROB!D5*'EXPECTED RETURNS'!D5</f>
        <v>7.0613515297603629E-5</v>
      </c>
      <c r="E5">
        <f ca="1">PROB!E5*'EXPECTED RETURNS'!E5</f>
        <v>1.2891149018303836E-4</v>
      </c>
      <c r="F5">
        <f ca="1">PROB!F5*'EXPECTED RETURNS'!F5</f>
        <v>2.0930386908734331E-4</v>
      </c>
      <c r="G5">
        <f ca="1">PROB!G5*'EXPECTED RETURNS'!G5</f>
        <v>1.4967216998405621E-4</v>
      </c>
      <c r="H5">
        <f ca="1">PROB!H5*'EXPECTED RETURNS'!H5</f>
        <v>-1.090546666520825E-4</v>
      </c>
      <c r="I5">
        <f ca="1">PROB!I5*'EXPECTED RETURNS'!I5</f>
        <v>-3.8267880199948604E-4</v>
      </c>
      <c r="J5">
        <f ca="1">PROB!J5*'EXPECTED RETURNS'!J5</f>
        <v>-1.6764124318560901E-3</v>
      </c>
      <c r="K5">
        <f ca="1">PROB!K5*'EXPECTED RETURNS'!K5</f>
        <v>-2.4834694795945137E-4</v>
      </c>
    </row>
    <row r="6" spans="1:13" x14ac:dyDescent="0.25">
      <c r="A6">
        <f t="shared" si="0"/>
        <v>9</v>
      </c>
      <c r="B6">
        <f ca="1">PROB!B6*'EXPECTED RETURNS'!B6</f>
        <v>2.0331189142377938E-4</v>
      </c>
      <c r="C6">
        <f ca="1">PROB!C6*'EXPECTED RETURNS'!C6</f>
        <v>3.2994907600363184E-4</v>
      </c>
      <c r="D6">
        <f ca="1">PROB!D6*'EXPECTED RETURNS'!D6</f>
        <v>4.9690195917821104E-4</v>
      </c>
      <c r="E6">
        <f ca="1">PROB!E6*'EXPECTED RETURNS'!E6</f>
        <v>6.6378850670833773E-4</v>
      </c>
      <c r="F6">
        <f ca="1">PROB!F6*'EXPECTED RETURNS'!F6</f>
        <v>8.6587550032316918E-4</v>
      </c>
      <c r="G6">
        <f ca="1">PROB!G6*'EXPECTED RETURNS'!G6</f>
        <v>4.6937057788881036E-4</v>
      </c>
      <c r="H6">
        <f ca="1">PROB!H6*'EXPECTED RETURNS'!H6</f>
        <v>2.68665136373398E-4</v>
      </c>
      <c r="I6">
        <f ca="1">PROB!I6*'EXPECTED RETURNS'!I6</f>
        <v>-1.4249809775872125E-4</v>
      </c>
      <c r="J6">
        <f ca="1">PROB!J6*'EXPECTED RETURNS'!J6</f>
        <v>-1.5423290376342087E-3</v>
      </c>
      <c r="K6">
        <f ca="1">PROB!K6*'EXPECTED RETURNS'!K6</f>
        <v>-1.2418199831993194E-4</v>
      </c>
    </row>
    <row r="7" spans="1:13" x14ac:dyDescent="0.25">
      <c r="A7">
        <f t="shared" si="0"/>
        <v>10</v>
      </c>
      <c r="B7">
        <f ca="1">PROB!B7*'EXPECTED RETURNS'!B7</f>
        <v>9.8026239174046209E-4</v>
      </c>
      <c r="C7">
        <f ca="1">PROB!C7*'EXPECTED RETURNS'!C7</f>
        <v>1.1178534460881365E-3</v>
      </c>
      <c r="D7">
        <f ca="1">PROB!D7*'EXPECTED RETURNS'!D7</f>
        <v>1.2588263371716541E-3</v>
      </c>
      <c r="E7">
        <f ca="1">PROB!E7*'EXPECTED RETURNS'!E7</f>
        <v>1.399682591724901E-3</v>
      </c>
      <c r="F7">
        <f ca="1">PROB!F7*'EXPECTED RETURNS'!F7</f>
        <v>1.5719349165164375E-3</v>
      </c>
      <c r="G7">
        <f ca="1">PROB!G7*'EXPECTED RETURNS'!G7</f>
        <v>1.0716771650863119E-3</v>
      </c>
      <c r="H7">
        <f ca="1">PROB!H7*'EXPECTED RETURNS'!H7</f>
        <v>7.8280122954834015E-4</v>
      </c>
      <c r="I7">
        <f ca="1">PROB!I7*'EXPECTED RETURNS'!I7</f>
        <v>3.9416031419418603E-4</v>
      </c>
      <c r="J7">
        <f ca="1">PROB!J7*'EXPECTED RETURNS'!J7</f>
        <v>2.552030613693507E-4</v>
      </c>
      <c r="K7">
        <f ca="1">PROB!K7*'EXPECTED RETURNS'!K7</f>
        <v>1.5399615661373556E-4</v>
      </c>
    </row>
    <row r="8" spans="1:13" x14ac:dyDescent="0.25">
      <c r="A8">
        <f t="shared" si="0"/>
        <v>11</v>
      </c>
      <c r="B8">
        <f ca="1">PROB!B8*'EXPECTED RETURNS'!B8</f>
        <v>1.7137584828018902E-3</v>
      </c>
      <c r="C8">
        <f ca="1">PROB!C8*'EXPECTED RETURNS'!C8</f>
        <v>1.8854629153289644E-3</v>
      </c>
      <c r="D8">
        <f ca="1">PROB!D8*'EXPECTED RETURNS'!D8</f>
        <v>2.0611399195920844E-3</v>
      </c>
      <c r="E8">
        <f ca="1">PROB!E8*'EXPECTED RETURNS'!E8</f>
        <v>2.2383214125044262E-3</v>
      </c>
      <c r="F8">
        <f ca="1">PROB!F8*'EXPECTED RETURNS'!F8</f>
        <v>2.4301505504144552E-3</v>
      </c>
      <c r="G8">
        <f ca="1">PROB!G8*'EXPECTED RETURNS'!G8</f>
        <v>1.6855309926783473E-3</v>
      </c>
      <c r="H8">
        <f ca="1">PROB!H8*'EXPECTED RETURNS'!H8</f>
        <v>1.2769871310707879E-3</v>
      </c>
      <c r="I8">
        <f ca="1">PROB!I8*'EXPECTED RETURNS'!I8</f>
        <v>8.2943440383233431E-4</v>
      </c>
      <c r="J8">
        <f ca="1">PROB!J8*'EXPECTED RETURNS'!J8</f>
        <v>2.4158982992850456E-3</v>
      </c>
      <c r="K8">
        <f ca="1">PROB!K8*'EXPECTED RETURNS'!K8</f>
        <v>3.6049481165330961E-4</v>
      </c>
    </row>
    <row r="9" spans="1:13" x14ac:dyDescent="0.25">
      <c r="A9">
        <f t="shared" si="0"/>
        <v>12</v>
      </c>
      <c r="B9">
        <f ca="1">PROB!B9*'EXPECTED RETURNS'!B9</f>
        <v>-1.6146835701105753E-3</v>
      </c>
      <c r="C9">
        <f ca="1">PROB!C9*'EXPECTED RETURNS'!C9</f>
        <v>-1.4891545731330058E-3</v>
      </c>
      <c r="D9">
        <f ca="1">PROB!D9*'EXPECTED RETURNS'!D9</f>
        <v>-1.3449629157618582E-3</v>
      </c>
      <c r="E9">
        <f ca="1">PROB!E9*'EXPECTED RETURNS'!E9</f>
        <v>-1.0654061227567838E-3</v>
      </c>
      <c r="F9">
        <f ca="1">PROB!F9*'EXPECTED RETURNS'!F9</f>
        <v>-9.7942021921714265E-4</v>
      </c>
      <c r="G9">
        <f ca="1">PROB!G9*'EXPECTED RETURNS'!G9</f>
        <v>-1.3563350037516617E-3</v>
      </c>
      <c r="H9">
        <f ca="1">PROB!H9*'EXPECTED RETURNS'!H9</f>
        <v>-1.7305631635594026E-3</v>
      </c>
      <c r="I9">
        <f ca="1">PROB!I9*'EXPECTED RETURNS'!I9</f>
        <v>-2.166675434012335E-3</v>
      </c>
      <c r="J9">
        <f ca="1">PROB!J9*'EXPECTED RETURNS'!J9</f>
        <v>-8.9654035640879173E-3</v>
      </c>
      <c r="K9">
        <f ca="1">PROB!K9*'EXPECTED RETURNS'!K9</f>
        <v>-1.5464473546251919E-3</v>
      </c>
    </row>
    <row r="10" spans="1:13" x14ac:dyDescent="0.25">
      <c r="A10">
        <f t="shared" si="0"/>
        <v>13</v>
      </c>
      <c r="B10">
        <f ca="1">PROB!B10*'EXPECTED RETURNS'!B10</f>
        <v>-1.8657133276877029E-3</v>
      </c>
      <c r="C10">
        <f ca="1">PROB!C10*'EXPECTED RETURNS'!C10</f>
        <v>-1.6074206687755987E-3</v>
      </c>
      <c r="D10">
        <f ca="1">PROB!D10*'EXPECTED RETURNS'!D10</f>
        <v>-1.3449629157618582E-3</v>
      </c>
      <c r="E10">
        <f ca="1">PROB!E10*'EXPECTED RETURNS'!E10</f>
        <v>-1.0654061227567838E-3</v>
      </c>
      <c r="F10">
        <f ca="1">PROB!F10*'EXPECTED RETURNS'!F10</f>
        <v>-9.7942021921714265E-4</v>
      </c>
      <c r="G10">
        <f ca="1">PROB!G10*'EXPECTED RETURNS'!G10</f>
        <v>-1.7146200676946229E-3</v>
      </c>
      <c r="H10">
        <f ca="1">PROB!H10*'EXPECTED RETURNS'!H10</f>
        <v>-2.0621176446589539E-3</v>
      </c>
      <c r="I10">
        <f ca="1">PROB!I10*'EXPECTED RETURNS'!I10</f>
        <v>-2.4670790386509623E-3</v>
      </c>
      <c r="J10">
        <f ca="1">PROB!J10*'EXPECTED RETURNS'!J10</f>
        <v>-1.0005631019124217E-2</v>
      </c>
      <c r="K10">
        <f ca="1">PROB!K10*'EXPECTED RETURNS'!K10</f>
        <v>-1.7511018462760192E-3</v>
      </c>
    </row>
    <row r="11" spans="1:13" x14ac:dyDescent="0.25">
      <c r="A11">
        <f t="shared" si="0"/>
        <v>14</v>
      </c>
      <c r="B11">
        <f ca="1">PROB!B11*'EXPECTED RETURNS'!B11</f>
        <v>-1.5991828523037451E-3</v>
      </c>
      <c r="C11">
        <f ca="1">PROB!C11*'EXPECTED RETURNS'!C11</f>
        <v>-1.3777891446647987E-3</v>
      </c>
      <c r="D11">
        <f ca="1">PROB!D11*'EXPECTED RETURNS'!D11</f>
        <v>-1.1528253563673069E-3</v>
      </c>
      <c r="E11">
        <f ca="1">PROB!E11*'EXPECTED RETURNS'!E11</f>
        <v>-9.1320524807724326E-4</v>
      </c>
      <c r="F11">
        <f ca="1">PROB!F11*'EXPECTED RETURNS'!F11</f>
        <v>-8.3950304504326503E-4</v>
      </c>
      <c r="G11">
        <f ca="1">PROB!G11*'EXPECTED RETURNS'!G11</f>
        <v>-1.7548400068765236E-3</v>
      </c>
      <c r="H11">
        <f ca="1">PROB!H11*'EXPECTED RETURNS'!H11</f>
        <v>-2.0314197109909905E-3</v>
      </c>
      <c r="I11">
        <f ca="1">PROB!I11*'EXPECTED RETURNS'!I11</f>
        <v>-2.3537359225356508E-3</v>
      </c>
      <c r="J11">
        <f ca="1">PROB!J11*'EXPECTED RETURNS'!J11</f>
        <v>-9.4041912969312861E-3</v>
      </c>
      <c r="K11">
        <f ca="1">PROB!K11*'EXPECTED RETURNS'!K11</f>
        <v>-1.6638327085301036E-3</v>
      </c>
    </row>
    <row r="12" spans="1:13" x14ac:dyDescent="0.25">
      <c r="A12">
        <f t="shared" si="0"/>
        <v>15</v>
      </c>
      <c r="B12">
        <f ca="1">PROB!B12*'EXPECTED RETURNS'!B12</f>
        <v>-1.5991828523037451E-3</v>
      </c>
      <c r="C12">
        <f ca="1">PROB!C12*'EXPECTED RETURNS'!C12</f>
        <v>-1.3777891446647987E-3</v>
      </c>
      <c r="D12">
        <f ca="1">PROB!D12*'EXPECTED RETURNS'!D12</f>
        <v>-1.1528253563673069E-3</v>
      </c>
      <c r="E12">
        <f ca="1">PROB!E12*'EXPECTED RETURNS'!E12</f>
        <v>-9.1320524807724326E-4</v>
      </c>
      <c r="F12">
        <f ca="1">PROB!F12*'EXPECTED RETURNS'!F12</f>
        <v>-8.3950304504326503E-4</v>
      </c>
      <c r="G12">
        <f ca="1">PROB!G12*'EXPECTED RETURNS'!G12</f>
        <v>-2.0196366940763506E-3</v>
      </c>
      <c r="H12">
        <f ca="1">PROB!H12*'EXPECTED RETURNS'!H12</f>
        <v>-2.2764607050397845E-3</v>
      </c>
      <c r="I12">
        <f ca="1">PROB!I12*'EXPECTED RETURNS'!I12</f>
        <v>-2.5757543300455404E-3</v>
      </c>
      <c r="J12">
        <f ca="1">PROB!J12*'EXPECTED RETURNS'!J12</f>
        <v>-1.0083680543398345E-2</v>
      </c>
      <c r="K12">
        <f ca="1">PROB!K12*'EXPECTED RETURNS'!K12</f>
        <v>-1.8150861010475517E-3</v>
      </c>
    </row>
    <row r="13" spans="1:13" x14ac:dyDescent="0.25">
      <c r="A13">
        <f t="shared" si="0"/>
        <v>16</v>
      </c>
      <c r="B13">
        <f ca="1">PROB!B13*'EXPECTED RETURNS'!B13</f>
        <v>-1.3326523769197876E-3</v>
      </c>
      <c r="C13">
        <f ca="1">PROB!C13*'EXPECTED RETURNS'!C13</f>
        <v>-1.1481576205539989E-3</v>
      </c>
      <c r="D13">
        <f ca="1">PROB!D13*'EXPECTED RETURNS'!D13</f>
        <v>-9.6068779697275569E-4</v>
      </c>
      <c r="E13">
        <f ca="1">PROB!E13*'EXPECTED RETURNS'!E13</f>
        <v>-7.6100437339770275E-4</v>
      </c>
      <c r="F13">
        <f ca="1">PROB!F13*'EXPECTED RETURNS'!F13</f>
        <v>-6.9958587086938753E-4</v>
      </c>
      <c r="G13">
        <f ca="1">PROB!G13*'EXPECTED RETURNS'!G13</f>
        <v>-1.8879327768253965E-3</v>
      </c>
      <c r="H13">
        <f ca="1">PROB!H13*'EXPECTED RETURNS'!H13</f>
        <v>-2.0866656424518631E-3</v>
      </c>
      <c r="I13">
        <f ca="1">PROB!I13*'EXPECTED RETURNS'!I13</f>
        <v>-2.2758306781975428E-3</v>
      </c>
      <c r="J13">
        <f ca="1">PROB!J13*'EXPECTED RETURNS'!J13</f>
        <v>-8.4030671194986195E-3</v>
      </c>
      <c r="K13">
        <f ca="1">PROB!K13*'EXPECTED RETURNS'!K13</f>
        <v>-1.5755750849059912E-3</v>
      </c>
    </row>
    <row r="14" spans="1:13" x14ac:dyDescent="0.25">
      <c r="A14">
        <f t="shared" si="0"/>
        <v>17</v>
      </c>
      <c r="B14">
        <f ca="1">PROB!B14*'EXPECTED RETURNS'!B14</f>
        <v>-6.9628851926054655E-4</v>
      </c>
      <c r="C14">
        <f ca="1">PROB!C14*'EXPECTED RETURNS'!C14</f>
        <v>-5.3352863643410877E-4</v>
      </c>
      <c r="D14">
        <f ca="1">PROB!D14*'EXPECTED RETURNS'!D14</f>
        <v>-3.667427088999371E-4</v>
      </c>
      <c r="E14">
        <f ca="1">PROB!E14*'EXPECTED RETURNS'!E14</f>
        <v>-2.0455792246210495E-4</v>
      </c>
      <c r="F14">
        <f ca="1">PROB!F14*'EXPECTED RETURNS'!F14</f>
        <v>5.3432683993363528E-5</v>
      </c>
      <c r="G14">
        <f ca="1">PROB!G14*'EXPECTED RETURNS'!G14</f>
        <v>-4.861583499439905E-4</v>
      </c>
      <c r="H14">
        <f ca="1">PROB!H14*'EXPECTED RETURNS'!H14</f>
        <v>-1.7385114749587948E-3</v>
      </c>
      <c r="I14">
        <f ca="1">PROB!I14*'EXPECTED RETURNS'!I14</f>
        <v>-1.9260548003878816E-3</v>
      </c>
      <c r="J14">
        <f ca="1">PROB!J14*'EXPECTED RETURNS'!J14</f>
        <v>-7.0538813166847658E-3</v>
      </c>
      <c r="K14">
        <f ca="1">PROB!K14*'EXPECTED RETURNS'!K14</f>
        <v>-1.5063552659054776E-3</v>
      </c>
    </row>
    <row r="15" spans="1:13" x14ac:dyDescent="0.25">
      <c r="A15">
        <f t="shared" si="0"/>
        <v>18</v>
      </c>
      <c r="B15">
        <f ca="1">PROB!B15*'EXPECTED RETURNS'!B15</f>
        <v>4.4330232943427485E-4</v>
      </c>
      <c r="C15">
        <f ca="1">PROB!C15*'EXPECTED RETURNS'!C15</f>
        <v>5.4000936856189773E-4</v>
      </c>
      <c r="D15">
        <f ca="1">PROB!D15*'EXPECTED RETURNS'!D15</f>
        <v>6.4034387691392009E-4</v>
      </c>
      <c r="E15">
        <f ca="1">PROB!E15*'EXPECTED RETURNS'!E15</f>
        <v>7.266679835272725E-4</v>
      </c>
      <c r="F15">
        <f ca="1">PROB!F15*'EXPECTED RETURNS'!F15</f>
        <v>1.0321125755007692E-3</v>
      </c>
      <c r="G15">
        <f ca="1">PROB!G15*'EXPECTED RETURNS'!G15</f>
        <v>1.4549082106019185E-3</v>
      </c>
      <c r="H15">
        <f ca="1">PROB!H15*'EXPECTED RETURNS'!H15</f>
        <v>3.8580372733408683E-4</v>
      </c>
      <c r="I15">
        <f ca="1">PROB!I15*'EXPECTED RETURNS'!I15</f>
        <v>-6.6695805798246133E-4</v>
      </c>
      <c r="J15">
        <f ca="1">PROB!J15*'EXPECTED RETURNS'!J15</f>
        <v>-2.3972435761301066E-3</v>
      </c>
      <c r="K15">
        <f ca="1">PROB!K15*'EXPECTED RETURNS'!K15</f>
        <v>-2.5259336312278007E-4</v>
      </c>
    </row>
    <row r="16" spans="1:13" x14ac:dyDescent="0.25">
      <c r="A16">
        <f t="shared" si="0"/>
        <v>19</v>
      </c>
      <c r="B16">
        <f ca="1">PROB!B16*'EXPECTED RETURNS'!B16</f>
        <v>1.4066624889234045E-3</v>
      </c>
      <c r="C16">
        <f ca="1">PROB!C16*'EXPECTED RETURNS'!C16</f>
        <v>1.4724185219763676E-3</v>
      </c>
      <c r="D16">
        <f ca="1">PROB!D16*'EXPECTED RETURNS'!D16</f>
        <v>1.5409337271825088E-3</v>
      </c>
      <c r="E16">
        <f ca="1">PROB!E16*'EXPECTED RETURNS'!E16</f>
        <v>1.6004082081415882E-3</v>
      </c>
      <c r="F16">
        <f ca="1">PROB!F16*'EXPECTED RETURNS'!F16</f>
        <v>1.8060157443325238E-3</v>
      </c>
      <c r="G16">
        <f ca="1">PROB!G16*'EXPECTED RETURNS'!G16</f>
        <v>2.2429731297348441E-3</v>
      </c>
      <c r="H16">
        <f ca="1">PROB!H16*'EXPECTED RETURNS'!H16</f>
        <v>2.1624166346352097E-3</v>
      </c>
      <c r="I16">
        <f ca="1">PROB!I16*'EXPECTED RETURNS'!I16</f>
        <v>1.047234436295244E-3</v>
      </c>
      <c r="J16">
        <f ca="1">PROB!J16*'EXPECTED RETURNS'!J16</f>
        <v>8.4861790108759795E-4</v>
      </c>
      <c r="K16">
        <f ca="1">PROB!K16*'EXPECTED RETURNS'!K16</f>
        <v>6.9989748647882174E-4</v>
      </c>
      <c r="M16">
        <f ca="1">SUM(B2:K16)</f>
        <v>-9.6472569179464729E-2</v>
      </c>
    </row>
    <row r="20" spans="1:11" x14ac:dyDescent="0.25">
      <c r="A20" t="s">
        <v>2</v>
      </c>
    </row>
    <row r="21" spans="1:11" x14ac:dyDescent="0.25">
      <c r="A21">
        <v>13</v>
      </c>
      <c r="B21">
        <f>PROB!B21*'EXPECTED RETURNS'!B21</f>
        <v>4.2454376600190788E-5</v>
      </c>
      <c r="C21">
        <f>PROB!C21*'EXPECTED RETURNS'!C21</f>
        <v>6.7472747740322317E-5</v>
      </c>
      <c r="D21">
        <f>PROB!D21*'EXPECTED RETURNS'!D21</f>
        <v>9.3288253866213172E-5</v>
      </c>
      <c r="E21">
        <f>PROB!E21*'EXPECTED RETURNS'!E21</f>
        <v>1.214044046274167E-4</v>
      </c>
      <c r="F21">
        <f>PROB!F21*'EXPECTED RETURNS'!F21</f>
        <v>1.6363059246965437E-4</v>
      </c>
      <c r="G21">
        <f>PROB!G21*'EXPECTED RETURNS'!G21</f>
        <v>1.114116478643532E-4</v>
      </c>
      <c r="H21">
        <f>PROB!H21*'EXPECTED RETURNS'!H21</f>
        <v>4.9209895490497323E-5</v>
      </c>
      <c r="I21">
        <f>PROB!I21*'EXPECTED RETURNS'!I21</f>
        <v>-3.4314691058242989E-5</v>
      </c>
      <c r="J21">
        <f>PROB!J21*'EXPECTED RETURNS'!J21</f>
        <v>-3.5242920090342321E-4</v>
      </c>
      <c r="K21">
        <f>PROB!K21*'EXPECTED RETURNS'!K21</f>
        <v>-3.6117252197142422E-5</v>
      </c>
    </row>
    <row r="22" spans="1:11" x14ac:dyDescent="0.25">
      <c r="A22">
        <f>A21+1</f>
        <v>14</v>
      </c>
      <c r="B22">
        <f>PROB!B22*'EXPECTED RETURNS'!B22</f>
        <v>2.0384030029894478E-5</v>
      </c>
      <c r="C22">
        <f>PROB!C22*'EXPECTED RETURNS'!C22</f>
        <v>4.6251014036670753E-5</v>
      </c>
      <c r="D22">
        <f>PROB!D22*'EXPECTED RETURNS'!D22</f>
        <v>7.2900695776158595E-5</v>
      </c>
      <c r="E22">
        <f>PROB!E22*'EXPECTED RETURNS'!E22</f>
        <v>1.1466043263420955E-4</v>
      </c>
      <c r="F22">
        <f>PROB!F22*'EXPECTED RETURNS'!F22</f>
        <v>1.6363059246965437E-4</v>
      </c>
      <c r="G22">
        <f>PROB!G22*'EXPECTED RETURNS'!G22</f>
        <v>7.2378232584859498E-5</v>
      </c>
      <c r="H22">
        <f>PROB!H22*'EXPECTED RETURNS'!H22</f>
        <v>1.2086681350212528E-5</v>
      </c>
      <c r="I22">
        <f>PROB!I22*'EXPECTED RETURNS'!I22</f>
        <v>-6.8423476961023078E-5</v>
      </c>
      <c r="J22">
        <f>PROB!J22*'EXPECTED RETURNS'!J22</f>
        <v>-4.6877949262433526E-4</v>
      </c>
      <c r="K22">
        <f>PROB!K22*'EXPECTED RETURNS'!K22</f>
        <v>-5.9162418886929097E-5</v>
      </c>
    </row>
    <row r="23" spans="1:11" x14ac:dyDescent="0.25">
      <c r="A23">
        <f t="shared" ref="A23:A29" si="1">A22+1</f>
        <v>15</v>
      </c>
      <c r="B23">
        <f>PROB!B23*'EXPECTED RETURNS'!B23</f>
        <v>-1.0986321395208543E-7</v>
      </c>
      <c r="C23">
        <f>PROB!C23*'EXPECTED RETURNS'!C23</f>
        <v>2.6545118454708543E-5</v>
      </c>
      <c r="D23">
        <f>PROB!D23*'EXPECTED RETURNS'!D23</f>
        <v>5.3969391835393597E-5</v>
      </c>
      <c r="E23">
        <f>PROB!E23*'EXPECTED RETURNS'!E23</f>
        <v>1.1466043263420955E-4</v>
      </c>
      <c r="F23">
        <f>PROB!F23*'EXPECTED RETURNS'!F23</f>
        <v>1.6363059246965437E-4</v>
      </c>
      <c r="G23">
        <f>PROB!G23*'EXPECTED RETURNS'!G23</f>
        <v>3.3708040308847741E-5</v>
      </c>
      <c r="H23">
        <f>PROB!H23*'EXPECTED RETURNS'!H23</f>
        <v>-2.4628839784161731E-5</v>
      </c>
      <c r="I23">
        <f>PROB!I23*'EXPECTED RETURNS'!I23</f>
        <v>-1.02129056613512E-4</v>
      </c>
      <c r="J23">
        <f>PROB!J23*'EXPECTED RETURNS'!J23</f>
        <v>-5.838593225019333E-4</v>
      </c>
      <c r="K23">
        <f>PROB!K23*'EXPECTED RETURNS'!K23</f>
        <v>-8.1946606568813872E-5</v>
      </c>
    </row>
    <row r="24" spans="1:11" x14ac:dyDescent="0.25">
      <c r="A24">
        <f t="shared" si="1"/>
        <v>16</v>
      </c>
      <c r="B24">
        <f>PROB!B24*'EXPECTED RETURNS'!B24</f>
        <v>-1.9139906940381036E-5</v>
      </c>
      <c r="C24">
        <f>PROB!C24*'EXPECTED RETURNS'!C24</f>
        <v>8.2467868428865046E-6</v>
      </c>
      <c r="D24">
        <f>PROB!D24*'EXPECTED RETURNS'!D24</f>
        <v>5.3187545510919278E-5</v>
      </c>
      <c r="E24">
        <f>PROB!E24*'EXPECTED RETURNS'!E24</f>
        <v>1.1466043263420955E-4</v>
      </c>
      <c r="F24">
        <f>PROB!F24*'EXPECTED RETURNS'!F24</f>
        <v>1.6363059246965431E-4</v>
      </c>
      <c r="G24">
        <f>PROB!G24*'EXPECTED RETURNS'!G24</f>
        <v>-4.4516678862229355E-6</v>
      </c>
      <c r="H24">
        <f>PROB!H24*'EXPECTED RETURNS'!H24</f>
        <v>-6.0805505616835772E-5</v>
      </c>
      <c r="I24">
        <f>PROB!I24*'EXPECTED RETURNS'!I24</f>
        <v>-1.3531500649073718E-4</v>
      </c>
      <c r="J24">
        <f>PROB!J24*'EXPECTED RETURNS'!J24</f>
        <v>-6.9725656114791085E-4</v>
      </c>
      <c r="K24">
        <f>PROB!K24*'EXPECTED RETURNS'!K24</f>
        <v>-1.0438952057714096E-4</v>
      </c>
    </row>
    <row r="25" spans="1:11" x14ac:dyDescent="0.25">
      <c r="A25">
        <f t="shared" si="1"/>
        <v>17</v>
      </c>
      <c r="B25">
        <f>PROB!B25*'EXPECTED RETURNS'!B25</f>
        <v>-4.4701282010844689E-7</v>
      </c>
      <c r="C25">
        <f>PROB!C25*'EXPECTED RETURNS'!C25</f>
        <v>5.0155015456803165E-5</v>
      </c>
      <c r="D25">
        <f>PROB!D25*'EXPECTED RETURNS'!D25</f>
        <v>1.0801324594841022E-4</v>
      </c>
      <c r="E25">
        <f>PROB!E25*'EXPECTED RETURNS'!E25</f>
        <v>1.6602472041288006E-4</v>
      </c>
      <c r="F25">
        <f>PROB!F25*'EXPECTED RETURNS'!F25</f>
        <v>2.3313999753390822E-4</v>
      </c>
      <c r="G25">
        <f>PROB!G25*'EXPECTED RETURNS'!G25</f>
        <v>4.8997235972796233E-5</v>
      </c>
      <c r="H25">
        <f>PROB!H25*'EXPECTED RETURNS'!H25</f>
        <v>-6.6377240536770208E-5</v>
      </c>
      <c r="I25">
        <f>PROB!I25*'EXPECTED RETURNS'!I25</f>
        <v>-1.3635584176798662E-4</v>
      </c>
      <c r="J25">
        <f>PROB!J25*'EXPECTED RETURNS'!J25</f>
        <v>-6.6171456596158867E-4</v>
      </c>
      <c r="K25">
        <f>PROB!K25*'EXPECTED RETURNS'!K25</f>
        <v>-1.1317001002288128E-4</v>
      </c>
    </row>
    <row r="26" spans="1:11" x14ac:dyDescent="0.25">
      <c r="A26">
        <f t="shared" si="1"/>
        <v>18</v>
      </c>
      <c r="B26">
        <f>PROB!B26*'EXPECTED RETURNS'!B26</f>
        <v>1.1082558235856871E-4</v>
      </c>
      <c r="C26">
        <f>PROB!C26*'EXPECTED RETURNS'!C26</f>
        <v>1.6171258596170917E-4</v>
      </c>
      <c r="D26">
        <f>PROB!D26*'EXPECTED RETURNS'!D26</f>
        <v>2.1575225102924136E-4</v>
      </c>
      <c r="E26">
        <f>PROB!E26*'EXPECTED RETURNS'!E26</f>
        <v>2.6875329597022125E-4</v>
      </c>
      <c r="F26">
        <f>PROB!F26*'EXPECTED RETURNS'!F26</f>
        <v>3.4729766233845577E-4</v>
      </c>
      <c r="G26">
        <f>PROB!G26*'EXPECTED RETURNS'!G26</f>
        <v>3.6372705265047962E-4</v>
      </c>
      <c r="H26">
        <f>PROB!H26*'EXPECTED RETURNS'!H26</f>
        <v>9.6450931833521708E-5</v>
      </c>
      <c r="I26">
        <f>PROB!I26*'EXPECTED RETURNS'!I26</f>
        <v>-9.1710794338111293E-5</v>
      </c>
      <c r="J26">
        <f>PROB!J26*'EXPECTED RETURNS'!J26</f>
        <v>-4.833717245442787E-4</v>
      </c>
      <c r="K26">
        <f>PROB!K26*'EXPECTED RETURNS'!K26</f>
        <v>-5.8570738134067882E-5</v>
      </c>
    </row>
    <row r="27" spans="1:11" x14ac:dyDescent="0.25">
      <c r="A27">
        <f t="shared" si="1"/>
        <v>19</v>
      </c>
      <c r="B27">
        <f>PROB!B27*'EXPECTED RETURNS'!B27</f>
        <v>3.5166562223085113E-4</v>
      </c>
      <c r="C27">
        <f>PROB!C27*'EXPECTED RETURNS'!C27</f>
        <v>3.681046304940919E-4</v>
      </c>
      <c r="D27">
        <f>PROB!D27*'EXPECTED RETURNS'!D27</f>
        <v>3.8523343179562721E-4</v>
      </c>
      <c r="E27">
        <f>PROB!E27*'EXPECTED RETURNS'!E27</f>
        <v>4.0010205203539704E-4</v>
      </c>
      <c r="F27">
        <f>PROB!F27*'EXPECTED RETURNS'!F27</f>
        <v>4.5150393608313095E-4</v>
      </c>
      <c r="G27">
        <f>PROB!G27*'EXPECTED RETURNS'!G27</f>
        <v>5.6074328243371102E-4</v>
      </c>
      <c r="H27">
        <f>PROB!H27*'EXPECTED RETURNS'!H27</f>
        <v>5.4060415865880243E-4</v>
      </c>
      <c r="I27">
        <f>PROB!I27*'EXPECTED RETURNS'!I27</f>
        <v>2.6180860907381101E-4</v>
      </c>
      <c r="J27">
        <f>PROB!J27*'EXPECTED RETURNS'!J27</f>
        <v>2.1215447527189949E-4</v>
      </c>
      <c r="K27">
        <f>PROB!K27*'EXPECTED RETURNS'!K27</f>
        <v>1.7497437161970544E-4</v>
      </c>
    </row>
    <row r="28" spans="1:11" x14ac:dyDescent="0.25">
      <c r="A28">
        <f t="shared" si="1"/>
        <v>20</v>
      </c>
      <c r="B28">
        <f>PROB!B28*'EXPECTED RETURNS'!B28</f>
        <v>5.8260043260522428E-4</v>
      </c>
      <c r="C28">
        <f>PROB!C28*'EXPECTED RETURNS'!C28</f>
        <v>5.9196367250931401E-4</v>
      </c>
      <c r="D28">
        <f>PROB!D28*'EXPECTED RETURNS'!D28</f>
        <v>6.017751132890958E-4</v>
      </c>
      <c r="E28">
        <f>PROB!E28*'EXPECTED RETURNS'!E28</f>
        <v>6.1025005974765583E-4</v>
      </c>
      <c r="F28">
        <f>PROB!F28*'EXPECTED RETURNS'!F28</f>
        <v>6.4083620407040943E-4</v>
      </c>
      <c r="G28">
        <f>PROB!G28*'EXPECTED RETURNS'!G28</f>
        <v>7.0389369734836138E-4</v>
      </c>
      <c r="H28">
        <f>PROB!H28*'EXPECTED RETURNS'!H28</f>
        <v>7.2081489262803688E-4</v>
      </c>
      <c r="I28">
        <f>PROB!I28*'EXPECTED RETURNS'!I28</f>
        <v>6.9035673264323735E-4</v>
      </c>
      <c r="J28">
        <f>PROB!J28*'EXPECTED RETURNS'!J28</f>
        <v>1.8639265565261877E-3</v>
      </c>
      <c r="K28">
        <f>PROB!K28*'EXPECTED RETURNS'!K28</f>
        <v>4.1309708402010589E-4</v>
      </c>
    </row>
    <row r="29" spans="1:11" x14ac:dyDescent="0.25">
      <c r="A29">
        <f t="shared" si="1"/>
        <v>21</v>
      </c>
      <c r="B29">
        <f>PROB!B29*'EXPECTED RETURNS'!B29</f>
        <v>5.461993627674102E-3</v>
      </c>
      <c r="C29">
        <f>PROB!C29*'EXPECTED RETURNS'!C29</f>
        <v>5.461993627674102E-3</v>
      </c>
      <c r="D29">
        <f>PROB!D29*'EXPECTED RETURNS'!D29</f>
        <v>5.461993627674102E-3</v>
      </c>
      <c r="E29">
        <f>PROB!E29*'EXPECTED RETURNS'!E29</f>
        <v>5.461993627674102E-3</v>
      </c>
      <c r="F29">
        <f>PROB!F29*'EXPECTED RETURNS'!F29</f>
        <v>5.461993627674102E-3</v>
      </c>
      <c r="G29">
        <f>PROB!G29*'EXPECTED RETURNS'!G29</f>
        <v>5.461993627674102E-3</v>
      </c>
      <c r="H29">
        <f>PROB!H29*'EXPECTED RETURNS'!H29</f>
        <v>5.461993627674102E-3</v>
      </c>
      <c r="I29">
        <f>PROB!I29*'EXPECTED RETURNS'!I29</f>
        <v>5.461993627674102E-3</v>
      </c>
      <c r="J29">
        <f>PROB!J29*'EXPECTED RETURNS'!J29</f>
        <v>2.0167361086796686E-2</v>
      </c>
      <c r="K29">
        <f>PROB!K29*'EXPECTED RETURNS'!K29</f>
        <v>3.781380203774378E-3</v>
      </c>
    </row>
    <row r="31" spans="1:11" x14ac:dyDescent="0.25">
      <c r="A31" t="s">
        <v>6</v>
      </c>
    </row>
    <row r="32" spans="1:11" x14ac:dyDescent="0.25">
      <c r="A32">
        <v>2</v>
      </c>
      <c r="B32">
        <f>PROB!B32*'EXPECTED RETURNS'!B32</f>
        <v>-4.045846194679772E-5</v>
      </c>
      <c r="C32">
        <f>PROB!C32*'EXPECTED RETURNS'!C32</f>
        <v>-1.1659595120276021E-5</v>
      </c>
      <c r="D32">
        <f>PROB!D32*'EXPECTED RETURNS'!D32</f>
        <v>1.9547851419557956E-5</v>
      </c>
      <c r="E32">
        <f>PROB!E32*'EXPECTED RETURNS'!E32</f>
        <v>5.791981035431902E-5</v>
      </c>
      <c r="F32">
        <f>PROB!F32*'EXPECTED RETURNS'!F32</f>
        <v>8.8656621832404537E-5</v>
      </c>
      <c r="G32">
        <f>PROB!G32*'EXPECTED RETURNS'!G32</f>
        <v>-3.3679219356871479E-6</v>
      </c>
      <c r="H32">
        <f>PROB!H32*'EXPECTED RETURNS'!H32</f>
        <v>-7.2523510541741069E-5</v>
      </c>
      <c r="I32">
        <f>PROB!I32*'EXPECTED RETURNS'!I32</f>
        <v>-1.0954309474436299E-4</v>
      </c>
      <c r="J32">
        <f>PROB!J32*'EXPECTED RETURNS'!J32</f>
        <v>-4.8602989724843009E-4</v>
      </c>
      <c r="K32">
        <f>PROB!K32*'EXPECTED RETURNS'!K32</f>
        <v>-7.9748361389138283E-5</v>
      </c>
    </row>
    <row r="33" spans="1:13" x14ac:dyDescent="0.25">
      <c r="A33">
        <v>3</v>
      </c>
      <c r="B33">
        <f>PROB!B33*'EXPECTED RETURNS'!B33</f>
        <v>-6.2887361426910044E-5</v>
      </c>
      <c r="C33">
        <f>PROB!C33*'EXPECTED RETURNS'!C33</f>
        <v>-2.9069838299598252E-5</v>
      </c>
      <c r="D33">
        <f>PROB!D33*'EXPECTED RETURNS'!D33</f>
        <v>6.6567466648279112E-6</v>
      </c>
      <c r="E33">
        <f>PROB!E33*'EXPECTED RETURNS'!E33</f>
        <v>4.6560194966196279E-5</v>
      </c>
      <c r="F33">
        <f>PROB!F33*'EXPECTED RETURNS'!F33</f>
        <v>7.7114348584900305E-5</v>
      </c>
      <c r="G33">
        <f>PROB!G33*'EXPECTED RETURNS'!G33</f>
        <v>-3.0842266191030265E-5</v>
      </c>
      <c r="H33">
        <f>PROB!H33*'EXPECTED RETURNS'!H33</f>
        <v>-9.8881147619838314E-5</v>
      </c>
      <c r="I33">
        <f>PROB!I33*'EXPECTED RETURNS'!I33</f>
        <v>-1.3320013663983891E-4</v>
      </c>
      <c r="J33">
        <f>PROB!J33*'EXPECTED RETURNS'!J33</f>
        <v>-5.6762624341457192E-4</v>
      </c>
      <c r="K33">
        <f>PROB!K33*'EXPECTED RETURNS'!K33</f>
        <v>-9.5841170784681718E-5</v>
      </c>
    </row>
    <row r="34" spans="1:13" x14ac:dyDescent="0.25">
      <c r="A34">
        <v>4</v>
      </c>
      <c r="B34">
        <f>PROB!B34*'EXPECTED RETURNS'!B34</f>
        <v>-9.9217969999115483E-6</v>
      </c>
      <c r="C34">
        <f>PROB!C34*'EXPECTED RETURNS'!C34</f>
        <v>3.6437244108578362E-6</v>
      </c>
      <c r="D34">
        <f>PROB!D34*'EXPECTED RETURNS'!D34</f>
        <v>1.7653378824400907E-5</v>
      </c>
      <c r="E34">
        <f>PROB!E34*'EXPECTED RETURNS'!E34</f>
        <v>3.6531576189289606E-5</v>
      </c>
      <c r="F34">
        <f>PROB!F34*'EXPECTED RETURNS'!F34</f>
        <v>6.6434563003753665E-5</v>
      </c>
      <c r="G34">
        <f>PROB!G34*'EXPECTED RETURNS'!G34</f>
        <v>3.7418042496014052E-5</v>
      </c>
      <c r="H34">
        <f>PROB!H34*'EXPECTED RETURNS'!H34</f>
        <v>-2.7263666663020625E-5</v>
      </c>
      <c r="I34">
        <f>PROB!I34*'EXPECTED RETURNS'!I34</f>
        <v>-9.566970049987151E-5</v>
      </c>
      <c r="J34">
        <f>PROB!J34*'EXPECTED RETURNS'!J34</f>
        <v>-4.1910310796402253E-4</v>
      </c>
      <c r="K34">
        <f>PROB!K34*'EXPECTED RETURNS'!K34</f>
        <v>-6.2086736989862843E-5</v>
      </c>
    </row>
    <row r="35" spans="1:13" x14ac:dyDescent="0.25">
      <c r="A35">
        <v>5</v>
      </c>
      <c r="B35">
        <f>PROB!B35*'EXPECTED RETURNS'!B35</f>
        <v>1.6337706529007698E-4</v>
      </c>
      <c r="C35">
        <f>PROB!C35*'EXPECTED RETURNS'!C35</f>
        <v>1.8630890768135604E-4</v>
      </c>
      <c r="D35">
        <f>PROB!D35*'EXPECTED RETURNS'!D35</f>
        <v>2.0980438952860895E-4</v>
      </c>
      <c r="E35">
        <f>PROB!E35*'EXPECTED RETURNS'!E35</f>
        <v>2.3328043195415012E-4</v>
      </c>
      <c r="F35">
        <f>PROB!F35*'EXPECTED RETURNS'!F35</f>
        <v>2.6198915275273951E-4</v>
      </c>
      <c r="G35">
        <f>PROB!G35*'EXPECTED RETURNS'!G35</f>
        <v>1.7861286084771861E-4</v>
      </c>
      <c r="H35">
        <f>PROB!H35*'EXPECTED RETURNS'!H35</f>
        <v>1.3046687159139E-4</v>
      </c>
      <c r="I35">
        <f>PROB!I35*'EXPECTED RETURNS'!I35</f>
        <v>6.5693385699030991E-5</v>
      </c>
      <c r="J35">
        <f>PROB!J35*'EXPECTED RETURNS'!J35</f>
        <v>4.2533843561558443E-5</v>
      </c>
      <c r="K35">
        <f>PROB!K35*'EXPECTED RETURNS'!K35</f>
        <v>2.5666026102289253E-5</v>
      </c>
    </row>
    <row r="36" spans="1:13" x14ac:dyDescent="0.25">
      <c r="A36">
        <v>6</v>
      </c>
      <c r="B36">
        <f>PROB!B36*'EXPECTED RETURNS'!B36</f>
        <v>-9.9516048784367863E-5</v>
      </c>
      <c r="C36">
        <f>PROB!C36*'EXPECTED RETURNS'!C36</f>
        <v>-6.2211384812154748E-5</v>
      </c>
      <c r="D36">
        <f>PROB!D36*'EXPECTED RETURNS'!D36</f>
        <v>-2.2557902016247774E-5</v>
      </c>
      <c r="E36">
        <f>PROB!E36*'EXPECTED RETURNS'!E36</f>
        <v>2.0021347743994438E-5</v>
      </c>
      <c r="F36">
        <f>PROB!F36*'EXPECTED RETURNS'!F36</f>
        <v>4.912274219769555E-5</v>
      </c>
      <c r="G36">
        <f>PROB!G36*'EXPECTED RETURNS'!G36</f>
        <v>-9.6881071696547241E-5</v>
      </c>
      <c r="H36">
        <f>PROB!H36*'EXPECTED RETURNS'!H36</f>
        <v>-1.2361165453995732E-4</v>
      </c>
      <c r="I36">
        <f>PROB!I36*'EXPECTED RETURNS'!I36</f>
        <v>-1.5476253100088104E-4</v>
      </c>
      <c r="J36">
        <f>PROB!J36*'EXPECTED RETURNS'!J36</f>
        <v>-6.4038596886342258E-4</v>
      </c>
      <c r="K36">
        <f>PROB!K36*'EXPECTED RETURNS'!K36</f>
        <v>-1.1046052533037082E-4</v>
      </c>
    </row>
    <row r="37" spans="1:13" x14ac:dyDescent="0.25">
      <c r="A37">
        <v>7</v>
      </c>
      <c r="B37">
        <f>PROB!B37*'EXPECTED RETURNS'!B37</f>
        <v>-7.0771679559603607E-5</v>
      </c>
      <c r="C37">
        <f>PROB!C37*'EXPECTED RETURNS'!C37</f>
        <v>-3.4031247514593016E-5</v>
      </c>
      <c r="D37">
        <f>PROB!D37*'EXPECTED RETURNS'!D37</f>
        <v>4.7844640218855284E-6</v>
      </c>
      <c r="E37">
        <f>PROB!E37*'EXPECTED RETURNS'!E37</f>
        <v>4.5500510554360556E-5</v>
      </c>
      <c r="F37">
        <f>PROB!F37*'EXPECTED RETURNS'!F37</f>
        <v>8.5430696042095502E-5</v>
      </c>
      <c r="G37">
        <f>PROB!G37*'EXPECTED RETURNS'!G37</f>
        <v>-4.1192936232059951E-5</v>
      </c>
      <c r="H37">
        <f>PROB!H37*'EXPECTED RETURNS'!H37</f>
        <v>-1.6928497591591586E-4</v>
      </c>
      <c r="I37">
        <f>PROB!I37*'EXPECTED RETURNS'!I37</f>
        <v>-1.961446602113042E-4</v>
      </c>
      <c r="J37">
        <f>PROB!J37*'EXPECTED RETURNS'!J37</f>
        <v>-7.8368260807760699E-4</v>
      </c>
      <c r="K37">
        <f>PROB!K37*'EXPECTED RETURNS'!K37</f>
        <v>-1.3865272571084194E-4</v>
      </c>
    </row>
    <row r="38" spans="1:13" x14ac:dyDescent="0.25">
      <c r="A38">
        <v>8</v>
      </c>
      <c r="B38">
        <f>PROB!B38*'EXPECTED RETURNS'!B38</f>
        <v>8.7779243164188696E-6</v>
      </c>
      <c r="C38">
        <f>PROB!C38*'EXPECTED RETURNS'!C38</f>
        <v>3.9548411686960965E-5</v>
      </c>
      <c r="D38">
        <f>PROB!D38*'EXPECTED RETURNS'!D38</f>
        <v>7.1264209916310992E-5</v>
      </c>
      <c r="E38">
        <f>PROB!E38*'EXPECTED RETURNS'!E38</f>
        <v>1.0392271497745791E-4</v>
      </c>
      <c r="F38">
        <f>PROB!F38*'EXPECTED RETURNS'!F38</f>
        <v>1.4817177850940598E-4</v>
      </c>
      <c r="G38">
        <f>PROB!G38*'EXPECTED RETURNS'!G38</f>
        <v>9.628110923373036E-5</v>
      </c>
      <c r="H38">
        <f>PROB!H38*'EXPECTED RETURNS'!H38</f>
        <v>-3.9864509608340102E-5</v>
      </c>
      <c r="I38">
        <f>PROB!I38*'EXPECTED RETURNS'!I38</f>
        <v>-1.8452415769531976E-4</v>
      </c>
      <c r="J38">
        <f>PROB!J38*'EXPECTED RETURNS'!J38</f>
        <v>-8.226394703170221E-4</v>
      </c>
      <c r="K38">
        <f>PROB!K38*'EXPECTED RETURNS'!K38</f>
        <v>-1.2417347397972569E-4</v>
      </c>
    </row>
    <row r="39" spans="1:13" x14ac:dyDescent="0.25">
      <c r="A39">
        <v>9</v>
      </c>
      <c r="B39">
        <f>PROB!B39*'EXPECTED RETURNS'!B39</f>
        <v>8.4036879827335614E-5</v>
      </c>
      <c r="C39">
        <f>PROB!C39*'EXPECTED RETURNS'!C39</f>
        <v>1.1021400570291901E-4</v>
      </c>
      <c r="D39">
        <f>PROB!D39*'EXPECTED RETURNS'!D39</f>
        <v>1.3723411160348941E-4</v>
      </c>
      <c r="E39">
        <f>PROB!E39*'EXPECTED RETURNS'!E39</f>
        <v>1.6538381992361887E-4</v>
      </c>
      <c r="F39">
        <f>PROB!F39*'EXPECTED RETURNS'!F39</f>
        <v>2.0180910737007879E-4</v>
      </c>
      <c r="G39">
        <f>PROB!G39*'EXPECTED RETURNS'!G39</f>
        <v>1.8186352632523981E-4</v>
      </c>
      <c r="H39">
        <f>PROB!H39*'EXPECTED RETURNS'!H39</f>
        <v>9.8007861924052136E-5</v>
      </c>
      <c r="I39">
        <f>PROB!I39*'EXPECTED RETURNS'!I39</f>
        <v>-4.2630747545054013E-5</v>
      </c>
      <c r="J39">
        <f>PROB!J39*'EXPECTED RETURNS'!J39</f>
        <v>-2.9965544701626332E-4</v>
      </c>
      <c r="K39">
        <f>PROB!K39*'EXPECTED RETURNS'!K39</f>
        <v>-3.1574170390347508E-5</v>
      </c>
    </row>
    <row r="40" spans="1:13" x14ac:dyDescent="0.25">
      <c r="A40">
        <v>10</v>
      </c>
      <c r="B40">
        <f>PROB!B40*'EXPECTED RETURNS'!B40</f>
        <v>4.6608034608417942E-3</v>
      </c>
      <c r="C40">
        <f>PROB!C40*'EXPECTED RETURNS'!C40</f>
        <v>4.7357093800745121E-3</v>
      </c>
      <c r="D40">
        <f>PROB!D40*'EXPECTED RETURNS'!D40</f>
        <v>4.8142009063127664E-3</v>
      </c>
      <c r="E40">
        <f>PROB!E40*'EXPECTED RETURNS'!E40</f>
        <v>4.8820004779812467E-3</v>
      </c>
      <c r="F40">
        <f>PROB!F40*'EXPECTED RETURNS'!F40</f>
        <v>5.1266896325632754E-3</v>
      </c>
      <c r="G40">
        <f>PROB!G40*'EXPECTED RETURNS'!G40</f>
        <v>5.631149578786891E-3</v>
      </c>
      <c r="H40">
        <f>PROB!H40*'EXPECTED RETURNS'!H40</f>
        <v>5.766519141024295E-3</v>
      </c>
      <c r="I40">
        <f>PROB!I40*'EXPECTED RETURNS'!I40</f>
        <v>5.5228538611458988E-3</v>
      </c>
      <c r="J40">
        <f>PROB!J40*'EXPECTED RETURNS'!J40</f>
        <v>1.4911412452209501E-2</v>
      </c>
      <c r="K40">
        <f>PROB!K40*'EXPECTED RETURNS'!K40</f>
        <v>3.3047766721608471E-3</v>
      </c>
    </row>
    <row r="41" spans="1:13" x14ac:dyDescent="0.25">
      <c r="A41" t="s">
        <v>3</v>
      </c>
      <c r="B41">
        <f>PROB!B41*'EXPECTED RETURNS'!B41</f>
        <v>2.1421981035023624E-4</v>
      </c>
      <c r="C41">
        <f>PROB!C41*'EXPECTED RETURNS'!C41</f>
        <v>2.3568286441612049E-4</v>
      </c>
      <c r="D41">
        <f>PROB!D41*'EXPECTED RETURNS'!D41</f>
        <v>2.5764248994901044E-4</v>
      </c>
      <c r="E41">
        <f>PROB!E41*'EXPECTED RETURNS'!E41</f>
        <v>2.7979017656305322E-4</v>
      </c>
      <c r="F41">
        <f>PROB!F41*'EXPECTED RETURNS'!F41</f>
        <v>3.0376881880180684E-4</v>
      </c>
      <c r="G41">
        <f>PROB!G41*'EXPECTED RETURNS'!G41</f>
        <v>2.1069137408479333E-4</v>
      </c>
      <c r="H41">
        <f>PROB!H41*'EXPECTED RETURNS'!H41</f>
        <v>1.5962339138384852E-4</v>
      </c>
      <c r="I41">
        <f>PROB!I41*'EXPECTED RETURNS'!I41</f>
        <v>1.0367930047904179E-4</v>
      </c>
      <c r="J41">
        <f>PROB!J41*'EXPECTED RETURNS'!J41</f>
        <v>3.0198728741063054E-4</v>
      </c>
      <c r="K41">
        <f>PROB!K41*'EXPECTED RETURNS'!K41</f>
        <v>3.4366689472072862E-5</v>
      </c>
      <c r="M41">
        <f ca="1">SUM(B2:K41)</f>
        <v>4.0247684806059732E-2</v>
      </c>
    </row>
    <row r="42" spans="1:13" x14ac:dyDescent="0.25">
      <c r="L42" t="s">
        <v>13</v>
      </c>
      <c r="M42">
        <f>2*(4/13)*(1/13)</f>
        <v>4.7337278106508882E-2</v>
      </c>
    </row>
    <row r="43" spans="1:13" x14ac:dyDescent="0.25">
      <c r="M43">
        <f ca="1">SUM(M41:M42)</f>
        <v>8.758496291256862E-2</v>
      </c>
    </row>
    <row r="44" spans="1:13" x14ac:dyDescent="0.25">
      <c r="A44" t="s">
        <v>18</v>
      </c>
      <c r="B44">
        <f ca="1">SUM(B2:K41)</f>
        <v>4.0247684806059732E-2</v>
      </c>
      <c r="M44" t="s">
        <v>12</v>
      </c>
    </row>
    <row r="45" spans="1:13" x14ac:dyDescent="0.25">
      <c r="A45" t="s">
        <v>15</v>
      </c>
      <c r="B45">
        <f>B49*(1-B49)*-1</f>
        <v>-4.5096460207975919E-2</v>
      </c>
    </row>
    <row r="46" spans="1:13" x14ac:dyDescent="0.25">
      <c r="A46" t="s">
        <v>16</v>
      </c>
      <c r="B46">
        <v>0</v>
      </c>
    </row>
    <row r="47" spans="1:13" x14ac:dyDescent="0.25">
      <c r="A47" t="s">
        <v>17</v>
      </c>
      <c r="B47">
        <f ca="1">SUM(B44:B46)</f>
        <v>-4.8487754019161874E-3</v>
      </c>
    </row>
    <row r="49" spans="1:2" x14ac:dyDescent="0.25">
      <c r="A49" t="s">
        <v>14</v>
      </c>
      <c r="B49">
        <f>2*(4/13)*(1/13)</f>
        <v>4.7337278106508882E-2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126" zoomScaleNormal="126" workbookViewId="0">
      <selection activeCell="B2" sqref="B2"/>
    </sheetView>
  </sheetViews>
  <sheetFormatPr defaultRowHeight="15" x14ac:dyDescent="0.25"/>
  <sheetData>
    <row r="1" spans="1:11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1" x14ac:dyDescent="0.25">
      <c r="A2">
        <v>4</v>
      </c>
      <c r="B2">
        <f>DEALER!B2-SUM(DEALER!B3:B7)</f>
        <v>-0.29278372720927726</v>
      </c>
      <c r="C2">
        <f>DEALER!C2-SUM(DEALER!C3:C7)</f>
        <v>-0.2522502292357135</v>
      </c>
      <c r="D2">
        <f>DEALER!D2-SUM(DEALER!D3:D7)</f>
        <v>-0.21106310899491437</v>
      </c>
      <c r="E2">
        <f>DEALER!E2-SUM(DEALER!E3:E7)</f>
        <v>-0.16719266083547524</v>
      </c>
      <c r="F2">
        <f>DEALER!F2-SUM(DEALER!F3:F7)</f>
        <v>-0.15369901583000439</v>
      </c>
      <c r="G2">
        <f>DEALER!G2-SUM(DEALER!G3:G7)</f>
        <v>-0.47537518327693318</v>
      </c>
      <c r="H2">
        <f>DEALER!H2-SUM(DEALER!H3:H7)</f>
        <v>-0.51051751549761715</v>
      </c>
      <c r="I2">
        <f>DEALER!I2-SUM(DEALER!I3:I7)</f>
        <v>-0.54314968113110951</v>
      </c>
      <c r="J2">
        <f>DEALER!J2-SUM(DEALER!J3:J7)</f>
        <v>-0.54043033399498497</v>
      </c>
      <c r="K2">
        <f>DEALER!K2-SUM(DEALER!K3:K7)</f>
        <v>-0.66695077468551034</v>
      </c>
    </row>
    <row r="3" spans="1:11" x14ac:dyDescent="0.25">
      <c r="A3">
        <f>A2+1</f>
        <v>5</v>
      </c>
      <c r="B3">
        <f>B2</f>
        <v>-0.29278372720927726</v>
      </c>
      <c r="C3">
        <f t="shared" ref="C3:K3" si="0">C2</f>
        <v>-0.2522502292357135</v>
      </c>
      <c r="D3">
        <f t="shared" si="0"/>
        <v>-0.21106310899491437</v>
      </c>
      <c r="E3">
        <f t="shared" si="0"/>
        <v>-0.16719266083547524</v>
      </c>
      <c r="F3">
        <f t="shared" si="0"/>
        <v>-0.15369901583000439</v>
      </c>
      <c r="G3">
        <f t="shared" si="0"/>
        <v>-0.47537518327693318</v>
      </c>
      <c r="H3">
        <f t="shared" si="0"/>
        <v>-0.51051751549761715</v>
      </c>
      <c r="I3">
        <f t="shared" si="0"/>
        <v>-0.54314968113110951</v>
      </c>
      <c r="J3">
        <f t="shared" si="0"/>
        <v>-0.54043033399498497</v>
      </c>
      <c r="K3">
        <f t="shared" si="0"/>
        <v>-0.66695077468551034</v>
      </c>
    </row>
    <row r="4" spans="1:11" x14ac:dyDescent="0.25">
      <c r="A4">
        <f t="shared" ref="A4:A29" si="1">A3+1</f>
        <v>6</v>
      </c>
      <c r="B4">
        <f t="shared" ref="B4:B14" si="2">B3</f>
        <v>-0.29278372720927726</v>
      </c>
      <c r="C4">
        <f t="shared" ref="C4:C14" si="3">C3</f>
        <v>-0.2522502292357135</v>
      </c>
      <c r="D4">
        <f t="shared" ref="D4:D14" si="4">D3</f>
        <v>-0.21106310899491437</v>
      </c>
      <c r="E4">
        <f t="shared" ref="E4:E14" si="5">E3</f>
        <v>-0.16719266083547524</v>
      </c>
      <c r="F4">
        <f t="shared" ref="F4:F14" si="6">F3</f>
        <v>-0.15369901583000439</v>
      </c>
      <c r="G4">
        <f t="shared" ref="G4:G14" si="7">G3</f>
        <v>-0.47537518327693318</v>
      </c>
      <c r="H4">
        <f t="shared" ref="H4:H14" si="8">H3</f>
        <v>-0.51051751549761715</v>
      </c>
      <c r="I4">
        <f t="shared" ref="I4:I14" si="9">I3</f>
        <v>-0.54314968113110951</v>
      </c>
      <c r="J4">
        <f t="shared" ref="J4:J14" si="10">J3</f>
        <v>-0.54043033399498497</v>
      </c>
      <c r="K4">
        <f t="shared" ref="K4:K14" si="11">K3</f>
        <v>-0.66695077468551034</v>
      </c>
    </row>
    <row r="5" spans="1:11" x14ac:dyDescent="0.25">
      <c r="A5">
        <f t="shared" si="1"/>
        <v>7</v>
      </c>
      <c r="B5">
        <f t="shared" si="2"/>
        <v>-0.29278372720927726</v>
      </c>
      <c r="C5">
        <f t="shared" si="3"/>
        <v>-0.2522502292357135</v>
      </c>
      <c r="D5">
        <f t="shared" si="4"/>
        <v>-0.21106310899491437</v>
      </c>
      <c r="E5">
        <f t="shared" si="5"/>
        <v>-0.16719266083547524</v>
      </c>
      <c r="F5">
        <f t="shared" si="6"/>
        <v>-0.15369901583000439</v>
      </c>
      <c r="G5">
        <f t="shared" si="7"/>
        <v>-0.47537518327693318</v>
      </c>
      <c r="H5">
        <f t="shared" si="8"/>
        <v>-0.51051751549761715</v>
      </c>
      <c r="I5">
        <f t="shared" si="9"/>
        <v>-0.54314968113110951</v>
      </c>
      <c r="J5">
        <f t="shared" si="10"/>
        <v>-0.54043033399498497</v>
      </c>
      <c r="K5">
        <f t="shared" si="11"/>
        <v>-0.66695077468551034</v>
      </c>
    </row>
    <row r="6" spans="1:11" x14ac:dyDescent="0.25">
      <c r="A6">
        <f t="shared" si="1"/>
        <v>8</v>
      </c>
      <c r="B6">
        <f t="shared" si="2"/>
        <v>-0.29278372720927726</v>
      </c>
      <c r="C6">
        <f t="shared" si="3"/>
        <v>-0.2522502292357135</v>
      </c>
      <c r="D6">
        <f t="shared" si="4"/>
        <v>-0.21106310899491437</v>
      </c>
      <c r="E6">
        <f t="shared" si="5"/>
        <v>-0.16719266083547524</v>
      </c>
      <c r="F6">
        <f t="shared" si="6"/>
        <v>-0.15369901583000439</v>
      </c>
      <c r="G6">
        <f t="shared" si="7"/>
        <v>-0.47537518327693318</v>
      </c>
      <c r="H6">
        <f t="shared" si="8"/>
        <v>-0.51051751549761715</v>
      </c>
      <c r="I6">
        <f t="shared" si="9"/>
        <v>-0.54314968113110951</v>
      </c>
      <c r="J6">
        <f t="shared" si="10"/>
        <v>-0.54043033399498497</v>
      </c>
      <c r="K6">
        <f t="shared" si="11"/>
        <v>-0.66695077468551034</v>
      </c>
    </row>
    <row r="7" spans="1:11" x14ac:dyDescent="0.25">
      <c r="A7">
        <f t="shared" si="1"/>
        <v>9</v>
      </c>
      <c r="B7">
        <f t="shared" si="2"/>
        <v>-0.29278372720927726</v>
      </c>
      <c r="C7">
        <f t="shared" si="3"/>
        <v>-0.2522502292357135</v>
      </c>
      <c r="D7">
        <f t="shared" si="4"/>
        <v>-0.21106310899491437</v>
      </c>
      <c r="E7">
        <f t="shared" si="5"/>
        <v>-0.16719266083547524</v>
      </c>
      <c r="F7">
        <f t="shared" si="6"/>
        <v>-0.15369901583000439</v>
      </c>
      <c r="G7">
        <f t="shared" si="7"/>
        <v>-0.47537518327693318</v>
      </c>
      <c r="H7">
        <f t="shared" si="8"/>
        <v>-0.51051751549761715</v>
      </c>
      <c r="I7">
        <f t="shared" si="9"/>
        <v>-0.54314968113110951</v>
      </c>
      <c r="J7">
        <f t="shared" si="10"/>
        <v>-0.54043033399498497</v>
      </c>
      <c r="K7">
        <f t="shared" si="11"/>
        <v>-0.66695077468551034</v>
      </c>
    </row>
    <row r="8" spans="1:11" x14ac:dyDescent="0.25">
      <c r="A8">
        <f t="shared" si="1"/>
        <v>10</v>
      </c>
      <c r="B8">
        <f t="shared" si="2"/>
        <v>-0.29278372720927726</v>
      </c>
      <c r="C8">
        <f t="shared" si="3"/>
        <v>-0.2522502292357135</v>
      </c>
      <c r="D8">
        <f t="shared" si="4"/>
        <v>-0.21106310899491437</v>
      </c>
      <c r="E8">
        <f t="shared" si="5"/>
        <v>-0.16719266083547524</v>
      </c>
      <c r="F8">
        <f t="shared" si="6"/>
        <v>-0.15369901583000439</v>
      </c>
      <c r="G8">
        <f t="shared" si="7"/>
        <v>-0.47537518327693318</v>
      </c>
      <c r="H8">
        <f t="shared" si="8"/>
        <v>-0.51051751549761715</v>
      </c>
      <c r="I8">
        <f t="shared" si="9"/>
        <v>-0.54314968113110951</v>
      </c>
      <c r="J8">
        <f t="shared" si="10"/>
        <v>-0.54043033399498497</v>
      </c>
      <c r="K8">
        <f t="shared" si="11"/>
        <v>-0.66695077468551034</v>
      </c>
    </row>
    <row r="9" spans="1:11" x14ac:dyDescent="0.25">
      <c r="A9">
        <f t="shared" si="1"/>
        <v>11</v>
      </c>
      <c r="B9">
        <f t="shared" si="2"/>
        <v>-0.29278372720927726</v>
      </c>
      <c r="C9">
        <f t="shared" si="3"/>
        <v>-0.2522502292357135</v>
      </c>
      <c r="D9">
        <f t="shared" si="4"/>
        <v>-0.21106310899491437</v>
      </c>
      <c r="E9">
        <f t="shared" si="5"/>
        <v>-0.16719266083547524</v>
      </c>
      <c r="F9">
        <f t="shared" si="6"/>
        <v>-0.15369901583000439</v>
      </c>
      <c r="G9">
        <f t="shared" si="7"/>
        <v>-0.47537518327693318</v>
      </c>
      <c r="H9">
        <f t="shared" si="8"/>
        <v>-0.51051751549761715</v>
      </c>
      <c r="I9">
        <f t="shared" si="9"/>
        <v>-0.54314968113110951</v>
      </c>
      <c r="J9">
        <f t="shared" si="10"/>
        <v>-0.54043033399498497</v>
      </c>
      <c r="K9">
        <f t="shared" si="11"/>
        <v>-0.66695077468551034</v>
      </c>
    </row>
    <row r="10" spans="1:11" x14ac:dyDescent="0.25">
      <c r="A10">
        <f t="shared" si="1"/>
        <v>12</v>
      </c>
      <c r="B10">
        <f t="shared" si="2"/>
        <v>-0.29278372720927726</v>
      </c>
      <c r="C10">
        <f t="shared" si="3"/>
        <v>-0.2522502292357135</v>
      </c>
      <c r="D10">
        <f t="shared" si="4"/>
        <v>-0.21106310899491437</v>
      </c>
      <c r="E10">
        <f t="shared" si="5"/>
        <v>-0.16719266083547524</v>
      </c>
      <c r="F10">
        <f t="shared" si="6"/>
        <v>-0.15369901583000439</v>
      </c>
      <c r="G10">
        <f t="shared" si="7"/>
        <v>-0.47537518327693318</v>
      </c>
      <c r="H10">
        <f t="shared" si="8"/>
        <v>-0.51051751549761715</v>
      </c>
      <c r="I10">
        <f t="shared" si="9"/>
        <v>-0.54314968113110951</v>
      </c>
      <c r="J10">
        <f t="shared" si="10"/>
        <v>-0.54043033399498497</v>
      </c>
      <c r="K10">
        <f t="shared" si="11"/>
        <v>-0.66695077468551034</v>
      </c>
    </row>
    <row r="11" spans="1:11" x14ac:dyDescent="0.25">
      <c r="A11">
        <f t="shared" si="1"/>
        <v>13</v>
      </c>
      <c r="B11">
        <f t="shared" si="2"/>
        <v>-0.29278372720927726</v>
      </c>
      <c r="C11">
        <f t="shared" si="3"/>
        <v>-0.2522502292357135</v>
      </c>
      <c r="D11">
        <f t="shared" si="4"/>
        <v>-0.21106310899491437</v>
      </c>
      <c r="E11">
        <f t="shared" si="5"/>
        <v>-0.16719266083547524</v>
      </c>
      <c r="F11">
        <f t="shared" si="6"/>
        <v>-0.15369901583000439</v>
      </c>
      <c r="G11">
        <f t="shared" si="7"/>
        <v>-0.47537518327693318</v>
      </c>
      <c r="H11">
        <f t="shared" si="8"/>
        <v>-0.51051751549761715</v>
      </c>
      <c r="I11">
        <f t="shared" si="9"/>
        <v>-0.54314968113110951</v>
      </c>
      <c r="J11">
        <f t="shared" si="10"/>
        <v>-0.54043033399498497</v>
      </c>
      <c r="K11">
        <f t="shared" si="11"/>
        <v>-0.66695077468551034</v>
      </c>
    </row>
    <row r="12" spans="1:11" x14ac:dyDescent="0.25">
      <c r="A12">
        <f t="shared" si="1"/>
        <v>14</v>
      </c>
      <c r="B12">
        <f t="shared" si="2"/>
        <v>-0.29278372720927726</v>
      </c>
      <c r="C12">
        <f t="shared" si="3"/>
        <v>-0.2522502292357135</v>
      </c>
      <c r="D12">
        <f t="shared" si="4"/>
        <v>-0.21106310899491437</v>
      </c>
      <c r="E12">
        <f t="shared" si="5"/>
        <v>-0.16719266083547524</v>
      </c>
      <c r="F12">
        <f t="shared" si="6"/>
        <v>-0.15369901583000439</v>
      </c>
      <c r="G12">
        <f t="shared" si="7"/>
        <v>-0.47537518327693318</v>
      </c>
      <c r="H12">
        <f t="shared" si="8"/>
        <v>-0.51051751549761715</v>
      </c>
      <c r="I12">
        <f t="shared" si="9"/>
        <v>-0.54314968113110951</v>
      </c>
      <c r="J12">
        <f t="shared" si="10"/>
        <v>-0.54043033399498497</v>
      </c>
      <c r="K12">
        <f t="shared" si="11"/>
        <v>-0.66695077468551034</v>
      </c>
    </row>
    <row r="13" spans="1:11" x14ac:dyDescent="0.25">
      <c r="A13">
        <f t="shared" si="1"/>
        <v>15</v>
      </c>
      <c r="B13">
        <f t="shared" si="2"/>
        <v>-0.29278372720927726</v>
      </c>
      <c r="C13">
        <f t="shared" si="3"/>
        <v>-0.2522502292357135</v>
      </c>
      <c r="D13">
        <f t="shared" si="4"/>
        <v>-0.21106310899491437</v>
      </c>
      <c r="E13">
        <f t="shared" si="5"/>
        <v>-0.16719266083547524</v>
      </c>
      <c r="F13">
        <f t="shared" si="6"/>
        <v>-0.15369901583000439</v>
      </c>
      <c r="G13">
        <f t="shared" si="7"/>
        <v>-0.47537518327693318</v>
      </c>
      <c r="H13">
        <f t="shared" si="8"/>
        <v>-0.51051751549761715</v>
      </c>
      <c r="I13">
        <f t="shared" si="9"/>
        <v>-0.54314968113110951</v>
      </c>
      <c r="J13">
        <f t="shared" si="10"/>
        <v>-0.54043033399498497</v>
      </c>
      <c r="K13">
        <f t="shared" si="11"/>
        <v>-0.66695077468551034</v>
      </c>
    </row>
    <row r="14" spans="1:11" x14ac:dyDescent="0.25">
      <c r="A14">
        <f t="shared" si="1"/>
        <v>16</v>
      </c>
      <c r="B14">
        <f t="shared" si="2"/>
        <v>-0.29278372720927726</v>
      </c>
      <c r="C14">
        <f t="shared" si="3"/>
        <v>-0.2522502292357135</v>
      </c>
      <c r="D14">
        <f t="shared" si="4"/>
        <v>-0.21106310899491437</v>
      </c>
      <c r="E14">
        <f t="shared" si="5"/>
        <v>-0.16719266083547524</v>
      </c>
      <c r="F14">
        <f t="shared" si="6"/>
        <v>-0.15369901583000439</v>
      </c>
      <c r="G14">
        <f t="shared" si="7"/>
        <v>-0.47537518327693318</v>
      </c>
      <c r="H14">
        <f t="shared" si="8"/>
        <v>-0.51051751549761715</v>
      </c>
      <c r="I14">
        <f t="shared" si="9"/>
        <v>-0.54314968113110951</v>
      </c>
      <c r="J14">
        <f t="shared" si="10"/>
        <v>-0.54043033399498497</v>
      </c>
      <c r="K14">
        <f t="shared" si="11"/>
        <v>-0.66695077468551034</v>
      </c>
    </row>
    <row r="15" spans="1:11" x14ac:dyDescent="0.25">
      <c r="A15">
        <f t="shared" si="1"/>
        <v>17</v>
      </c>
      <c r="B15">
        <f>DEALER!B2-SUM(DEALER!B4:B7)</f>
        <v>-0.15297458768154204</v>
      </c>
      <c r="C15">
        <f>DEALER!C2-SUM(DEALER!C4:C7)</f>
        <v>-0.11721624142457365</v>
      </c>
      <c r="D15">
        <f>DEALER!D2-SUM(DEALER!D4:D7)</f>
        <v>-8.0573373145316152E-2</v>
      </c>
      <c r="E15">
        <f>DEALER!E2-SUM(DEALER!E4:E7)</f>
        <v>-4.4941375564924446E-2</v>
      </c>
      <c r="F15">
        <f>DEALER!F2-SUM(DEALER!F4:F7)</f>
        <v>1.1739160673341964E-2</v>
      </c>
      <c r="G15">
        <f>DEALER!G2-SUM(DEALER!G4:G7)</f>
        <v>-0.10680898948269468</v>
      </c>
      <c r="H15">
        <f>DEALER!H2-SUM(DEALER!H4:H7)</f>
        <v>-0.38195097104844711</v>
      </c>
      <c r="I15">
        <f>DEALER!I2-SUM(DEALER!I4:I7)</f>
        <v>-0.42315423964521748</v>
      </c>
      <c r="J15">
        <f>DEALER!J2-SUM(DEALER!J4:J7)</f>
        <v>-0.41972063392881986</v>
      </c>
      <c r="K15">
        <f>DEALER!K2-SUM(DEALER!K4:K7)</f>
        <v>-0.47803347499473703</v>
      </c>
    </row>
    <row r="16" spans="1:11" x14ac:dyDescent="0.25">
      <c r="A16">
        <f t="shared" si="1"/>
        <v>18</v>
      </c>
      <c r="B16">
        <f>DEALER!B2+DEALER!B3-SUM(DEALER!B5:B7)</f>
        <v>0.12174190222088771</v>
      </c>
      <c r="C16">
        <f>DEALER!C2+DEALER!C3-SUM(DEALER!C5:C7)</f>
        <v>0.14830007284131114</v>
      </c>
      <c r="D16">
        <f>DEALER!D2+DEALER!D3-SUM(DEALER!D5:D7)</f>
        <v>0.17585443719748528</v>
      </c>
      <c r="E16">
        <f>DEALER!E2+DEALER!E3-SUM(DEALER!E5:E7)</f>
        <v>0.19956119497617719</v>
      </c>
      <c r="F16">
        <f>DEALER!F2+DEALER!F3-SUM(DEALER!F5:F7)</f>
        <v>0.28344391604689867</v>
      </c>
      <c r="G16">
        <f>DEALER!G2+DEALER!G3-SUM(DEALER!G5:G7)</f>
        <v>0.3995541673365518</v>
      </c>
      <c r="H16">
        <f>DEALER!H2+DEALER!H3-SUM(DEALER!H5:H7)</f>
        <v>0.10595134861912359</v>
      </c>
      <c r="I16">
        <f>DEALER!I2+DEALER!I3-SUM(DEALER!I5:I7)</f>
        <v>-0.18316335667343342</v>
      </c>
      <c r="J16">
        <f>DEALER!J2+DEALER!J3-SUM(DEALER!J5:J7)</f>
        <v>-0.17830123379648949</v>
      </c>
      <c r="K16">
        <f>DEALER!K2+DEALER!K3-SUM(DEALER!K5:K7)</f>
        <v>-0.10019887561319057</v>
      </c>
    </row>
    <row r="17" spans="1:11" x14ac:dyDescent="0.25">
      <c r="A17">
        <f t="shared" si="1"/>
        <v>19</v>
      </c>
      <c r="B17">
        <f>DEALER!B2+SUM(DEALER!B3:B4)-SUM(DEALER!B6:B7)</f>
        <v>0.38630468602058993</v>
      </c>
      <c r="C17">
        <f>DEALER!C2+SUM(DEALER!C3:C4)-SUM(DEALER!C6:C7)</f>
        <v>0.4043629365977599</v>
      </c>
      <c r="D17">
        <f>DEALER!D2+SUM(DEALER!D3:D4)-SUM(DEALER!D6:D7)</f>
        <v>0.42317892482749642</v>
      </c>
      <c r="E17">
        <f>DEALER!E2+SUM(DEALER!E3:E4)-SUM(DEALER!E6:E7)</f>
        <v>0.4395121041608836</v>
      </c>
      <c r="F17">
        <f>DEALER!F2+SUM(DEALER!F3:F4)-SUM(DEALER!F6:F7)</f>
        <v>0.49597707378731926</v>
      </c>
      <c r="G17">
        <f>DEALER!G2+SUM(DEALER!G3:G4)-SUM(DEALER!G6:G7)</f>
        <v>0.6159764957534315</v>
      </c>
      <c r="H17">
        <f>DEALER!H2+SUM(DEALER!H3:H4)-SUM(DEALER!H6:H7)</f>
        <v>0.59385366828669439</v>
      </c>
      <c r="I17">
        <f>DEALER!I2+SUM(DEALER!I3:I4)-SUM(DEALER!I6:I7)</f>
        <v>0.28759675706758137</v>
      </c>
      <c r="J17">
        <f>DEALER!J2+SUM(DEALER!J3:J4)-SUM(DEALER!J6:J7)</f>
        <v>6.3118166335840831E-2</v>
      </c>
      <c r="K17">
        <f>DEALER!K2+SUM(DEALER!K3:K4)-SUM(DEALER!K6:K7)</f>
        <v>0.27763572376835594</v>
      </c>
    </row>
    <row r="18" spans="1:11" x14ac:dyDescent="0.25">
      <c r="A18">
        <f t="shared" si="1"/>
        <v>20</v>
      </c>
      <c r="B18">
        <f>DEALER!B2+SUM(DEALER!B3:B5)-DEALER!B7</f>
        <v>0.63998657521683877</v>
      </c>
      <c r="C18">
        <f>DEALER!C2+SUM(DEALER!C3:C5)-DEALER!C7</f>
        <v>0.65027209425148136</v>
      </c>
      <c r="D18">
        <f>DEALER!D2+SUM(DEALER!D3:D5)-DEALER!D7</f>
        <v>0.66104996194807164</v>
      </c>
      <c r="E18">
        <f>DEALER!E2+SUM(DEALER!E3:E5)-DEALER!E7</f>
        <v>0.67035969063279988</v>
      </c>
      <c r="F18">
        <f>DEALER!F2+SUM(DEALER!F3:F5)-DEALER!F7</f>
        <v>0.70395857017134467</v>
      </c>
      <c r="G18">
        <f>DEALER!G2+SUM(DEALER!G3:G5)-DEALER!G7</f>
        <v>0.77322722653717491</v>
      </c>
      <c r="H18">
        <f>DEALER!H2+SUM(DEALER!H3:H5)-DEALER!H7</f>
        <v>0.79181515955189841</v>
      </c>
      <c r="I18">
        <f>DEALER!I2+SUM(DEALER!I3:I5)-DEALER!I7</f>
        <v>0.75835687080859615</v>
      </c>
      <c r="J18">
        <f>DEALER!J2+SUM(DEALER!J3:J5)-DEALER!J7</f>
        <v>0.55453756646817121</v>
      </c>
      <c r="K18">
        <f>DEALER!K2+SUM(DEALER!K3:K5)-DEALER!K7</f>
        <v>0.65547032314990239</v>
      </c>
    </row>
    <row r="19" spans="1:11" x14ac:dyDescent="0.25">
      <c r="A19">
        <f t="shared" si="1"/>
        <v>21</v>
      </c>
      <c r="B19">
        <f>DEALER!B2+SUM(DEALER!B3:B6)</f>
        <v>0.88200651549403997</v>
      </c>
      <c r="C19">
        <f>DEALER!C2+SUM(DEALER!C3:C6)</f>
        <v>0.88530035730174927</v>
      </c>
      <c r="D19">
        <f>DEALER!D2+SUM(DEALER!D3:D6)</f>
        <v>0.8887672929659195</v>
      </c>
      <c r="E19">
        <f>DEALER!E2+SUM(DEALER!E3:E6)</f>
        <v>0.89175382659528024</v>
      </c>
      <c r="F19">
        <f>DEALER!F2+SUM(DEALER!F3:F6)</f>
        <v>0.90283674384257995</v>
      </c>
      <c r="G19">
        <f>DEALER!G2+SUM(DEALER!G3:G6)</f>
        <v>0.92592629596452325</v>
      </c>
      <c r="H19">
        <f>DEALER!H2+SUM(DEALER!H3:H6)</f>
        <v>0.93060505318396614</v>
      </c>
      <c r="I19">
        <f>DEALER!I2+SUM(DEALER!I3:I6)</f>
        <v>0.93917615614724415</v>
      </c>
      <c r="J19">
        <f>DEALER!J2+SUM(DEALER!J3:J6)</f>
        <v>0.96262363326716816</v>
      </c>
      <c r="K19">
        <f>DEALER!K2+SUM(DEALER!K3:K6)</f>
        <v>0.92219381142033785</v>
      </c>
    </row>
    <row r="20" spans="1:11" x14ac:dyDescent="0.25">
      <c r="A20">
        <f t="shared" si="1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25">
      <c r="A21">
        <f t="shared" si="1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5">
      <c r="A22">
        <f t="shared" si="1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f t="shared" si="1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f t="shared" si="1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f t="shared" si="1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f t="shared" si="1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f t="shared" si="1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f t="shared" si="1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f t="shared" si="1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25">
      <c r="A31" t="s">
        <v>2</v>
      </c>
    </row>
    <row r="32" spans="1:11" x14ac:dyDescent="0.25">
      <c r="A32">
        <v>12</v>
      </c>
      <c r="B32">
        <f>B10</f>
        <v>-0.29278372720927726</v>
      </c>
      <c r="C32">
        <f t="shared" ref="C32:K32" si="12">C10</f>
        <v>-0.2522502292357135</v>
      </c>
      <c r="D32">
        <f t="shared" si="12"/>
        <v>-0.21106310899491437</v>
      </c>
      <c r="E32">
        <f t="shared" si="12"/>
        <v>-0.16719266083547524</v>
      </c>
      <c r="F32">
        <f t="shared" si="12"/>
        <v>-0.15369901583000439</v>
      </c>
      <c r="G32">
        <f t="shared" si="12"/>
        <v>-0.47537518327693318</v>
      </c>
      <c r="H32">
        <f t="shared" si="12"/>
        <v>-0.51051751549761715</v>
      </c>
      <c r="I32">
        <f t="shared" si="12"/>
        <v>-0.54314968113110951</v>
      </c>
      <c r="J32">
        <f t="shared" si="12"/>
        <v>-0.54043033399498497</v>
      </c>
      <c r="K32">
        <f t="shared" si="12"/>
        <v>-0.66695077468551034</v>
      </c>
    </row>
    <row r="33" spans="1:11" x14ac:dyDescent="0.25">
      <c r="A33">
        <f t="shared" ref="A33:A51" si="13">A32+1</f>
        <v>13</v>
      </c>
      <c r="B33">
        <f t="shared" ref="B33:K33" si="14">B11</f>
        <v>-0.29278372720927726</v>
      </c>
      <c r="C33">
        <f t="shared" si="14"/>
        <v>-0.2522502292357135</v>
      </c>
      <c r="D33">
        <f t="shared" si="14"/>
        <v>-0.21106310899491437</v>
      </c>
      <c r="E33">
        <f t="shared" si="14"/>
        <v>-0.16719266083547524</v>
      </c>
      <c r="F33">
        <f t="shared" si="14"/>
        <v>-0.15369901583000439</v>
      </c>
      <c r="G33">
        <f t="shared" si="14"/>
        <v>-0.47537518327693318</v>
      </c>
      <c r="H33">
        <f t="shared" si="14"/>
        <v>-0.51051751549761715</v>
      </c>
      <c r="I33">
        <f t="shared" si="14"/>
        <v>-0.54314968113110951</v>
      </c>
      <c r="J33">
        <f t="shared" si="14"/>
        <v>-0.54043033399498497</v>
      </c>
      <c r="K33">
        <f t="shared" si="14"/>
        <v>-0.66695077468551034</v>
      </c>
    </row>
    <row r="34" spans="1:11" x14ac:dyDescent="0.25">
      <c r="A34">
        <f t="shared" si="13"/>
        <v>14</v>
      </c>
      <c r="B34">
        <f t="shared" ref="B34:K34" si="15">B12</f>
        <v>-0.29278372720927726</v>
      </c>
      <c r="C34">
        <f t="shared" si="15"/>
        <v>-0.2522502292357135</v>
      </c>
      <c r="D34">
        <f t="shared" si="15"/>
        <v>-0.21106310899491437</v>
      </c>
      <c r="E34">
        <f t="shared" si="15"/>
        <v>-0.16719266083547524</v>
      </c>
      <c r="F34">
        <f t="shared" si="15"/>
        <v>-0.15369901583000439</v>
      </c>
      <c r="G34">
        <f t="shared" si="15"/>
        <v>-0.47537518327693318</v>
      </c>
      <c r="H34">
        <f t="shared" si="15"/>
        <v>-0.51051751549761715</v>
      </c>
      <c r="I34">
        <f t="shared" si="15"/>
        <v>-0.54314968113110951</v>
      </c>
      <c r="J34">
        <f t="shared" si="15"/>
        <v>-0.54043033399498497</v>
      </c>
      <c r="K34">
        <f t="shared" si="15"/>
        <v>-0.66695077468551034</v>
      </c>
    </row>
    <row r="35" spans="1:11" x14ac:dyDescent="0.25">
      <c r="A35">
        <f t="shared" si="13"/>
        <v>15</v>
      </c>
      <c r="B35">
        <f t="shared" ref="B35:K35" si="16">B13</f>
        <v>-0.29278372720927726</v>
      </c>
      <c r="C35">
        <f t="shared" si="16"/>
        <v>-0.2522502292357135</v>
      </c>
      <c r="D35">
        <f t="shared" si="16"/>
        <v>-0.21106310899491437</v>
      </c>
      <c r="E35">
        <f t="shared" si="16"/>
        <v>-0.16719266083547524</v>
      </c>
      <c r="F35">
        <f t="shared" si="16"/>
        <v>-0.15369901583000439</v>
      </c>
      <c r="G35">
        <f t="shared" si="16"/>
        <v>-0.47537518327693318</v>
      </c>
      <c r="H35">
        <f t="shared" si="16"/>
        <v>-0.51051751549761715</v>
      </c>
      <c r="I35">
        <f t="shared" si="16"/>
        <v>-0.54314968113110951</v>
      </c>
      <c r="J35">
        <f t="shared" si="16"/>
        <v>-0.54043033399498497</v>
      </c>
      <c r="K35">
        <f t="shared" si="16"/>
        <v>-0.66695077468551034</v>
      </c>
    </row>
    <row r="36" spans="1:11" x14ac:dyDescent="0.25">
      <c r="A36">
        <f t="shared" si="13"/>
        <v>16</v>
      </c>
      <c r="B36">
        <f t="shared" ref="B36:K36" si="17">B14</f>
        <v>-0.29278372720927726</v>
      </c>
      <c r="C36">
        <f t="shared" si="17"/>
        <v>-0.2522502292357135</v>
      </c>
      <c r="D36">
        <f t="shared" si="17"/>
        <v>-0.21106310899491437</v>
      </c>
      <c r="E36">
        <f t="shared" si="17"/>
        <v>-0.16719266083547524</v>
      </c>
      <c r="F36">
        <f t="shared" si="17"/>
        <v>-0.15369901583000439</v>
      </c>
      <c r="G36">
        <f t="shared" si="17"/>
        <v>-0.47537518327693318</v>
      </c>
      <c r="H36">
        <f t="shared" si="17"/>
        <v>-0.51051751549761715</v>
      </c>
      <c r="I36">
        <f t="shared" si="17"/>
        <v>-0.54314968113110951</v>
      </c>
      <c r="J36">
        <f t="shared" si="17"/>
        <v>-0.54043033399498497</v>
      </c>
      <c r="K36">
        <f t="shared" si="17"/>
        <v>-0.66695077468551034</v>
      </c>
    </row>
    <row r="37" spans="1:11" x14ac:dyDescent="0.25">
      <c r="A37">
        <f t="shared" si="13"/>
        <v>17</v>
      </c>
      <c r="B37">
        <f t="shared" ref="B37:K37" si="18">B15</f>
        <v>-0.15297458768154204</v>
      </c>
      <c r="C37">
        <f t="shared" si="18"/>
        <v>-0.11721624142457365</v>
      </c>
      <c r="D37">
        <f t="shared" si="18"/>
        <v>-8.0573373145316152E-2</v>
      </c>
      <c r="E37">
        <f t="shared" si="18"/>
        <v>-4.4941375564924446E-2</v>
      </c>
      <c r="F37">
        <f t="shared" si="18"/>
        <v>1.1739160673341964E-2</v>
      </c>
      <c r="G37">
        <f t="shared" si="18"/>
        <v>-0.10680898948269468</v>
      </c>
      <c r="H37">
        <f t="shared" si="18"/>
        <v>-0.38195097104844711</v>
      </c>
      <c r="I37">
        <f t="shared" si="18"/>
        <v>-0.42315423964521748</v>
      </c>
      <c r="J37">
        <f t="shared" si="18"/>
        <v>-0.41972063392881986</v>
      </c>
      <c r="K37">
        <f t="shared" si="18"/>
        <v>-0.47803347499473703</v>
      </c>
    </row>
    <row r="38" spans="1:11" x14ac:dyDescent="0.25">
      <c r="A38">
        <f t="shared" si="13"/>
        <v>18</v>
      </c>
      <c r="B38">
        <f>B16</f>
        <v>0.12174190222088771</v>
      </c>
      <c r="C38">
        <f t="shared" ref="C38:K38" si="19">C16</f>
        <v>0.14830007284131114</v>
      </c>
      <c r="D38">
        <f t="shared" si="19"/>
        <v>0.17585443719748528</v>
      </c>
      <c r="E38">
        <f t="shared" si="19"/>
        <v>0.19956119497617719</v>
      </c>
      <c r="F38">
        <f t="shared" si="19"/>
        <v>0.28344391604689867</v>
      </c>
      <c r="G38">
        <f t="shared" si="19"/>
        <v>0.3995541673365518</v>
      </c>
      <c r="H38">
        <f t="shared" si="19"/>
        <v>0.10595134861912359</v>
      </c>
      <c r="I38">
        <f t="shared" si="19"/>
        <v>-0.18316335667343342</v>
      </c>
      <c r="J38">
        <f t="shared" si="19"/>
        <v>-0.17830123379648949</v>
      </c>
      <c r="K38">
        <f t="shared" si="19"/>
        <v>-0.10019887561319057</v>
      </c>
    </row>
    <row r="39" spans="1:11" x14ac:dyDescent="0.25">
      <c r="A39">
        <f t="shared" si="13"/>
        <v>19</v>
      </c>
      <c r="B39">
        <f t="shared" ref="B39:K39" si="20">B17</f>
        <v>0.38630468602058993</v>
      </c>
      <c r="C39">
        <f t="shared" si="20"/>
        <v>0.4043629365977599</v>
      </c>
      <c r="D39">
        <f t="shared" si="20"/>
        <v>0.42317892482749642</v>
      </c>
      <c r="E39">
        <f t="shared" si="20"/>
        <v>0.4395121041608836</v>
      </c>
      <c r="F39">
        <f t="shared" si="20"/>
        <v>0.49597707378731926</v>
      </c>
      <c r="G39">
        <f t="shared" si="20"/>
        <v>0.6159764957534315</v>
      </c>
      <c r="H39">
        <f t="shared" si="20"/>
        <v>0.59385366828669439</v>
      </c>
      <c r="I39">
        <f t="shared" si="20"/>
        <v>0.28759675706758137</v>
      </c>
      <c r="J39">
        <f t="shared" si="20"/>
        <v>6.3118166335840831E-2</v>
      </c>
      <c r="K39">
        <f t="shared" si="20"/>
        <v>0.27763572376835594</v>
      </c>
    </row>
    <row r="40" spans="1:11" x14ac:dyDescent="0.25">
      <c r="A40">
        <f t="shared" si="13"/>
        <v>20</v>
      </c>
      <c r="B40">
        <f t="shared" ref="B40:K40" si="21">B18</f>
        <v>0.63998657521683877</v>
      </c>
      <c r="C40">
        <f t="shared" si="21"/>
        <v>0.65027209425148136</v>
      </c>
      <c r="D40">
        <f t="shared" si="21"/>
        <v>0.66104996194807164</v>
      </c>
      <c r="E40">
        <f t="shared" si="21"/>
        <v>0.67035969063279988</v>
      </c>
      <c r="F40">
        <f t="shared" si="21"/>
        <v>0.70395857017134467</v>
      </c>
      <c r="G40">
        <f t="shared" si="21"/>
        <v>0.77322722653717491</v>
      </c>
      <c r="H40">
        <f t="shared" si="21"/>
        <v>0.79181515955189841</v>
      </c>
      <c r="I40">
        <f t="shared" si="21"/>
        <v>0.75835687080859615</v>
      </c>
      <c r="J40">
        <f t="shared" si="21"/>
        <v>0.55453756646817121</v>
      </c>
      <c r="K40">
        <f t="shared" si="21"/>
        <v>0.65547032314990239</v>
      </c>
    </row>
    <row r="41" spans="1:11" x14ac:dyDescent="0.25">
      <c r="A41">
        <f t="shared" si="13"/>
        <v>21</v>
      </c>
      <c r="B41">
        <f t="shared" ref="B41:K41" si="22">B19</f>
        <v>0.88200651549403997</v>
      </c>
      <c r="C41">
        <f t="shared" si="22"/>
        <v>0.88530035730174927</v>
      </c>
      <c r="D41">
        <f t="shared" si="22"/>
        <v>0.8887672929659195</v>
      </c>
      <c r="E41">
        <f t="shared" si="22"/>
        <v>0.89175382659528024</v>
      </c>
      <c r="F41">
        <f t="shared" si="22"/>
        <v>0.90283674384257995</v>
      </c>
      <c r="G41">
        <f t="shared" si="22"/>
        <v>0.92592629596452325</v>
      </c>
      <c r="H41">
        <f t="shared" si="22"/>
        <v>0.93060505318396614</v>
      </c>
      <c r="I41">
        <f t="shared" si="22"/>
        <v>0.93917615614724415</v>
      </c>
      <c r="J41">
        <f t="shared" si="22"/>
        <v>0.96262363326716816</v>
      </c>
      <c r="K41">
        <f t="shared" si="22"/>
        <v>0.92219381142033785</v>
      </c>
    </row>
    <row r="42" spans="1:11" x14ac:dyDescent="0.25">
      <c r="A42">
        <f t="shared" si="13"/>
        <v>22</v>
      </c>
      <c r="B42">
        <f>B10</f>
        <v>-0.29278372720927726</v>
      </c>
      <c r="C42">
        <f t="shared" ref="C42:K42" si="23">C10</f>
        <v>-0.2522502292357135</v>
      </c>
      <c r="D42">
        <f t="shared" si="23"/>
        <v>-0.21106310899491437</v>
      </c>
      <c r="E42">
        <f t="shared" si="23"/>
        <v>-0.16719266083547524</v>
      </c>
      <c r="F42">
        <f t="shared" si="23"/>
        <v>-0.15369901583000439</v>
      </c>
      <c r="G42">
        <f t="shared" si="23"/>
        <v>-0.47537518327693318</v>
      </c>
      <c r="H42">
        <f t="shared" si="23"/>
        <v>-0.51051751549761715</v>
      </c>
      <c r="I42">
        <f t="shared" si="23"/>
        <v>-0.54314968113110951</v>
      </c>
      <c r="J42">
        <f t="shared" si="23"/>
        <v>-0.54043033399498497</v>
      </c>
      <c r="K42">
        <f t="shared" si="23"/>
        <v>-0.66695077468551034</v>
      </c>
    </row>
    <row r="43" spans="1:11" x14ac:dyDescent="0.25">
      <c r="A43">
        <f t="shared" si="13"/>
        <v>23</v>
      </c>
      <c r="B43">
        <f t="shared" ref="B43:K43" si="24">B11</f>
        <v>-0.29278372720927726</v>
      </c>
      <c r="C43">
        <f t="shared" si="24"/>
        <v>-0.2522502292357135</v>
      </c>
      <c r="D43">
        <f t="shared" si="24"/>
        <v>-0.21106310899491437</v>
      </c>
      <c r="E43">
        <f t="shared" si="24"/>
        <v>-0.16719266083547524</v>
      </c>
      <c r="F43">
        <f t="shared" si="24"/>
        <v>-0.15369901583000439</v>
      </c>
      <c r="G43">
        <f t="shared" si="24"/>
        <v>-0.47537518327693318</v>
      </c>
      <c r="H43">
        <f t="shared" si="24"/>
        <v>-0.51051751549761715</v>
      </c>
      <c r="I43">
        <f t="shared" si="24"/>
        <v>-0.54314968113110951</v>
      </c>
      <c r="J43">
        <f t="shared" si="24"/>
        <v>-0.54043033399498497</v>
      </c>
      <c r="K43">
        <f t="shared" si="24"/>
        <v>-0.66695077468551034</v>
      </c>
    </row>
    <row r="44" spans="1:11" x14ac:dyDescent="0.25">
      <c r="A44">
        <f t="shared" si="13"/>
        <v>24</v>
      </c>
      <c r="B44">
        <f t="shared" ref="B44:K44" si="25">B12</f>
        <v>-0.29278372720927726</v>
      </c>
      <c r="C44">
        <f t="shared" si="25"/>
        <v>-0.2522502292357135</v>
      </c>
      <c r="D44">
        <f t="shared" si="25"/>
        <v>-0.21106310899491437</v>
      </c>
      <c r="E44">
        <f t="shared" si="25"/>
        <v>-0.16719266083547524</v>
      </c>
      <c r="F44">
        <f t="shared" si="25"/>
        <v>-0.15369901583000439</v>
      </c>
      <c r="G44">
        <f t="shared" si="25"/>
        <v>-0.47537518327693318</v>
      </c>
      <c r="H44">
        <f t="shared" si="25"/>
        <v>-0.51051751549761715</v>
      </c>
      <c r="I44">
        <f t="shared" si="25"/>
        <v>-0.54314968113110951</v>
      </c>
      <c r="J44">
        <f t="shared" si="25"/>
        <v>-0.54043033399498497</v>
      </c>
      <c r="K44">
        <f t="shared" si="25"/>
        <v>-0.66695077468551034</v>
      </c>
    </row>
    <row r="45" spans="1:11" x14ac:dyDescent="0.25">
      <c r="A45">
        <f t="shared" si="13"/>
        <v>25</v>
      </c>
      <c r="B45">
        <f t="shared" ref="B45:K45" si="26">B13</f>
        <v>-0.29278372720927726</v>
      </c>
      <c r="C45">
        <f t="shared" si="26"/>
        <v>-0.2522502292357135</v>
      </c>
      <c r="D45">
        <f t="shared" si="26"/>
        <v>-0.21106310899491437</v>
      </c>
      <c r="E45">
        <f t="shared" si="26"/>
        <v>-0.16719266083547524</v>
      </c>
      <c r="F45">
        <f t="shared" si="26"/>
        <v>-0.15369901583000439</v>
      </c>
      <c r="G45">
        <f t="shared" si="26"/>
        <v>-0.47537518327693318</v>
      </c>
      <c r="H45">
        <f t="shared" si="26"/>
        <v>-0.51051751549761715</v>
      </c>
      <c r="I45">
        <f t="shared" si="26"/>
        <v>-0.54314968113110951</v>
      </c>
      <c r="J45">
        <f t="shared" si="26"/>
        <v>-0.54043033399498497</v>
      </c>
      <c r="K45">
        <f t="shared" si="26"/>
        <v>-0.66695077468551034</v>
      </c>
    </row>
    <row r="46" spans="1:11" x14ac:dyDescent="0.25">
      <c r="A46">
        <f t="shared" si="13"/>
        <v>26</v>
      </c>
      <c r="B46">
        <f t="shared" ref="B46:K46" si="27">B14</f>
        <v>-0.29278372720927726</v>
      </c>
      <c r="C46">
        <f t="shared" si="27"/>
        <v>-0.2522502292357135</v>
      </c>
      <c r="D46">
        <f t="shared" si="27"/>
        <v>-0.21106310899491437</v>
      </c>
      <c r="E46">
        <f t="shared" si="27"/>
        <v>-0.16719266083547524</v>
      </c>
      <c r="F46">
        <f t="shared" si="27"/>
        <v>-0.15369901583000439</v>
      </c>
      <c r="G46">
        <f t="shared" si="27"/>
        <v>-0.47537518327693318</v>
      </c>
      <c r="H46">
        <f t="shared" si="27"/>
        <v>-0.51051751549761715</v>
      </c>
      <c r="I46">
        <f t="shared" si="27"/>
        <v>-0.54314968113110951</v>
      </c>
      <c r="J46">
        <f t="shared" si="27"/>
        <v>-0.54043033399498497</v>
      </c>
      <c r="K46">
        <f t="shared" si="27"/>
        <v>-0.66695077468551034</v>
      </c>
    </row>
    <row r="47" spans="1:11" x14ac:dyDescent="0.25">
      <c r="A47">
        <f t="shared" si="13"/>
        <v>27</v>
      </c>
      <c r="B47">
        <f t="shared" ref="B47:K47" si="28">B15</f>
        <v>-0.15297458768154204</v>
      </c>
      <c r="C47">
        <f t="shared" si="28"/>
        <v>-0.11721624142457365</v>
      </c>
      <c r="D47">
        <f t="shared" si="28"/>
        <v>-8.0573373145316152E-2</v>
      </c>
      <c r="E47">
        <f t="shared" si="28"/>
        <v>-4.4941375564924446E-2</v>
      </c>
      <c r="F47">
        <f t="shared" si="28"/>
        <v>1.1739160673341964E-2</v>
      </c>
      <c r="G47">
        <f t="shared" si="28"/>
        <v>-0.10680898948269468</v>
      </c>
      <c r="H47">
        <f t="shared" si="28"/>
        <v>-0.38195097104844711</v>
      </c>
      <c r="I47">
        <f t="shared" si="28"/>
        <v>-0.42315423964521748</v>
      </c>
      <c r="J47">
        <f t="shared" si="28"/>
        <v>-0.41972063392881986</v>
      </c>
      <c r="K47">
        <f t="shared" si="28"/>
        <v>-0.47803347499473703</v>
      </c>
    </row>
    <row r="48" spans="1:11" x14ac:dyDescent="0.25">
      <c r="A48">
        <f t="shared" si="13"/>
        <v>28</v>
      </c>
      <c r="B48">
        <f t="shared" ref="B48:K48" si="29">B16</f>
        <v>0.12174190222088771</v>
      </c>
      <c r="C48">
        <f t="shared" si="29"/>
        <v>0.14830007284131114</v>
      </c>
      <c r="D48">
        <f t="shared" si="29"/>
        <v>0.17585443719748528</v>
      </c>
      <c r="E48">
        <f t="shared" si="29"/>
        <v>0.19956119497617719</v>
      </c>
      <c r="F48">
        <f t="shared" si="29"/>
        <v>0.28344391604689867</v>
      </c>
      <c r="G48">
        <f t="shared" si="29"/>
        <v>0.3995541673365518</v>
      </c>
      <c r="H48">
        <f t="shared" si="29"/>
        <v>0.10595134861912359</v>
      </c>
      <c r="I48">
        <f t="shared" si="29"/>
        <v>-0.18316335667343342</v>
      </c>
      <c r="J48">
        <f t="shared" si="29"/>
        <v>-0.17830123379648949</v>
      </c>
      <c r="K48">
        <f t="shared" si="29"/>
        <v>-0.10019887561319057</v>
      </c>
    </row>
    <row r="49" spans="1:11" x14ac:dyDescent="0.25">
      <c r="A49">
        <f t="shared" si="13"/>
        <v>29</v>
      </c>
      <c r="B49">
        <f t="shared" ref="B49:K49" si="30">B17</f>
        <v>0.38630468602058993</v>
      </c>
      <c r="C49">
        <f t="shared" si="30"/>
        <v>0.4043629365977599</v>
      </c>
      <c r="D49">
        <f t="shared" si="30"/>
        <v>0.42317892482749642</v>
      </c>
      <c r="E49">
        <f t="shared" si="30"/>
        <v>0.4395121041608836</v>
      </c>
      <c r="F49">
        <f t="shared" si="30"/>
        <v>0.49597707378731926</v>
      </c>
      <c r="G49">
        <f t="shared" si="30"/>
        <v>0.6159764957534315</v>
      </c>
      <c r="H49">
        <f t="shared" si="30"/>
        <v>0.59385366828669439</v>
      </c>
      <c r="I49">
        <f t="shared" si="30"/>
        <v>0.28759675706758137</v>
      </c>
      <c r="J49">
        <f t="shared" si="30"/>
        <v>6.3118166335840831E-2</v>
      </c>
      <c r="K49">
        <f t="shared" si="30"/>
        <v>0.27763572376835594</v>
      </c>
    </row>
    <row r="50" spans="1:11" x14ac:dyDescent="0.25">
      <c r="A50">
        <f t="shared" si="13"/>
        <v>30</v>
      </c>
      <c r="B50">
        <f t="shared" ref="B50:K50" si="31">B18</f>
        <v>0.63998657521683877</v>
      </c>
      <c r="C50">
        <f t="shared" si="31"/>
        <v>0.65027209425148136</v>
      </c>
      <c r="D50">
        <f t="shared" si="31"/>
        <v>0.66104996194807164</v>
      </c>
      <c r="E50">
        <f t="shared" si="31"/>
        <v>0.67035969063279988</v>
      </c>
      <c r="F50">
        <f t="shared" si="31"/>
        <v>0.70395857017134467</v>
      </c>
      <c r="G50">
        <f t="shared" si="31"/>
        <v>0.77322722653717491</v>
      </c>
      <c r="H50">
        <f t="shared" si="31"/>
        <v>0.79181515955189841</v>
      </c>
      <c r="I50">
        <f t="shared" si="31"/>
        <v>0.75835687080859615</v>
      </c>
      <c r="J50">
        <f t="shared" si="31"/>
        <v>0.55453756646817121</v>
      </c>
      <c r="K50">
        <f t="shared" si="31"/>
        <v>0.65547032314990239</v>
      </c>
    </row>
    <row r="51" spans="1:11" x14ac:dyDescent="0.25">
      <c r="A51">
        <f t="shared" si="13"/>
        <v>31</v>
      </c>
      <c r="B51">
        <f t="shared" ref="B51:K51" si="32">B19</f>
        <v>0.88200651549403997</v>
      </c>
      <c r="C51">
        <f t="shared" si="32"/>
        <v>0.88530035730174927</v>
      </c>
      <c r="D51">
        <f t="shared" si="32"/>
        <v>0.8887672929659195</v>
      </c>
      <c r="E51">
        <f t="shared" si="32"/>
        <v>0.89175382659528024</v>
      </c>
      <c r="F51">
        <f t="shared" si="32"/>
        <v>0.90283674384257995</v>
      </c>
      <c r="G51">
        <f t="shared" si="32"/>
        <v>0.92592629596452325</v>
      </c>
      <c r="H51">
        <f t="shared" si="32"/>
        <v>0.93060505318396614</v>
      </c>
      <c r="I51">
        <f t="shared" si="32"/>
        <v>0.93917615614724415</v>
      </c>
      <c r="J51">
        <f t="shared" si="32"/>
        <v>0.96262363326716816</v>
      </c>
      <c r="K51">
        <f t="shared" si="32"/>
        <v>0.92219381142033785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I16" sqref="I16"/>
    </sheetView>
  </sheetViews>
  <sheetFormatPr defaultRowHeight="15" x14ac:dyDescent="0.25"/>
  <cols>
    <col min="11" max="11" width="8.42578125" customWidth="1"/>
  </cols>
  <sheetData>
    <row r="1" spans="1:11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1" x14ac:dyDescent="0.25">
      <c r="A2">
        <v>4</v>
      </c>
      <c r="B2">
        <f>(SUM(HS!B4:B11)+4*HS!B12+HS!B35)/13</f>
        <v>-0.11491332761892134</v>
      </c>
      <c r="C2">
        <f>(SUM(HS!C4:C11)+4*HS!C12+HS!C35)/13</f>
        <v>-8.2613314299744375E-2</v>
      </c>
      <c r="D2">
        <f>(SUM(HS!D4:D11)+4*HS!D12+HS!D35)/13</f>
        <v>-4.9367420106916936E-2</v>
      </c>
      <c r="E2">
        <f>(SUM(HS!E4:E11)+4*HS!E12+HS!E35)/13</f>
        <v>-1.2379926519926403E-2</v>
      </c>
      <c r="F2">
        <f>(SUM(HS!F4:F11)+4*HS!F12+HS!F35)/13</f>
        <v>1.1130417280979871E-2</v>
      </c>
      <c r="G2">
        <f>(SUM(HS!G4:G11)+4*HS!G12+HS!G35)/13</f>
        <v>-8.8279201058463722E-2</v>
      </c>
      <c r="H2">
        <f>(SUM(HS!H4:H11)+4*HS!H12+HS!H35)/13</f>
        <v>-0.15933415266020509</v>
      </c>
      <c r="I2">
        <f>(SUM(HS!I4:I11)+4*HS!I12+HS!I35)/13</f>
        <v>-0.24066617915336547</v>
      </c>
      <c r="J2">
        <f>(SUM(HS!J4:J11)+4*HS!J12+HS!J35)/13</f>
        <v>-0.28919791448567517</v>
      </c>
      <c r="K2">
        <f>(SUM(HS!K4:K11)+4*HS!K12+HS!K35)/13</f>
        <v>-0.25307699440390868</v>
      </c>
    </row>
    <row r="3" spans="1:11" x14ac:dyDescent="0.25">
      <c r="A3">
        <f>A2+1</f>
        <v>5</v>
      </c>
      <c r="B3">
        <f>(SUM(HS!B5:B12)+4*HS!B13+HS!B36)/13</f>
        <v>-0.12821556706374745</v>
      </c>
      <c r="C3">
        <f>(SUM(HS!C5:C12)+4*HS!C13+HS!C36)/13</f>
        <v>-9.5310227261489883E-2</v>
      </c>
      <c r="D3">
        <f>(SUM(HS!D5:D12)+4*HS!D13+HS!D36)/13</f>
        <v>-6.1479464199694259E-2</v>
      </c>
      <c r="E3">
        <f>(SUM(HS!E5:E12)+4*HS!E13+HS!E36)/13</f>
        <v>-2.3978970391859637E-2</v>
      </c>
      <c r="F3">
        <f>(SUM(HS!F5:F12)+4*HS!F13+HS!F36)/13</f>
        <v>-1.1863378384401079E-3</v>
      </c>
      <c r="G3">
        <f>(SUM(HS!G5:G12)+4*HS!G13+HS!G36)/13</f>
        <v>-0.11944744188414852</v>
      </c>
      <c r="H3">
        <f>(SUM(HS!H5:H12)+4*HS!H13+HS!H36)/13</f>
        <v>-0.18809330390318518</v>
      </c>
      <c r="I3">
        <f>(SUM(HS!I5:I12)+4*HS!I13+HS!I36)/13</f>
        <v>-0.2666150533579591</v>
      </c>
      <c r="J3">
        <f>(SUM(HS!J5:J12)+4*HS!J13+HS!J36)/13</f>
        <v>-0.31341164336497107</v>
      </c>
      <c r="K3">
        <f>(SUM(HS!K5:K12)+4*HS!K13+HS!K36)/13</f>
        <v>-0.27857459755181968</v>
      </c>
    </row>
    <row r="4" spans="1:11" x14ac:dyDescent="0.25">
      <c r="A4">
        <f t="shared" ref="A4:A29" si="0">A3+1</f>
        <v>6</v>
      </c>
      <c r="B4">
        <f>(SUM(HS!B6:B13)+4*HS!B14+HS!B37)/13</f>
        <v>-0.14075911746001987</v>
      </c>
      <c r="C4">
        <f>(SUM(HS!C6:C13)+4*HS!C14+HS!C37)/13</f>
        <v>-0.10729107800860836</v>
      </c>
      <c r="D4">
        <f>(SUM(HS!D6:D13)+4*HS!D14+HS!D37)/13</f>
        <v>-7.2917141926387319E-2</v>
      </c>
      <c r="E4">
        <f>(SUM(HS!E6:E13)+4*HS!E14+HS!E37)/13</f>
        <v>-3.4915973330102199E-2</v>
      </c>
      <c r="F4">
        <f>(SUM(HS!F6:F13)+4*HS!F14+HS!F37)/13</f>
        <v>-1.3005835529874223E-2</v>
      </c>
      <c r="G4">
        <f>(SUM(HS!G6:G13)+4*HS!G14+HS!G37)/13</f>
        <v>-0.15193270723669944</v>
      </c>
      <c r="H4">
        <f>(SUM(HS!H6:H13)+4*HS!H14+HS!H37)/13</f>
        <v>-0.21724188132078476</v>
      </c>
      <c r="I4">
        <f>(SUM(HS!I6:I13)+4*HS!I14+HS!I37)/13</f>
        <v>-0.29264070019772603</v>
      </c>
      <c r="J4">
        <f>(SUM(HS!J6:J13)+4*HS!J14+HS!J37)/13</f>
        <v>-0.33774944037840804</v>
      </c>
      <c r="K4">
        <f>(SUM(HS!K6:K13)+4*HS!K14+HS!K37)/13</f>
        <v>-0.30414663097569938</v>
      </c>
    </row>
    <row r="5" spans="1:11" x14ac:dyDescent="0.25">
      <c r="A5">
        <f t="shared" si="0"/>
        <v>7</v>
      </c>
      <c r="B5">
        <f>(SUM(HS!B7:B14)+4*HS!B15+HS!B38)/13</f>
        <v>-0.10918342786661633</v>
      </c>
      <c r="C5">
        <f>(SUM(HS!C7:C14)+4*HS!C15+HS!C38)/13</f>
        <v>-7.658298190446361E-2</v>
      </c>
      <c r="D5">
        <f>(SUM(HS!D7:D14)+4*HS!D15+HS!D38)/13</f>
        <v>-4.302179400434189E-2</v>
      </c>
      <c r="E5">
        <f>(SUM(HS!E7:E14)+4*HS!E15+HS!E38)/13</f>
        <v>-7.2713609029409019E-3</v>
      </c>
      <c r="F5">
        <f>(SUM(HS!F7:F14)+4*HS!F15+HS!F38)/13</f>
        <v>2.9185342353860947E-2</v>
      </c>
      <c r="G5">
        <f>(SUM(HS!G7:G14)+4*HS!G15+HS!G38)/13</f>
        <v>-6.8807799580427764E-2</v>
      </c>
      <c r="H5">
        <f>(SUM(HS!H7:H14)+4*HS!H15+HS!H38)/13</f>
        <v>-0.21060476872434966</v>
      </c>
      <c r="I5">
        <f>(SUM(HS!I7:I14)+4*HS!I15+HS!I38)/13</f>
        <v>-0.28536544048687662</v>
      </c>
      <c r="J5">
        <f>(SUM(HS!J7:J14)+4*HS!J15+HS!J38)/13</f>
        <v>-0.31905479139833848</v>
      </c>
      <c r="K5">
        <f>(SUM(HS!K7:K14)+4*HS!K15+HS!K38)/13</f>
        <v>-0.31007165033163697</v>
      </c>
    </row>
    <row r="6" spans="1:11" x14ac:dyDescent="0.25">
      <c r="A6">
        <f t="shared" si="0"/>
        <v>8</v>
      </c>
      <c r="B6">
        <f>(SUM(HS!B8:B15)+4*HS!B16+HS!B39)/13</f>
        <v>-2.1798188008805668E-2</v>
      </c>
      <c r="C6">
        <f>(SUM(HS!C8:C15)+4*HS!C16+HS!C39)/13</f>
        <v>8.0052625306546651E-3</v>
      </c>
      <c r="D6">
        <f>(SUM(HS!D8:D15)+4*HS!D16+HS!D39)/13</f>
        <v>3.8784473277208791E-2</v>
      </c>
      <c r="E6">
        <f>(SUM(HS!E8:E15)+4*HS!E16+HS!E39)/13</f>
        <v>7.0804635983033812E-2</v>
      </c>
      <c r="F6">
        <f>(SUM(HS!F8:F15)+4*HS!F16+HS!F39)/13</f>
        <v>0.1149601500962233</v>
      </c>
      <c r="G6">
        <f>(SUM(HS!G8:G15)+4*HS!G16+HS!G39)/13</f>
        <v>8.2207439363742862E-2</v>
      </c>
      <c r="H6">
        <f>(SUM(HS!H8:H15)+4*HS!H16+HS!H39)/13</f>
        <v>-5.9898275658656304E-2</v>
      </c>
      <c r="I6">
        <f>(SUM(HS!I8:I15)+4*HS!I16+HS!I39)/13</f>
        <v>-0.21018633199821768</v>
      </c>
      <c r="J6">
        <f>(SUM(HS!J8:J15)+4*HS!J16+HS!J39)/13</f>
        <v>-0.24937508055334259</v>
      </c>
      <c r="K6">
        <f>(SUM(HS!K8:K15)+4*HS!K16+HS!K39)/13</f>
        <v>-0.1970288105741636</v>
      </c>
    </row>
    <row r="7" spans="1:11" x14ac:dyDescent="0.25">
      <c r="A7">
        <f t="shared" si="0"/>
        <v>9</v>
      </c>
      <c r="B7">
        <f>(SUM(HS!B9:B16)+4*HS!B17+HS!B40)/13</f>
        <v>7.4446037576340524E-2</v>
      </c>
      <c r="C7">
        <f>(SUM(HS!C9:C16)+4*HS!C17+HS!C40)/13</f>
        <v>0.10126470173887674</v>
      </c>
      <c r="D7">
        <f>(SUM(HS!D9:D16)+4*HS!D17+HS!D40)/13</f>
        <v>0.12898088119574175</v>
      </c>
      <c r="E7">
        <f>(SUM(HS!E9:E16)+4*HS!E17+HS!E40)/13</f>
        <v>0.15803185626651731</v>
      </c>
      <c r="F7">
        <f>(SUM(HS!F9:F16)+4*HS!F17+HS!F40)/13</f>
        <v>0.19601883925727884</v>
      </c>
      <c r="G7">
        <f>(SUM(HS!G9:G16)+4*HS!G17+HS!G40)/13</f>
        <v>0.17186785993695267</v>
      </c>
      <c r="H7">
        <f>(SUM(HS!H9:H16)+4*HS!H17+HS!H40)/13</f>
        <v>9.8376217435392543E-2</v>
      </c>
      <c r="I7">
        <f>(SUM(HS!I9:I16)+4*HS!I17+HS!I40)/13</f>
        <v>-5.2178053462651745E-2</v>
      </c>
      <c r="J7">
        <f>(SUM(HS!J9:J16)+4*HS!J17+HS!J40)/13</f>
        <v>-0.15295298487455075</v>
      </c>
      <c r="K7">
        <f>(SUM(HS!K9:K16)+4*HS!K17+HS!K40)/13</f>
        <v>-6.5680778778066204E-2</v>
      </c>
    </row>
    <row r="8" spans="1:11" x14ac:dyDescent="0.25">
      <c r="A8">
        <f t="shared" si="0"/>
        <v>10</v>
      </c>
      <c r="B8">
        <f>(SUM(HS!B10:B17)+4*HS!B18+HS!B41)/13</f>
        <v>0.18249999400904487</v>
      </c>
      <c r="C8">
        <f>(SUM(HS!C10:C17)+4*HS!C18+HS!C41)/13</f>
        <v>0.20608797581394089</v>
      </c>
      <c r="D8">
        <f>(SUM(HS!D10:D17)+4*HS!D18+HS!D41)/13</f>
        <v>0.23047012189717692</v>
      </c>
      <c r="E8">
        <f>(SUM(HS!E10:E17)+4*HS!E18+HS!E41)/13</f>
        <v>0.25625855450163387</v>
      </c>
      <c r="F8">
        <f>(SUM(HS!F10:F17)+4*HS!F18+HS!F41)/13</f>
        <v>0.28779508429888434</v>
      </c>
      <c r="G8">
        <f>(SUM(HS!G10:G17)+4*HS!G18+HS!G41)/13</f>
        <v>0.25690874433608657</v>
      </c>
      <c r="H8">
        <f>(SUM(HS!H10:H17)+4*HS!H18+HS!H41)/13</f>
        <v>0.19795370833197612</v>
      </c>
      <c r="I8">
        <f>(SUM(HS!I10:I17)+4*HS!I18+HS!I41)/13</f>
        <v>0.11652959106928383</v>
      </c>
      <c r="J8">
        <f>(SUM(HS!J10:J17)+4*HS!J18+HS!J41)/13</f>
        <v>2.5308523040868135E-2</v>
      </c>
      <c r="K8">
        <f>(SUM(HS!K10:K17)+4*HS!K18+HS!K41)/13</f>
        <v>8.1449707945275923E-2</v>
      </c>
    </row>
    <row r="9" spans="1:11" x14ac:dyDescent="0.25">
      <c r="A9">
        <f t="shared" si="0"/>
        <v>11</v>
      </c>
      <c r="B9">
        <f>(SUM(HS!B11:B18)+4*HS!B19+HS!B42)/13</f>
        <v>0.23835074945762977</v>
      </c>
      <c r="C9">
        <f>(SUM(HS!C11:C18)+4*HS!C19+HS!C42)/13</f>
        <v>0.26032526728707961</v>
      </c>
      <c r="D9">
        <f>(SUM(HS!D11:D18)+4*HS!D19+HS!D42)/13</f>
        <v>0.28302027520898798</v>
      </c>
      <c r="E9">
        <f>(SUM(HS!E11:E18)+4*HS!E19+HS!E42)/13</f>
        <v>0.30734950895451391</v>
      </c>
      <c r="F9">
        <f>(SUM(HS!F11:F18)+4*HS!F19+HS!F42)/13</f>
        <v>0.33369004745378478</v>
      </c>
      <c r="G9">
        <f>(SUM(HS!G11:G18)+4*HS!G19+HS!G42)/13</f>
        <v>0.29214699112701309</v>
      </c>
      <c r="H9">
        <f>(SUM(HS!H11:H18)+4*HS!H19+HS!H42)/13</f>
        <v>0.22998214532399175</v>
      </c>
      <c r="I9">
        <f>(SUM(HS!I11:I18)+4*HS!I19+HS!I42)/13</f>
        <v>0.15825711845512569</v>
      </c>
      <c r="J9">
        <f>(SUM(HS!J11:J18)+4*HS!J19+HS!J42)/13</f>
        <v>0.11948223076371363</v>
      </c>
      <c r="K9">
        <f>(SUM(HS!K11:K18)+4*HS!K19+HS!K42)/13</f>
        <v>0.14300128216153019</v>
      </c>
    </row>
    <row r="10" spans="1:11" x14ac:dyDescent="0.25">
      <c r="A10">
        <f t="shared" si="0"/>
        <v>12</v>
      </c>
      <c r="B10">
        <f>(SUM(HS!B12:B19)+4*HS!B20+HS!B43)/13</f>
        <v>-0.25338998596663803</v>
      </c>
      <c r="C10">
        <f>(SUM(HS!C12:C19)+4*HS!C20+HS!C43)/13</f>
        <v>-0.2336908997980866</v>
      </c>
      <c r="D10">
        <f>(SUM(HS!D12:D19)+4*HS!D20+HS!D43)/13</f>
        <v>-0.21353655324507698</v>
      </c>
      <c r="E10">
        <f>(SUM(HS!E12:E19)+4*HS!E20+HS!E43)/13</f>
        <v>-0.19327116942628342</v>
      </c>
      <c r="F10">
        <f>(SUM(HS!F12:F19)+4*HS!F20+HS!F43)/13</f>
        <v>-0.17052619990757945</v>
      </c>
      <c r="G10">
        <f>(SUM(HS!G12:G19)+4*HS!G20+HS!G43)/13</f>
        <v>-0.21284771451731427</v>
      </c>
      <c r="H10">
        <f>(SUM(HS!H12:H19)+4*HS!H20+HS!H43)/13</f>
        <v>-0.27157480502428616</v>
      </c>
      <c r="I10">
        <f>(SUM(HS!I12:I19)+4*HS!I20+HS!I43)/13</f>
        <v>-0.3400132806089356</v>
      </c>
      <c r="J10">
        <f>(SUM(HS!J12:J19)+4*HS!J20+HS!J43)/13</f>
        <v>-0.38104299284808768</v>
      </c>
      <c r="K10">
        <f>(SUM(HS!K12:K19)+4*HS!K20+HS!K43)/13</f>
        <v>-0.35054034044008009</v>
      </c>
    </row>
    <row r="11" spans="1:11" x14ac:dyDescent="0.25">
      <c r="A11">
        <f t="shared" si="0"/>
        <v>13</v>
      </c>
      <c r="B11">
        <f>(SUM(HS!B13:B20)+4*HS!B21+HS!B44)/13</f>
        <v>-0.30779123771977063</v>
      </c>
      <c r="C11">
        <f>(SUM(HS!C13:C20)+4*HS!C21+HS!C44)/13</f>
        <v>-0.29121011293380095</v>
      </c>
      <c r="D11">
        <f>(SUM(HS!D13:D20)+4*HS!D21+HS!D44)/13</f>
        <v>-0.27422400639931432</v>
      </c>
      <c r="E11">
        <f>(SUM(HS!E13:E20)+4*HS!E21+HS!E44)/13</f>
        <v>-0.25733327243893916</v>
      </c>
      <c r="F11">
        <f>(SUM(HS!F13:F20)+4*HS!F21+HS!F44)/13</f>
        <v>-0.23562627561296373</v>
      </c>
      <c r="G11">
        <f>(SUM(HS!G13:G20)+4*HS!G21+HS!G44)/13</f>
        <v>-0.26907287776607752</v>
      </c>
      <c r="H11">
        <f>(SUM(HS!H13:H20)+4*HS!H21+HS!H44)/13</f>
        <v>-0.32360517609397998</v>
      </c>
      <c r="I11">
        <f>(SUM(HS!I13:I20)+4*HS!I21+HS!I44)/13</f>
        <v>-0.38715518913686875</v>
      </c>
      <c r="J11">
        <f>(SUM(HS!J13:J20)+4*HS!J21+HS!J44)/13</f>
        <v>-0.42525420764465277</v>
      </c>
      <c r="K11">
        <f>(SUM(HS!K13:K20)+4*HS!K21+HS!K44)/13</f>
        <v>-0.3969303161229315</v>
      </c>
    </row>
    <row r="12" spans="1:11" x14ac:dyDescent="0.25">
      <c r="A12">
        <f t="shared" si="0"/>
        <v>14</v>
      </c>
      <c r="B12">
        <f>(SUM(HS!B14:B21)+4*HS!B22+HS!B45)/13</f>
        <v>-0.36219248947290311</v>
      </c>
      <c r="C12">
        <f>(SUM(HS!C14:C21)+4*HS!C22+HS!C45)/13</f>
        <v>-0.34872932606951529</v>
      </c>
      <c r="D12">
        <f>(SUM(HS!D14:D21)+4*HS!D22+HS!D45)/13</f>
        <v>-0.33491145955355173</v>
      </c>
      <c r="E12">
        <f>(SUM(HS!E14:E21)+4*HS!E22+HS!E45)/13</f>
        <v>-0.32139537545159497</v>
      </c>
      <c r="F12">
        <f>(SUM(HS!F14:F21)+4*HS!F22+HS!F45)/13</f>
        <v>-0.30072635131834802</v>
      </c>
      <c r="G12">
        <f>(SUM(HS!G14:G21)+4*HS!G22+HS!G45)/13</f>
        <v>-0.3212819579256434</v>
      </c>
      <c r="H12">
        <f>(SUM(HS!H14:H21)+4*HS!H22+HS!H45)/13</f>
        <v>-0.37191909208726709</v>
      </c>
      <c r="I12">
        <f>(SUM(HS!I14:I21)+4*HS!I22+HS!I45)/13</f>
        <v>-0.43092981848423528</v>
      </c>
      <c r="J12">
        <f>(SUM(HS!J14:J21)+4*HS!J22+HS!J45)/13</f>
        <v>-0.46630747852717769</v>
      </c>
      <c r="K12">
        <f>(SUM(HS!K14:K21)+4*HS!K22+HS!K45)/13</f>
        <v>-0.44000672211415065</v>
      </c>
    </row>
    <row r="13" spans="1:11" x14ac:dyDescent="0.25">
      <c r="A13">
        <f t="shared" si="0"/>
        <v>15</v>
      </c>
      <c r="B13">
        <f>(SUM(HS!B15:B22)+4*HS!B23+HS!B46)/13</f>
        <v>-0.4165937412260356</v>
      </c>
      <c r="C13">
        <f>(SUM(HS!C15:C22)+4*HS!C23+HS!C46)/13</f>
        <v>-0.40624853920522963</v>
      </c>
      <c r="D13">
        <f>(SUM(HS!D15:D22)+4*HS!D23+HS!D46)/13</f>
        <v>-0.39559891270778907</v>
      </c>
      <c r="E13">
        <f>(SUM(HS!E15:E22)+4*HS!E23+HS!E46)/13</f>
        <v>-0.38545747846425071</v>
      </c>
      <c r="F13">
        <f>(SUM(HS!F15:F22)+4*HS!F23+HS!F46)/13</f>
        <v>-0.36582642702373236</v>
      </c>
      <c r="G13">
        <f>(SUM(HS!G15:G22)+4*HS!G23+HS!G46)/13</f>
        <v>-0.36976181807381175</v>
      </c>
      <c r="H13">
        <f>(SUM(HS!H15:H22)+4*HS!H23+HS!H46)/13</f>
        <v>-0.41678201408103371</v>
      </c>
      <c r="I13">
        <f>(SUM(HS!I15:I22)+4*HS!I23+HS!I46)/13</f>
        <v>-0.47157768859250421</v>
      </c>
      <c r="J13">
        <f>(SUM(HS!J15:J22)+4*HS!J23+HS!J46)/13</f>
        <v>-0.5044283729180935</v>
      </c>
      <c r="K13">
        <f>(SUM(HS!K15:K22)+4*HS!K23+HS!K46)/13</f>
        <v>-0.4800062419631399</v>
      </c>
    </row>
    <row r="14" spans="1:11" x14ac:dyDescent="0.25">
      <c r="A14">
        <f t="shared" si="0"/>
        <v>16</v>
      </c>
      <c r="B14">
        <f>(SUM(HS!B16:B23)+4*HS!B24+HS!B47)/13</f>
        <v>-0.47099499297916814</v>
      </c>
      <c r="C14">
        <f>(SUM(HS!C16:C23)+4*HS!C24+HS!C47)/13</f>
        <v>-0.46376775234094403</v>
      </c>
      <c r="D14">
        <f>(SUM(HS!D16:D23)+4*HS!D24+HS!D47)/13</f>
        <v>-0.45628636586202642</v>
      </c>
      <c r="E14">
        <f>(SUM(HS!E16:E23)+4*HS!E24+HS!E47)/13</f>
        <v>-0.44951958147690646</v>
      </c>
      <c r="F14">
        <f>(SUM(HS!F16:F23)+4*HS!F24+HS!F47)/13</f>
        <v>-0.43092650272911659</v>
      </c>
      <c r="G14">
        <f>(SUM(HS!G16:G23)+4*HS!G24+HS!G47)/13</f>
        <v>-0.41477883106853947</v>
      </c>
      <c r="H14">
        <f>(SUM(HS!H16:H23)+4*HS!H24+HS!H47)/13</f>
        <v>-0.45844044164667419</v>
      </c>
      <c r="I14">
        <f>(SUM(HS!I16:I23)+4*HS!I24+HS!I47)/13</f>
        <v>-0.50932213940732529</v>
      </c>
      <c r="J14">
        <f>(SUM(HS!J16:J23)+4*HS!J24+HS!J47)/13</f>
        <v>-0.53982634628108683</v>
      </c>
      <c r="K14">
        <f>(SUM(HS!K16:K23)+4*HS!K24+HS!K47)/13</f>
        <v>-0.51714865325148707</v>
      </c>
    </row>
    <row r="15" spans="1:11" x14ac:dyDescent="0.25">
      <c r="A15">
        <f t="shared" si="0"/>
        <v>17</v>
      </c>
      <c r="B15">
        <f>(SUM(HS!B17:B24)+4*HS!B25+HS!B48)/13</f>
        <v>-0.53615079392674181</v>
      </c>
      <c r="C15">
        <f>(SUM(HS!C17:C24)+4*HS!C25+HS!C48)/13</f>
        <v>-0.53167419530828441</v>
      </c>
      <c r="D15">
        <f>(SUM(HS!D17:D24)+4*HS!D25+HS!D48)/13</f>
        <v>-0.52701149100469435</v>
      </c>
      <c r="E15">
        <f>(SUM(HS!E17:E24)+4*HS!E25+HS!E48)/13</f>
        <v>-0.52298562951037375</v>
      </c>
      <c r="F15">
        <f>(SUM(HS!F17:F24)+4*HS!F25+HS!F48)/13</f>
        <v>-0.50875259201168133</v>
      </c>
      <c r="G15">
        <f>(SUM(HS!G17:G24)+4*HS!G25+HS!G48)/13</f>
        <v>-0.48348583187756294</v>
      </c>
      <c r="H15">
        <f>(SUM(HS!H17:H24)+4*HS!H25+HS!H48)/13</f>
        <v>-0.50598267464294744</v>
      </c>
      <c r="I15">
        <f>(SUM(HS!I17:I24)+4*HS!I25+HS!I48)/13</f>
        <v>-0.55369489020384699</v>
      </c>
      <c r="J15">
        <f>(SUM(HS!J17:J24)+4*HS!J25+HS!J48)/13</f>
        <v>-0.5844632205942546</v>
      </c>
      <c r="K15">
        <f>(SUM(HS!K17:K24)+4*HS!K25+HS!K48)/13</f>
        <v>-0.55729992440573806</v>
      </c>
    </row>
    <row r="16" spans="1:11" x14ac:dyDescent="0.25">
      <c r="A16">
        <f t="shared" si="0"/>
        <v>18</v>
      </c>
      <c r="B16">
        <f>(SUM(HS!B18:B25)+4*HS!B26+HS!B49)/13</f>
        <v>-0.62243863255911769</v>
      </c>
      <c r="C16">
        <f>(SUM(HS!C18:C25)+4*HS!C26+HS!C49)/13</f>
        <v>-0.62000497014223144</v>
      </c>
      <c r="D16">
        <f>(SUM(HS!D18:D25)+4*HS!D26+HS!D49)/13</f>
        <v>-0.6174618323275779</v>
      </c>
      <c r="E16">
        <f>(SUM(HS!E18:E25)+4*HS!E26+HS!E49)/13</f>
        <v>-0.6152595675854643</v>
      </c>
      <c r="F16">
        <f>(SUM(HS!F18:F25)+4*HS!F26+HS!F49)/13</f>
        <v>-0.60747904709221201</v>
      </c>
      <c r="G16">
        <f>(SUM(HS!G18:G25)+4*HS!G26+HS!G49)/13</f>
        <v>-0.59114384474960546</v>
      </c>
      <c r="H16">
        <f>(SUM(HS!H18:H25)+4*HS!H26+HS!H49)/13</f>
        <v>-0.59105585530595706</v>
      </c>
      <c r="I16">
        <f>(SUM(HS!I18:I25)+4*HS!I26+HS!I49)/13</f>
        <v>-0.61652847815204459</v>
      </c>
      <c r="J16">
        <f>(SUM(HS!J18:J25)+4*HS!J26+HS!J49)/13</f>
        <v>-0.64767081799452464</v>
      </c>
      <c r="K16">
        <f>(SUM(HS!K18:K25)+4*HS!K26+HS!K49)/13</f>
        <v>-0.62651539551241575</v>
      </c>
    </row>
    <row r="17" spans="1:11" x14ac:dyDescent="0.25">
      <c r="A17">
        <f t="shared" si="0"/>
        <v>19</v>
      </c>
      <c r="B17">
        <f>(SUM(HS!B19:B26)+4*HS!B27+HS!B50)/13</f>
        <v>-0.72907745456070161</v>
      </c>
      <c r="C17">
        <f>(SUM(HS!C19:C26)+4*HS!C27+HS!C50)/13</f>
        <v>-0.72803288834205937</v>
      </c>
      <c r="D17">
        <f>(SUM(HS!D19:D26)+4*HS!D27+HS!D50)/13</f>
        <v>-0.72693713423738526</v>
      </c>
      <c r="E17">
        <f>(SUM(HS!E19:E26)+4*HS!E27+HS!E50)/13</f>
        <v>-0.72599126790553226</v>
      </c>
      <c r="F17">
        <f>(SUM(HS!F19:F26)+4*HS!F27+HS!F50)/13</f>
        <v>-0.72255420661431335</v>
      </c>
      <c r="G17">
        <f>(SUM(HS!G19:G26)+4*HS!G27+HS!G50)/13</f>
        <v>-0.71544972903833093</v>
      </c>
      <c r="H17">
        <f>(SUM(HS!H19:H26)+4*HS!H27+HS!H50)/13</f>
        <v>-0.71365998363570271</v>
      </c>
      <c r="I17">
        <f>(SUM(HS!I19:I26)+4*HS!I27+HS!I50)/13</f>
        <v>-0.71557438254185846</v>
      </c>
      <c r="J17">
        <f>(SUM(HS!J19:J26)+4*HS!J27+HS!J50)/13</f>
        <v>-0.72944913848189696</v>
      </c>
      <c r="K17">
        <f>(SUM(HS!K19:K26)+4*HS!K27+HS!K50)/13</f>
        <v>-0.72479506657151993</v>
      </c>
    </row>
    <row r="18" spans="1:11" x14ac:dyDescent="0.25">
      <c r="A18">
        <f t="shared" si="0"/>
        <v>20</v>
      </c>
      <c r="B18">
        <f>(SUM(HS!B20:B27)+4*HS!B28+HS!B51)/13</f>
        <v>-0.85523026803891988</v>
      </c>
      <c r="C18">
        <f>(SUM(HS!C20:C27)+4*HS!C28+HS!C51)/13</f>
        <v>-0.85497689559217305</v>
      </c>
      <c r="D18">
        <f>(SUM(HS!D20:D27)+4*HS!D28+HS!D51)/13</f>
        <v>-0.85471020823339083</v>
      </c>
      <c r="E18">
        <f>(SUM(HS!E20:E27)+4*HS!E28+HS!E51)/13</f>
        <v>-0.85448047487728607</v>
      </c>
      <c r="F18">
        <f>(SUM(HS!F20:F27)+4*HS!F28+HS!F51)/13</f>
        <v>-0.85362794278134002</v>
      </c>
      <c r="G18">
        <f>(SUM(HS!G20:G27)+4*HS!G28+HS!G51)/13</f>
        <v>-0.85185182338734444</v>
      </c>
      <c r="H18">
        <f>(SUM(HS!H20:H27)+4*HS!H28+HS!H51)/13</f>
        <v>-0.85149191898584875</v>
      </c>
      <c r="I18">
        <f>(SUM(HS!I20:I27)+4*HS!I28+HS!I51)/13</f>
        <v>-0.85083260337328892</v>
      </c>
      <c r="J18">
        <f>(SUM(HS!J20:J27)+4*HS!J28+HS!J51)/13</f>
        <v>-0.84902895128714095</v>
      </c>
      <c r="K18">
        <f>(SUM(HS!K20:K27)+4*HS!K28+HS!K51)/13</f>
        <v>-0.85213893758305104</v>
      </c>
    </row>
    <row r="19" spans="1:11" x14ac:dyDescent="0.25">
      <c r="A19">
        <f t="shared" si="0"/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 x14ac:dyDescent="0.25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25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5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25">
      <c r="A31" t="s">
        <v>2</v>
      </c>
    </row>
    <row r="32" spans="1:11" x14ac:dyDescent="0.25">
      <c r="A32">
        <v>12</v>
      </c>
      <c r="B32">
        <f>(SUM(HS!B33:B41)+4*HS!B42)/13</f>
        <v>8.1836216051656058E-2</v>
      </c>
      <c r="C32">
        <f>(SUM(HS!C33:C41)+4*HS!C42)/13</f>
        <v>0.10350704654207775</v>
      </c>
      <c r="D32">
        <f>(SUM(HS!D33:D41)+4*HS!D42)/13</f>
        <v>0.12659562809256975</v>
      </c>
      <c r="E32">
        <f>(SUM(HS!E33:E41)+4*HS!E42)/13</f>
        <v>0.1564823845846551</v>
      </c>
      <c r="F32">
        <f>(SUM(HS!F33:F41)+4*HS!F42)/13</f>
        <v>0.18595361333225555</v>
      </c>
      <c r="G32">
        <f>(SUM(HS!G33:G41)+4*HS!G42)/13</f>
        <v>0.16547293077063494</v>
      </c>
      <c r="H32">
        <f>(SUM(HS!H33:H41)+4*HS!H42)/13</f>
        <v>9.5115020927032307E-2</v>
      </c>
      <c r="I32">
        <f>(SUM(HS!I33:I41)+4*HS!I42)/13</f>
        <v>6.5790841226863144E-5</v>
      </c>
      <c r="J32">
        <f>(SUM(HS!J33:J41)+4*HS!J42)/13</f>
        <v>-7.0002397357964707E-2</v>
      </c>
      <c r="K32">
        <f>(SUM(HS!K33:K41)+4*HS!K42)/13</f>
        <v>-2.0477877704912145E-2</v>
      </c>
    </row>
    <row r="33" spans="1:11" x14ac:dyDescent="0.25">
      <c r="A33">
        <f t="shared" ref="A33:A51" si="1">A32+1</f>
        <v>13</v>
      </c>
      <c r="B33">
        <f>(SUM(HS!B34:B42)+4*HS!B43)/13</f>
        <v>4.6636132695309578E-2</v>
      </c>
      <c r="C33">
        <f>(SUM(HS!C34:C42)+4*HS!C43)/13</f>
        <v>7.4118813392744051E-2</v>
      </c>
      <c r="D33">
        <f>(SUM(HS!D34:D42)+4*HS!D43)/13</f>
        <v>0.10247714687203516</v>
      </c>
      <c r="E33">
        <f>(SUM(HS!E34:E42)+4*HS!E43)/13</f>
        <v>0.13336273848321722</v>
      </c>
      <c r="F33">
        <f>(SUM(HS!F34:F42)+4*HS!F43)/13</f>
        <v>0.16169271124923698</v>
      </c>
      <c r="G33">
        <f>(SUM(HS!G34:G42)+4*HS!G43)/13</f>
        <v>0.12238569517899196</v>
      </c>
      <c r="H33">
        <f>(SUM(HS!H34:H42)+4*HS!H43)/13</f>
        <v>5.4057070196311299E-2</v>
      </c>
      <c r="I33">
        <f>(SUM(HS!I34:I42)+4*HS!I43)/13</f>
        <v>-3.7694688127479919E-2</v>
      </c>
      <c r="J33">
        <f>(SUM(HS!J34:J42)+4*HS!J43)/13</f>
        <v>-0.10485135840627779</v>
      </c>
      <c r="K33">
        <f>(SUM(HS!K34:K42)+4*HS!K43)/13</f>
        <v>-5.7308046666810254E-2</v>
      </c>
    </row>
    <row r="34" spans="1:11" x14ac:dyDescent="0.25">
      <c r="A34">
        <f t="shared" si="1"/>
        <v>14</v>
      </c>
      <c r="B34">
        <f>(SUM(HS!B35:B43)+4*HS!B44)/13</f>
        <v>2.2391856987839083E-2</v>
      </c>
      <c r="C34">
        <f>(SUM(HS!C35:C43)+4*HS!C44)/13</f>
        <v>5.0806738919282814E-2</v>
      </c>
      <c r="D34">
        <f>(SUM(HS!D35:D43)+4*HS!D44)/13</f>
        <v>8.0081414310110205E-2</v>
      </c>
      <c r="E34">
        <f>(SUM(HS!E35:E43)+4*HS!E44)/13</f>
        <v>0.11189449567473921</v>
      </c>
      <c r="F34">
        <f>(SUM(HS!F35:F43)+4*HS!F44)/13</f>
        <v>0.13916473074357688</v>
      </c>
      <c r="G34">
        <f>(SUM(HS!G35:G43)+4*HS!G44)/13</f>
        <v>7.9507488494468148E-2</v>
      </c>
      <c r="H34">
        <f>(SUM(HS!H35:H43)+4*HS!H44)/13</f>
        <v>1.3277219463208461E-2</v>
      </c>
      <c r="I34">
        <f>(SUM(HS!I35:I43)+4*HS!I44)/13</f>
        <v>-7.5163189441683848E-2</v>
      </c>
      <c r="J34">
        <f>(SUM(HS!J35:J43)+4*HS!J44)/13</f>
        <v>-0.13946678217545455</v>
      </c>
      <c r="K34">
        <f>(SUM(HS!K35:K43)+4*HS!K44)/13</f>
        <v>-9.3874324768310105E-2</v>
      </c>
    </row>
    <row r="35" spans="1:11" x14ac:dyDescent="0.25">
      <c r="A35">
        <f t="shared" si="1"/>
        <v>15</v>
      </c>
      <c r="B35">
        <f>(SUM(HS!B36:B44)+4*HS!B45)/13</f>
        <v>-1.2068474052636583E-4</v>
      </c>
      <c r="C35">
        <f>(SUM(HS!C36:C44)+4*HS!C45)/13</f>
        <v>2.9159812622497332E-2</v>
      </c>
      <c r="D35">
        <f>(SUM(HS!D36:D44)+4*HS!D45)/13</f>
        <v>5.9285376931179856E-2</v>
      </c>
      <c r="E35">
        <f>(SUM(HS!E36:E44)+4*HS!E45)/13</f>
        <v>9.1959698781152455E-2</v>
      </c>
      <c r="F35">
        <f>(SUM(HS!F36:F44)+4*HS!F45)/13</f>
        <v>0.11824589170260678</v>
      </c>
      <c r="G35">
        <f>(SUM(HS!G36:G44)+4*HS!G45)/13</f>
        <v>3.7028282279269235E-2</v>
      </c>
      <c r="H35">
        <f>(SUM(HS!H36:H44)+4*HS!H45)/13</f>
        <v>-2.7054780502901658E-2</v>
      </c>
      <c r="I35">
        <f>(SUM(HS!I36:I44)+4*HS!I45)/13</f>
        <v>-0.11218876868994292</v>
      </c>
      <c r="J35">
        <f>(SUM(HS!J36:J44)+4*HS!J45)/13</f>
        <v>-0.17370423031226784</v>
      </c>
      <c r="K35">
        <f>(SUM(HS!K36:K44)+4*HS!K45)/13</f>
        <v>-0.13002650167843849</v>
      </c>
    </row>
    <row r="36" spans="1:11" x14ac:dyDescent="0.25">
      <c r="A36">
        <f t="shared" si="1"/>
        <v>16</v>
      </c>
      <c r="B36">
        <f>(SUM(HS!B37:B45)+4*HS!B46)/13</f>
        <v>-2.1025187774008566E-2</v>
      </c>
      <c r="C36">
        <f>(SUM(HS!C37:C45)+4*HS!C46)/13</f>
        <v>9.0590953469108244E-3</v>
      </c>
      <c r="D36">
        <f>(SUM(HS!D37:D45)+4*HS!D46)/13</f>
        <v>3.9974770793601705E-2</v>
      </c>
      <c r="E36">
        <f>(SUM(HS!E37:E45)+4*HS!E46)/13</f>
        <v>7.3448815951393354E-2</v>
      </c>
      <c r="F36">
        <f>(SUM(HS!F37:F45)+4*HS!F46)/13</f>
        <v>9.8821255450277409E-2</v>
      </c>
      <c r="G36">
        <f>(SUM(HS!G37:G45)+4*HS!G46)/13</f>
        <v>-4.8901571730158942E-3</v>
      </c>
      <c r="H36">
        <f>(SUM(HS!H37:H45)+4*HS!H46)/13</f>
        <v>-6.6794847920094089E-2</v>
      </c>
      <c r="I36">
        <f>(SUM(HS!I37:I45)+4*HS!I46)/13</f>
        <v>-0.14864353463007476</v>
      </c>
      <c r="J36">
        <f>(SUM(HS!J37:J45)+4*HS!J46)/13</f>
        <v>-0.20744109003068206</v>
      </c>
      <c r="K36">
        <f>(SUM(HS!K37:K45)+4*HS!K46)/13</f>
        <v>-0.16563717206687348</v>
      </c>
    </row>
    <row r="37" spans="1:11" x14ac:dyDescent="0.25">
      <c r="A37">
        <f t="shared" si="1"/>
        <v>17</v>
      </c>
      <c r="B37">
        <f>(SUM(HS!B38:B46)+4*HS!B47)/13</f>
        <v>-4.9104358288912882E-4</v>
      </c>
      <c r="C37">
        <f>(SUM(HS!C38:C46)+4*HS!C47)/13</f>
        <v>2.8975282965620457E-2</v>
      </c>
      <c r="D37">
        <f>(SUM(HS!D38:D46)+4*HS!D47)/13</f>
        <v>5.9326275337164308E-2</v>
      </c>
      <c r="E37">
        <f>(SUM(HS!E38:E46)+4*HS!E47)/13</f>
        <v>9.1189077686774367E-2</v>
      </c>
      <c r="F37">
        <f>(SUM(HS!F38:F46)+4*HS!F47)/13</f>
        <v>0.12805214364549908</v>
      </c>
      <c r="G37">
        <f>(SUM(HS!G38:G46)+4*HS!G47)/13</f>
        <v>5.3823463716116654E-2</v>
      </c>
      <c r="H37">
        <f>(SUM(HS!H38:H46)+4*HS!H47)/13</f>
        <v>-7.2915398729642061E-2</v>
      </c>
      <c r="I37">
        <f>(SUM(HS!I38:I46)+4*HS!I47)/13</f>
        <v>-0.14978689218213329</v>
      </c>
      <c r="J37">
        <f>(SUM(HS!J38:J46)+4*HS!J47)/13</f>
        <v>-0.19686697623363469</v>
      </c>
      <c r="K37">
        <f>(SUM(HS!K38:K46)+4*HS!K47)/13</f>
        <v>-0.17956936979241733</v>
      </c>
    </row>
    <row r="38" spans="1:11" x14ac:dyDescent="0.25">
      <c r="A38">
        <f t="shared" si="1"/>
        <v>18</v>
      </c>
      <c r="B38">
        <f>(SUM(HS!B39:B47)+4*HS!B48)/13</f>
        <v>6.2905069471517722E-2</v>
      </c>
      <c r="C38">
        <f>(SUM(HS!C39:C47)+4*HS!C48)/13</f>
        <v>9.0248278565440029E-2</v>
      </c>
      <c r="D38">
        <f>(SUM(HS!D39:D47)+4*HS!D48)/13</f>
        <v>0.11850192387781081</v>
      </c>
      <c r="E38">
        <f>(SUM(HS!E39:E47)+4*HS!E48)/13</f>
        <v>0.14761274781164399</v>
      </c>
      <c r="F38">
        <f>(SUM(HS!F39:F47)+4*HS!F48)/13</f>
        <v>0.19075324103939681</v>
      </c>
      <c r="G38">
        <f>(SUM(HS!G39:G47)+4*HS!G48)/13</f>
        <v>0.17067649990517353</v>
      </c>
      <c r="H38">
        <f>(SUM(HS!H39:H47)+4*HS!H48)/13</f>
        <v>3.9677444270566534E-2</v>
      </c>
      <c r="I38">
        <f>(SUM(HS!I39:I47)+4*HS!I48)/13</f>
        <v>-0.10074430758041525</v>
      </c>
      <c r="J38">
        <f>(SUM(HS!J39:J47)+4*HS!J48)/13</f>
        <v>-0.14380812317405356</v>
      </c>
      <c r="K38">
        <f>(SUM(HS!K39:K47)+4*HS!K48)/13</f>
        <v>-9.2935491769284034E-2</v>
      </c>
    </row>
    <row r="39" spans="1:11" x14ac:dyDescent="0.25">
      <c r="A39">
        <f t="shared" si="1"/>
        <v>19</v>
      </c>
      <c r="B39">
        <f>(SUM(HS!B40:B48)+4*HS!B49)/13</f>
        <v>0.12395801957914131</v>
      </c>
      <c r="C39">
        <f>(SUM(HS!C40:C48)+4*HS!C49)/13</f>
        <v>0.14933970866308208</v>
      </c>
      <c r="D39">
        <f>(SUM(HS!D40:D48)+4*HS!D49)/13</f>
        <v>0.17557680563858261</v>
      </c>
      <c r="E39">
        <f>(SUM(HS!E40:E48)+4*HS!E49)/13</f>
        <v>0.20298603454657624</v>
      </c>
      <c r="F39">
        <f>(SUM(HS!F40:F48)+4*HS!F49)/13</f>
        <v>0.23979935436410924</v>
      </c>
      <c r="G39">
        <f>(SUM(HS!G40:G48)+4*HS!G49)/13</f>
        <v>0.2206201141552227</v>
      </c>
      <c r="H39">
        <f>(SUM(HS!H40:H48)+4*HS!H49)/13</f>
        <v>0.15227028727077518</v>
      </c>
      <c r="I39">
        <f>(SUM(HS!I40:I48)+4*HS!I49)/13</f>
        <v>7.8926417444342874E-3</v>
      </c>
      <c r="J39">
        <f>(SUM(HS!J40:J48)+4*HS!J49)/13</f>
        <v>-8.809595391274655E-2</v>
      </c>
      <c r="K39">
        <f>(SUM(HS!K40:K48)+4*HS!K49)/13</f>
        <v>-5.7428919120040816E-3</v>
      </c>
    </row>
    <row r="40" spans="1:11" x14ac:dyDescent="0.25">
      <c r="A40">
        <f t="shared" si="1"/>
        <v>20</v>
      </c>
      <c r="B40">
        <f>(SUM(HS!B41:B49)+4*HS!B50)/13</f>
        <v>0.18249999400904487</v>
      </c>
      <c r="C40">
        <f>(SUM(HS!C41:C49)+4*HS!C50)/13</f>
        <v>0.20608797581394089</v>
      </c>
      <c r="D40">
        <f>(SUM(HS!D41:D49)+4*HS!D50)/13</f>
        <v>0.23047012189717692</v>
      </c>
      <c r="E40">
        <f>(SUM(HS!E41:E49)+4*HS!E50)/13</f>
        <v>0.25625855450163382</v>
      </c>
      <c r="F40">
        <f>(SUM(HS!F41:F49)+4*HS!F50)/13</f>
        <v>0.28779508429888434</v>
      </c>
      <c r="G40">
        <f>(SUM(HS!G41:G49)+4*HS!G50)/13</f>
        <v>0.25690874433608657</v>
      </c>
      <c r="H40">
        <f>(SUM(HS!H41:H49)+4*HS!H50)/13</f>
        <v>0.19795370833197609</v>
      </c>
      <c r="I40">
        <f>(SUM(HS!I41:I49)+4*HS!I50)/13</f>
        <v>0.11652959106928386</v>
      </c>
      <c r="J40">
        <f>(SUM(HS!J41:J49)+4*HS!J50)/13</f>
        <v>2.5308523040868145E-2</v>
      </c>
      <c r="K40">
        <f>(SUM(HS!K41:K49)+4*HS!K50)/13</f>
        <v>8.1449707945275895E-2</v>
      </c>
    </row>
    <row r="41" spans="1:11" x14ac:dyDescent="0.25">
      <c r="A41">
        <f t="shared" si="1"/>
        <v>21</v>
      </c>
      <c r="B41">
        <f>(SUM(HS!B42:B50)+4*HS!B51)/13</f>
        <v>0.2383507494576298</v>
      </c>
      <c r="C41">
        <f>(SUM(HS!C42:C50)+4*HS!C51)/13</f>
        <v>0.26032526728707961</v>
      </c>
      <c r="D41">
        <f>(SUM(HS!D42:D50)+4*HS!D51)/13</f>
        <v>0.28302027520898793</v>
      </c>
      <c r="E41">
        <f>(SUM(HS!E42:E50)+4*HS!E51)/13</f>
        <v>0.30734950895451391</v>
      </c>
      <c r="F41">
        <f>(SUM(HS!F42:F50)+4*HS!F51)/13</f>
        <v>0.33369004745378478</v>
      </c>
      <c r="G41">
        <f>(SUM(HS!G42:G50)+4*HS!G51)/13</f>
        <v>0.29214699112701309</v>
      </c>
      <c r="H41">
        <f>(SUM(HS!H42:H50)+4*HS!H51)/13</f>
        <v>0.22998214532399175</v>
      </c>
      <c r="I41">
        <f>(SUM(HS!I42:I50)+4*HS!I51)/13</f>
        <v>0.15825711845512563</v>
      </c>
      <c r="J41">
        <f>(SUM(HS!J42:J50)+4*HS!J51)/13</f>
        <v>0.11948223076371359</v>
      </c>
      <c r="K41">
        <f>(SUM(HS!K42:K50)+4*HS!K51)/13</f>
        <v>0.14300128216153027</v>
      </c>
    </row>
    <row r="42" spans="1:11" x14ac:dyDescent="0.25">
      <c r="A42">
        <f t="shared" si="1"/>
        <v>22</v>
      </c>
      <c r="B42">
        <f>B10</f>
        <v>-0.25338998596663803</v>
      </c>
      <c r="C42">
        <f t="shared" ref="C42:K42" si="2">C10</f>
        <v>-0.2336908997980866</v>
      </c>
      <c r="D42">
        <f t="shared" si="2"/>
        <v>-0.21353655324507698</v>
      </c>
      <c r="E42">
        <f t="shared" si="2"/>
        <v>-0.19327116942628342</v>
      </c>
      <c r="F42">
        <f t="shared" si="2"/>
        <v>-0.17052619990757945</v>
      </c>
      <c r="G42">
        <f t="shared" si="2"/>
        <v>-0.21284771451731427</v>
      </c>
      <c r="H42">
        <f t="shared" si="2"/>
        <v>-0.27157480502428616</v>
      </c>
      <c r="I42">
        <f t="shared" si="2"/>
        <v>-0.3400132806089356</v>
      </c>
      <c r="J42">
        <f t="shared" si="2"/>
        <v>-0.38104299284808768</v>
      </c>
      <c r="K42">
        <f t="shared" si="2"/>
        <v>-0.35054034044008009</v>
      </c>
    </row>
    <row r="43" spans="1:11" x14ac:dyDescent="0.25">
      <c r="A43">
        <f t="shared" si="1"/>
        <v>23</v>
      </c>
      <c r="B43">
        <f t="shared" ref="B43:K43" si="3">B11</f>
        <v>-0.30779123771977063</v>
      </c>
      <c r="C43">
        <f t="shared" si="3"/>
        <v>-0.29121011293380095</v>
      </c>
      <c r="D43">
        <f t="shared" si="3"/>
        <v>-0.27422400639931432</v>
      </c>
      <c r="E43">
        <f t="shared" si="3"/>
        <v>-0.25733327243893916</v>
      </c>
      <c r="F43">
        <f t="shared" si="3"/>
        <v>-0.23562627561296373</v>
      </c>
      <c r="G43">
        <f t="shared" si="3"/>
        <v>-0.26907287776607752</v>
      </c>
      <c r="H43">
        <f t="shared" si="3"/>
        <v>-0.32360517609397998</v>
      </c>
      <c r="I43">
        <f t="shared" si="3"/>
        <v>-0.38715518913686875</v>
      </c>
      <c r="J43">
        <f t="shared" si="3"/>
        <v>-0.42525420764465277</v>
      </c>
      <c r="K43">
        <f t="shared" si="3"/>
        <v>-0.3969303161229315</v>
      </c>
    </row>
    <row r="44" spans="1:11" x14ac:dyDescent="0.25">
      <c r="A44">
        <f t="shared" si="1"/>
        <v>24</v>
      </c>
      <c r="B44">
        <f t="shared" ref="B44:K44" si="4">B12</f>
        <v>-0.36219248947290311</v>
      </c>
      <c r="C44">
        <f t="shared" si="4"/>
        <v>-0.34872932606951529</v>
      </c>
      <c r="D44">
        <f t="shared" si="4"/>
        <v>-0.33491145955355173</v>
      </c>
      <c r="E44">
        <f t="shared" si="4"/>
        <v>-0.32139537545159497</v>
      </c>
      <c r="F44">
        <f t="shared" si="4"/>
        <v>-0.30072635131834802</v>
      </c>
      <c r="G44">
        <f t="shared" si="4"/>
        <v>-0.3212819579256434</v>
      </c>
      <c r="H44">
        <f t="shared" si="4"/>
        <v>-0.37191909208726709</v>
      </c>
      <c r="I44">
        <f t="shared" si="4"/>
        <v>-0.43092981848423528</v>
      </c>
      <c r="J44">
        <f t="shared" si="4"/>
        <v>-0.46630747852717769</v>
      </c>
      <c r="K44">
        <f t="shared" si="4"/>
        <v>-0.44000672211415065</v>
      </c>
    </row>
    <row r="45" spans="1:11" x14ac:dyDescent="0.25">
      <c r="A45">
        <f t="shared" si="1"/>
        <v>25</v>
      </c>
      <c r="B45">
        <f t="shared" ref="B45:K45" si="5">B13</f>
        <v>-0.4165937412260356</v>
      </c>
      <c r="C45">
        <f t="shared" si="5"/>
        <v>-0.40624853920522963</v>
      </c>
      <c r="D45">
        <f t="shared" si="5"/>
        <v>-0.39559891270778907</v>
      </c>
      <c r="E45">
        <f t="shared" si="5"/>
        <v>-0.38545747846425071</v>
      </c>
      <c r="F45">
        <f t="shared" si="5"/>
        <v>-0.36582642702373236</v>
      </c>
      <c r="G45">
        <f t="shared" si="5"/>
        <v>-0.36976181807381175</v>
      </c>
      <c r="H45">
        <f t="shared" si="5"/>
        <v>-0.41678201408103371</v>
      </c>
      <c r="I45">
        <f t="shared" si="5"/>
        <v>-0.47157768859250421</v>
      </c>
      <c r="J45">
        <f t="shared" si="5"/>
        <v>-0.5044283729180935</v>
      </c>
      <c r="K45">
        <f t="shared" si="5"/>
        <v>-0.4800062419631399</v>
      </c>
    </row>
    <row r="46" spans="1:11" x14ac:dyDescent="0.25">
      <c r="A46">
        <f t="shared" si="1"/>
        <v>26</v>
      </c>
      <c r="B46">
        <f t="shared" ref="B46:K46" si="6">B14</f>
        <v>-0.47099499297916814</v>
      </c>
      <c r="C46">
        <f t="shared" si="6"/>
        <v>-0.46376775234094403</v>
      </c>
      <c r="D46">
        <f t="shared" si="6"/>
        <v>-0.45628636586202642</v>
      </c>
      <c r="E46">
        <f t="shared" si="6"/>
        <v>-0.44951958147690646</v>
      </c>
      <c r="F46">
        <f t="shared" si="6"/>
        <v>-0.43092650272911659</v>
      </c>
      <c r="G46">
        <f t="shared" si="6"/>
        <v>-0.41477883106853947</v>
      </c>
      <c r="H46">
        <f t="shared" si="6"/>
        <v>-0.45844044164667419</v>
      </c>
      <c r="I46">
        <f t="shared" si="6"/>
        <v>-0.50932213940732529</v>
      </c>
      <c r="J46">
        <f t="shared" si="6"/>
        <v>-0.53982634628108683</v>
      </c>
      <c r="K46">
        <f t="shared" si="6"/>
        <v>-0.51714865325148707</v>
      </c>
    </row>
    <row r="47" spans="1:11" x14ac:dyDescent="0.25">
      <c r="A47">
        <f t="shared" si="1"/>
        <v>27</v>
      </c>
      <c r="B47">
        <f t="shared" ref="B47:K47" si="7">B15</f>
        <v>-0.53615079392674181</v>
      </c>
      <c r="C47">
        <f t="shared" si="7"/>
        <v>-0.53167419530828441</v>
      </c>
      <c r="D47">
        <f t="shared" si="7"/>
        <v>-0.52701149100469435</v>
      </c>
      <c r="E47">
        <f t="shared" si="7"/>
        <v>-0.52298562951037375</v>
      </c>
      <c r="F47">
        <f t="shared" si="7"/>
        <v>-0.50875259201168133</v>
      </c>
      <c r="G47">
        <f t="shared" si="7"/>
        <v>-0.48348583187756294</v>
      </c>
      <c r="H47">
        <f t="shared" si="7"/>
        <v>-0.50598267464294744</v>
      </c>
      <c r="I47">
        <f t="shared" si="7"/>
        <v>-0.55369489020384699</v>
      </c>
      <c r="J47">
        <f t="shared" si="7"/>
        <v>-0.5844632205942546</v>
      </c>
      <c r="K47">
        <f t="shared" si="7"/>
        <v>-0.55729992440573806</v>
      </c>
    </row>
    <row r="48" spans="1:11" x14ac:dyDescent="0.25">
      <c r="A48">
        <f t="shared" si="1"/>
        <v>28</v>
      </c>
      <c r="B48">
        <f t="shared" ref="B48:K48" si="8">B16</f>
        <v>-0.62243863255911769</v>
      </c>
      <c r="C48">
        <f t="shared" si="8"/>
        <v>-0.62000497014223144</v>
      </c>
      <c r="D48">
        <f t="shared" si="8"/>
        <v>-0.6174618323275779</v>
      </c>
      <c r="E48">
        <f t="shared" si="8"/>
        <v>-0.6152595675854643</v>
      </c>
      <c r="F48">
        <f t="shared" si="8"/>
        <v>-0.60747904709221201</v>
      </c>
      <c r="G48">
        <f t="shared" si="8"/>
        <v>-0.59114384474960546</v>
      </c>
      <c r="H48">
        <f t="shared" si="8"/>
        <v>-0.59105585530595706</v>
      </c>
      <c r="I48">
        <f t="shared" si="8"/>
        <v>-0.61652847815204459</v>
      </c>
      <c r="J48">
        <f t="shared" si="8"/>
        <v>-0.64767081799452464</v>
      </c>
      <c r="K48">
        <f t="shared" si="8"/>
        <v>-0.62651539551241575</v>
      </c>
    </row>
    <row r="49" spans="1:11" x14ac:dyDescent="0.25">
      <c r="A49">
        <f t="shared" si="1"/>
        <v>29</v>
      </c>
      <c r="B49">
        <f t="shared" ref="B49:K49" si="9">B17</f>
        <v>-0.72907745456070161</v>
      </c>
      <c r="C49">
        <f t="shared" si="9"/>
        <v>-0.72803288834205937</v>
      </c>
      <c r="D49">
        <f t="shared" si="9"/>
        <v>-0.72693713423738526</v>
      </c>
      <c r="E49">
        <f t="shared" si="9"/>
        <v>-0.72599126790553226</v>
      </c>
      <c r="F49">
        <f t="shared" si="9"/>
        <v>-0.72255420661431335</v>
      </c>
      <c r="G49">
        <f t="shared" si="9"/>
        <v>-0.71544972903833093</v>
      </c>
      <c r="H49">
        <f t="shared" si="9"/>
        <v>-0.71365998363570271</v>
      </c>
      <c r="I49">
        <f t="shared" si="9"/>
        <v>-0.71557438254185846</v>
      </c>
      <c r="J49">
        <f t="shared" si="9"/>
        <v>-0.72944913848189696</v>
      </c>
      <c r="K49">
        <f t="shared" si="9"/>
        <v>-0.72479506657151993</v>
      </c>
    </row>
    <row r="50" spans="1:11" x14ac:dyDescent="0.25">
      <c r="A50">
        <f t="shared" si="1"/>
        <v>30</v>
      </c>
      <c r="B50">
        <f t="shared" ref="B50:K50" si="10">B18</f>
        <v>-0.85523026803891988</v>
      </c>
      <c r="C50">
        <f t="shared" si="10"/>
        <v>-0.85497689559217305</v>
      </c>
      <c r="D50">
        <f t="shared" si="10"/>
        <v>-0.85471020823339083</v>
      </c>
      <c r="E50">
        <f t="shared" si="10"/>
        <v>-0.85448047487728607</v>
      </c>
      <c r="F50">
        <f t="shared" si="10"/>
        <v>-0.85362794278134002</v>
      </c>
      <c r="G50">
        <f t="shared" si="10"/>
        <v>-0.85185182338734444</v>
      </c>
      <c r="H50">
        <f t="shared" si="10"/>
        <v>-0.85149191898584875</v>
      </c>
      <c r="I50">
        <f t="shared" si="10"/>
        <v>-0.85083260337328892</v>
      </c>
      <c r="J50">
        <f t="shared" si="10"/>
        <v>-0.84902895128714095</v>
      </c>
      <c r="K50">
        <f t="shared" si="10"/>
        <v>-0.85213893758305104</v>
      </c>
    </row>
    <row r="51" spans="1:11" x14ac:dyDescent="0.25">
      <c r="A51">
        <f t="shared" si="1"/>
        <v>31</v>
      </c>
      <c r="B51">
        <f t="shared" ref="B51:K51" si="11">B19</f>
        <v>-1</v>
      </c>
      <c r="C51">
        <f t="shared" si="11"/>
        <v>-1</v>
      </c>
      <c r="D51">
        <f t="shared" si="11"/>
        <v>-1</v>
      </c>
      <c r="E51">
        <f t="shared" si="11"/>
        <v>-1</v>
      </c>
      <c r="F51">
        <f t="shared" si="11"/>
        <v>-1</v>
      </c>
      <c r="G51">
        <f t="shared" si="11"/>
        <v>-1</v>
      </c>
      <c r="H51">
        <f t="shared" si="11"/>
        <v>-1</v>
      </c>
      <c r="I51">
        <f t="shared" si="11"/>
        <v>-1</v>
      </c>
      <c r="J51">
        <f t="shared" si="11"/>
        <v>-1</v>
      </c>
      <c r="K51">
        <f t="shared" si="11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topLeftCell="G1" workbookViewId="0">
      <selection activeCell="K18" sqref="K18"/>
    </sheetView>
  </sheetViews>
  <sheetFormatPr defaultRowHeight="15" x14ac:dyDescent="0.25"/>
  <sheetData>
    <row r="1" spans="1:25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  <c r="O1" t="s">
        <v>4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 t="s">
        <v>3</v>
      </c>
    </row>
    <row r="2" spans="1:25" x14ac:dyDescent="0.25">
      <c r="A2">
        <v>4</v>
      </c>
      <c r="B2">
        <f>MAX(HIT!B2,STAND!B2)</f>
        <v>-0.11491332761892134</v>
      </c>
      <c r="C2">
        <f>MAX(HIT!C2,STAND!C2)</f>
        <v>-8.2613314299744375E-2</v>
      </c>
      <c r="D2">
        <f>MAX(HIT!D2,STAND!D2)</f>
        <v>-4.9367420106916936E-2</v>
      </c>
      <c r="E2">
        <f>MAX(HIT!E2,STAND!E2)</f>
        <v>-1.2379926519926403E-2</v>
      </c>
      <c r="F2">
        <f>MAX(HIT!F2,STAND!F2)</f>
        <v>1.1130417280979871E-2</v>
      </c>
      <c r="G2">
        <f>MAX(HIT!G2,STAND!G2)</f>
        <v>-8.8279201058463722E-2</v>
      </c>
      <c r="H2">
        <f>MAX(HIT!H2,STAND!H2)</f>
        <v>-0.15933415266020509</v>
      </c>
      <c r="I2">
        <f>MAX(HIT!I2,STAND!I2)</f>
        <v>-0.24066617915336547</v>
      </c>
      <c r="J2">
        <f>MAX(HIT!J2,STAND!J2)</f>
        <v>-0.28919791448567517</v>
      </c>
      <c r="K2">
        <f>MAX(HIT!K2,STAND!K2)</f>
        <v>-0.25307699440390868</v>
      </c>
      <c r="O2">
        <v>4</v>
      </c>
      <c r="P2" s="1" t="str">
        <f>IF(B2=STAND!B2, "S", "H")</f>
        <v>H</v>
      </c>
      <c r="Q2" s="1" t="str">
        <f>IF(C2=STAND!C2, "S", "H")</f>
        <v>H</v>
      </c>
      <c r="R2" s="1" t="str">
        <f>IF(D2=STAND!D2, "S", "H")</f>
        <v>H</v>
      </c>
      <c r="S2" s="1" t="str">
        <f>IF(E2=STAND!E2, "S", "H")</f>
        <v>H</v>
      </c>
      <c r="T2" s="1" t="str">
        <f>IF(F2=STAND!F2, "S", "H")</f>
        <v>H</v>
      </c>
      <c r="U2" s="1" t="str">
        <f>IF(G2=STAND!G2, "S", "H")</f>
        <v>H</v>
      </c>
      <c r="V2" s="1" t="str">
        <f>IF(H2=STAND!H2, "S", "H")</f>
        <v>H</v>
      </c>
      <c r="W2" s="1" t="str">
        <f>IF(I2=STAND!I2, "S", "H")</f>
        <v>H</v>
      </c>
      <c r="X2" s="1" t="str">
        <f>IF(J2=STAND!J2, "S", "H")</f>
        <v>H</v>
      </c>
      <c r="Y2" s="1" t="str">
        <f>IF(K2=STAND!K2, "S", "H")</f>
        <v>H</v>
      </c>
    </row>
    <row r="3" spans="1:25" x14ac:dyDescent="0.25">
      <c r="A3">
        <f>A2+1</f>
        <v>5</v>
      </c>
      <c r="B3">
        <f>MAX(HIT!B3,STAND!B3)</f>
        <v>-0.12821556706374745</v>
      </c>
      <c r="C3">
        <f>MAX(HIT!C3,STAND!C3)</f>
        <v>-9.5310227261489883E-2</v>
      </c>
      <c r="D3">
        <f>MAX(HIT!D3,STAND!D3)</f>
        <v>-6.1479464199694259E-2</v>
      </c>
      <c r="E3">
        <f>MAX(HIT!E3,STAND!E3)</f>
        <v>-2.3978970391859637E-2</v>
      </c>
      <c r="F3">
        <f>MAX(HIT!F3,STAND!F3)</f>
        <v>-1.1863378384401079E-3</v>
      </c>
      <c r="G3">
        <f>MAX(HIT!G3,STAND!G3)</f>
        <v>-0.11944744188414852</v>
      </c>
      <c r="H3">
        <f>MAX(HIT!H3,STAND!H3)</f>
        <v>-0.18809330390318518</v>
      </c>
      <c r="I3">
        <f>MAX(HIT!I3,STAND!I3)</f>
        <v>-0.2666150533579591</v>
      </c>
      <c r="J3">
        <f>MAX(HIT!J3,STAND!J3)</f>
        <v>-0.31341164336497107</v>
      </c>
      <c r="K3">
        <f>MAX(HIT!K3,STAND!K3)</f>
        <v>-0.27857459755181968</v>
      </c>
      <c r="O3">
        <f>O2+1</f>
        <v>5</v>
      </c>
      <c r="P3" s="1" t="str">
        <f>IF(B3=STAND!B3, "S", "H")</f>
        <v>H</v>
      </c>
      <c r="Q3" s="1" t="str">
        <f>IF(C3=STAND!C3, "S", "H")</f>
        <v>H</v>
      </c>
      <c r="R3" s="1" t="str">
        <f>IF(D3=STAND!D3, "S", "H")</f>
        <v>H</v>
      </c>
      <c r="S3" s="1" t="str">
        <f>IF(E3=STAND!E3, "S", "H")</f>
        <v>H</v>
      </c>
      <c r="T3" s="1" t="str">
        <f>IF(F3=STAND!F3, "S", "H")</f>
        <v>H</v>
      </c>
      <c r="U3" s="1" t="str">
        <f>IF(G3=STAND!G3, "S", "H")</f>
        <v>H</v>
      </c>
      <c r="V3" s="1" t="str">
        <f>IF(H3=STAND!H3, "S", "H")</f>
        <v>H</v>
      </c>
      <c r="W3" s="1" t="str">
        <f>IF(I3=STAND!I3, "S", "H")</f>
        <v>H</v>
      </c>
      <c r="X3" s="1" t="str">
        <f>IF(J3=STAND!J3, "S", "H")</f>
        <v>H</v>
      </c>
      <c r="Y3" s="1" t="str">
        <f>IF(K3=STAND!K3, "S", "H")</f>
        <v>H</v>
      </c>
    </row>
    <row r="4" spans="1:25" x14ac:dyDescent="0.25">
      <c r="A4">
        <f t="shared" ref="A4:A29" si="0">A3+1</f>
        <v>6</v>
      </c>
      <c r="B4">
        <f>MAX(HIT!B4,STAND!B4)</f>
        <v>-0.14075911746001987</v>
      </c>
      <c r="C4">
        <f>MAX(HIT!C4,STAND!C4)</f>
        <v>-0.10729107800860836</v>
      </c>
      <c r="D4">
        <f>MAX(HIT!D4,STAND!D4)</f>
        <v>-7.2917141926387319E-2</v>
      </c>
      <c r="E4">
        <f>MAX(HIT!E4,STAND!E4)</f>
        <v>-3.4915973330102199E-2</v>
      </c>
      <c r="F4">
        <f>MAX(HIT!F4,STAND!F4)</f>
        <v>-1.3005835529874223E-2</v>
      </c>
      <c r="G4">
        <f>MAX(HIT!G4,STAND!G4)</f>
        <v>-0.15193270723669944</v>
      </c>
      <c r="H4">
        <f>MAX(HIT!H4,STAND!H4)</f>
        <v>-0.21724188132078476</v>
      </c>
      <c r="I4">
        <f>MAX(HIT!I4,STAND!I4)</f>
        <v>-0.29264070019772603</v>
      </c>
      <c r="J4">
        <f>MAX(HIT!J4,STAND!J4)</f>
        <v>-0.33774944037840804</v>
      </c>
      <c r="K4">
        <f>MAX(HIT!K4,STAND!K4)</f>
        <v>-0.30414663097569938</v>
      </c>
      <c r="O4">
        <f t="shared" ref="O4:O19" si="1">O3+1</f>
        <v>6</v>
      </c>
      <c r="P4" s="1" t="str">
        <f>IF(B4=STAND!B4, "S", "H")</f>
        <v>H</v>
      </c>
      <c r="Q4" s="1" t="str">
        <f>IF(C4=STAND!C4, "S", "H")</f>
        <v>H</v>
      </c>
      <c r="R4" s="1" t="str">
        <f>IF(D4=STAND!D4, "S", "H")</f>
        <v>H</v>
      </c>
      <c r="S4" s="1" t="str">
        <f>IF(E4=STAND!E4, "S", "H")</f>
        <v>H</v>
      </c>
      <c r="T4" s="1" t="str">
        <f>IF(F4=STAND!F4, "S", "H")</f>
        <v>H</v>
      </c>
      <c r="U4" s="1" t="str">
        <f>IF(G4=STAND!G4, "S", "H")</f>
        <v>H</v>
      </c>
      <c r="V4" s="1" t="str">
        <f>IF(H4=STAND!H4, "S", "H")</f>
        <v>H</v>
      </c>
      <c r="W4" s="1" t="str">
        <f>IF(I4=STAND!I4, "S", "H")</f>
        <v>H</v>
      </c>
      <c r="X4" s="1" t="str">
        <f>IF(J4=STAND!J4, "S", "H")</f>
        <v>H</v>
      </c>
      <c r="Y4" s="1" t="str">
        <f>IF(K4=STAND!K4, "S", "H")</f>
        <v>H</v>
      </c>
    </row>
    <row r="5" spans="1:25" x14ac:dyDescent="0.25">
      <c r="A5">
        <f t="shared" si="0"/>
        <v>7</v>
      </c>
      <c r="B5">
        <f>MAX(HIT!B5,STAND!B5)</f>
        <v>-0.10918342786661633</v>
      </c>
      <c r="C5">
        <f>MAX(HIT!C5,STAND!C5)</f>
        <v>-7.658298190446361E-2</v>
      </c>
      <c r="D5">
        <f>MAX(HIT!D5,STAND!D5)</f>
        <v>-4.302179400434189E-2</v>
      </c>
      <c r="E5">
        <f>MAX(HIT!E5,STAND!E5)</f>
        <v>-7.2713609029409019E-3</v>
      </c>
      <c r="F5">
        <f>MAX(HIT!F5,STAND!F5)</f>
        <v>2.9185342353860947E-2</v>
      </c>
      <c r="G5">
        <f>MAX(HIT!G5,STAND!G5)</f>
        <v>-6.8807799580427764E-2</v>
      </c>
      <c r="H5">
        <f>MAX(HIT!H5,STAND!H5)</f>
        <v>-0.21060476872434966</v>
      </c>
      <c r="I5">
        <f>MAX(HIT!I5,STAND!I5)</f>
        <v>-0.28536544048687662</v>
      </c>
      <c r="J5">
        <f>MAX(HIT!J5,STAND!J5)</f>
        <v>-0.31905479139833848</v>
      </c>
      <c r="K5">
        <f>MAX(HIT!K5,STAND!K5)</f>
        <v>-0.31007165033163697</v>
      </c>
      <c r="O5">
        <f t="shared" si="1"/>
        <v>7</v>
      </c>
      <c r="P5" s="1" t="str">
        <f>IF(B5=STAND!B5, "S", "H")</f>
        <v>H</v>
      </c>
      <c r="Q5" s="1" t="str">
        <f>IF(C5=STAND!C5, "S", "H")</f>
        <v>H</v>
      </c>
      <c r="R5" s="1" t="str">
        <f>IF(D5=STAND!D5, "S", "H")</f>
        <v>H</v>
      </c>
      <c r="S5" s="1" t="str">
        <f>IF(E5=STAND!E5, "S", "H")</f>
        <v>H</v>
      </c>
      <c r="T5" s="1" t="str">
        <f>IF(F5=STAND!F5, "S", "H")</f>
        <v>H</v>
      </c>
      <c r="U5" s="1" t="str">
        <f>IF(G5=STAND!G5, "S", "H")</f>
        <v>H</v>
      </c>
      <c r="V5" s="1" t="str">
        <f>IF(H5=STAND!H5, "S", "H")</f>
        <v>H</v>
      </c>
      <c r="W5" s="1" t="str">
        <f>IF(I5=STAND!I5, "S", "H")</f>
        <v>H</v>
      </c>
      <c r="X5" s="1" t="str">
        <f>IF(J5=STAND!J5, "S", "H")</f>
        <v>H</v>
      </c>
      <c r="Y5" s="1" t="str">
        <f>IF(K5=STAND!K5, "S", "H")</f>
        <v>H</v>
      </c>
    </row>
    <row r="6" spans="1:25" x14ac:dyDescent="0.25">
      <c r="A6">
        <f t="shared" si="0"/>
        <v>8</v>
      </c>
      <c r="B6">
        <f>MAX(HIT!B6,STAND!B6)</f>
        <v>-2.1798188008805668E-2</v>
      </c>
      <c r="C6">
        <f>MAX(HIT!C6,STAND!C6)</f>
        <v>8.0052625306546651E-3</v>
      </c>
      <c r="D6">
        <f>MAX(HIT!D6,STAND!D6)</f>
        <v>3.8784473277208791E-2</v>
      </c>
      <c r="E6">
        <f>MAX(HIT!E6,STAND!E6)</f>
        <v>7.0804635983033812E-2</v>
      </c>
      <c r="F6">
        <f>MAX(HIT!F6,STAND!F6)</f>
        <v>0.1149601500962233</v>
      </c>
      <c r="G6">
        <f>MAX(HIT!G6,STAND!G6)</f>
        <v>8.2207439363742862E-2</v>
      </c>
      <c r="H6">
        <f>MAX(HIT!H6,STAND!H6)</f>
        <v>-5.9898275658656304E-2</v>
      </c>
      <c r="I6">
        <f>MAX(HIT!I6,STAND!I6)</f>
        <v>-0.21018633199821768</v>
      </c>
      <c r="J6">
        <f>MAX(HIT!J6,STAND!J6)</f>
        <v>-0.24937508055334259</v>
      </c>
      <c r="K6">
        <f>MAX(HIT!K6,STAND!K6)</f>
        <v>-0.1970288105741636</v>
      </c>
      <c r="O6">
        <f t="shared" si="1"/>
        <v>8</v>
      </c>
      <c r="P6" s="1" t="str">
        <f>IF(B6=STAND!B6, "S", "H")</f>
        <v>H</v>
      </c>
      <c r="Q6" s="1" t="str">
        <f>IF(C6=STAND!C6, "S", "H")</f>
        <v>H</v>
      </c>
      <c r="R6" s="1" t="str">
        <f>IF(D6=STAND!D6, "S", "H")</f>
        <v>H</v>
      </c>
      <c r="S6" s="1" t="str">
        <f>IF(E6=STAND!E6, "S", "H")</f>
        <v>H</v>
      </c>
      <c r="T6" s="1" t="str">
        <f>IF(F6=STAND!F6, "S", "H")</f>
        <v>H</v>
      </c>
      <c r="U6" s="1" t="str">
        <f>IF(G6=STAND!G6, "S", "H")</f>
        <v>H</v>
      </c>
      <c r="V6" s="1" t="str">
        <f>IF(H6=STAND!H6, "S", "H")</f>
        <v>H</v>
      </c>
      <c r="W6" s="1" t="str">
        <f>IF(I6=STAND!I6, "S", "H")</f>
        <v>H</v>
      </c>
      <c r="X6" s="1" t="str">
        <f>IF(J6=STAND!J6, "S", "H")</f>
        <v>H</v>
      </c>
      <c r="Y6" s="1" t="str">
        <f>IF(K6=STAND!K6, "S", "H")</f>
        <v>H</v>
      </c>
    </row>
    <row r="7" spans="1:25" x14ac:dyDescent="0.25">
      <c r="A7">
        <f t="shared" si="0"/>
        <v>9</v>
      </c>
      <c r="B7">
        <f>MAX(HIT!B7,STAND!B7)</f>
        <v>7.4446037576340524E-2</v>
      </c>
      <c r="C7">
        <f>MAX(HIT!C7,STAND!C7)</f>
        <v>0.10126470173887674</v>
      </c>
      <c r="D7">
        <f>MAX(HIT!D7,STAND!D7)</f>
        <v>0.12898088119574175</v>
      </c>
      <c r="E7">
        <f>MAX(HIT!E7,STAND!E7)</f>
        <v>0.15803185626651731</v>
      </c>
      <c r="F7">
        <f>MAX(HIT!F7,STAND!F7)</f>
        <v>0.19601883925727884</v>
      </c>
      <c r="G7">
        <f>MAX(HIT!G7,STAND!G7)</f>
        <v>0.17186785993695267</v>
      </c>
      <c r="H7">
        <f>MAX(HIT!H7,STAND!H7)</f>
        <v>9.8376217435392543E-2</v>
      </c>
      <c r="I7">
        <f>MAX(HIT!I7,STAND!I7)</f>
        <v>-5.2178053462651745E-2</v>
      </c>
      <c r="J7">
        <f>MAX(HIT!J7,STAND!J7)</f>
        <v>-0.15295298487455075</v>
      </c>
      <c r="K7">
        <f>MAX(HIT!K7,STAND!K7)</f>
        <v>-6.5680778778066204E-2</v>
      </c>
      <c r="O7">
        <f t="shared" si="1"/>
        <v>9</v>
      </c>
      <c r="P7" s="1" t="str">
        <f>IF(B7=STAND!B7, "S", "H")</f>
        <v>H</v>
      </c>
      <c r="Q7" s="1" t="str">
        <f>IF(C7=STAND!C7, "S", "H")</f>
        <v>H</v>
      </c>
      <c r="R7" s="1" t="str">
        <f>IF(D7=STAND!D7, "S", "H")</f>
        <v>H</v>
      </c>
      <c r="S7" s="1" t="str">
        <f>IF(E7=STAND!E7, "S", "H")</f>
        <v>H</v>
      </c>
      <c r="T7" s="1" t="str">
        <f>IF(F7=STAND!F7, "S", "H")</f>
        <v>H</v>
      </c>
      <c r="U7" s="1" t="str">
        <f>IF(G7=STAND!G7, "S", "H")</f>
        <v>H</v>
      </c>
      <c r="V7" s="1" t="str">
        <f>IF(H7=STAND!H7, "S", "H")</f>
        <v>H</v>
      </c>
      <c r="W7" s="1" t="str">
        <f>IF(I7=STAND!I7, "S", "H")</f>
        <v>H</v>
      </c>
      <c r="X7" s="1" t="str">
        <f>IF(J7=STAND!J7, "S", "H")</f>
        <v>H</v>
      </c>
      <c r="Y7" s="1" t="str">
        <f>IF(K7=STAND!K7, "S", "H")</f>
        <v>H</v>
      </c>
    </row>
    <row r="8" spans="1:25" x14ac:dyDescent="0.25">
      <c r="A8">
        <f t="shared" si="0"/>
        <v>10</v>
      </c>
      <c r="B8">
        <f>MAX(HIT!B8,STAND!B8)</f>
        <v>0.18249999400904487</v>
      </c>
      <c r="C8">
        <f>MAX(HIT!C8,STAND!C8)</f>
        <v>0.20608797581394089</v>
      </c>
      <c r="D8">
        <f>MAX(HIT!D8,STAND!D8)</f>
        <v>0.23047012189717692</v>
      </c>
      <c r="E8">
        <f>MAX(HIT!E8,STAND!E8)</f>
        <v>0.25625855450163387</v>
      </c>
      <c r="F8">
        <f>MAX(HIT!F8,STAND!F8)</f>
        <v>0.28779508429888434</v>
      </c>
      <c r="G8">
        <f>MAX(HIT!G8,STAND!G8)</f>
        <v>0.25690874433608657</v>
      </c>
      <c r="H8">
        <f>MAX(HIT!H8,STAND!H8)</f>
        <v>0.19795370833197612</v>
      </c>
      <c r="I8">
        <f>MAX(HIT!I8,STAND!I8)</f>
        <v>0.11652959106928383</v>
      </c>
      <c r="J8">
        <f>MAX(HIT!J8,STAND!J8)</f>
        <v>2.5308523040868135E-2</v>
      </c>
      <c r="K8">
        <f>MAX(HIT!K8,STAND!K8)</f>
        <v>8.1449707945275923E-2</v>
      </c>
      <c r="O8">
        <f t="shared" si="1"/>
        <v>10</v>
      </c>
      <c r="P8" s="1" t="str">
        <f>IF(B8=STAND!B8, "S", "H")</f>
        <v>H</v>
      </c>
      <c r="Q8" s="1" t="str">
        <f>IF(C8=STAND!C8, "S", "H")</f>
        <v>H</v>
      </c>
      <c r="R8" s="1" t="str">
        <f>IF(D8=STAND!D8, "S", "H")</f>
        <v>H</v>
      </c>
      <c r="S8" s="1" t="str">
        <f>IF(E8=STAND!E8, "S", "H")</f>
        <v>H</v>
      </c>
      <c r="T8" s="1" t="str">
        <f>IF(F8=STAND!F8, "S", "H")</f>
        <v>H</v>
      </c>
      <c r="U8" s="1" t="str">
        <f>IF(G8=STAND!G8, "S", "H")</f>
        <v>H</v>
      </c>
      <c r="V8" s="1" t="str">
        <f>IF(H8=STAND!H8, "S", "H")</f>
        <v>H</v>
      </c>
      <c r="W8" s="1" t="str">
        <f>IF(I8=STAND!I8, "S", "H")</f>
        <v>H</v>
      </c>
      <c r="X8" s="1" t="str">
        <f>IF(J8=STAND!J8, "S", "H")</f>
        <v>H</v>
      </c>
      <c r="Y8" s="1" t="str">
        <f>IF(K8=STAND!K8, "S", "H")</f>
        <v>H</v>
      </c>
    </row>
    <row r="9" spans="1:25" x14ac:dyDescent="0.25">
      <c r="A9">
        <f t="shared" si="0"/>
        <v>11</v>
      </c>
      <c r="B9">
        <f>MAX(HIT!B9,STAND!B9)</f>
        <v>0.23835074945762977</v>
      </c>
      <c r="C9">
        <f>MAX(HIT!C9,STAND!C9)</f>
        <v>0.26032526728707961</v>
      </c>
      <c r="D9">
        <f>MAX(HIT!D9,STAND!D9)</f>
        <v>0.28302027520898798</v>
      </c>
      <c r="E9">
        <f>MAX(HIT!E9,STAND!E9)</f>
        <v>0.30734950895451391</v>
      </c>
      <c r="F9">
        <f>MAX(HIT!F9,STAND!F9)</f>
        <v>0.33369004745378478</v>
      </c>
      <c r="G9">
        <f>MAX(HIT!G9,STAND!G9)</f>
        <v>0.29214699112701309</v>
      </c>
      <c r="H9">
        <f>MAX(HIT!H9,STAND!H9)</f>
        <v>0.22998214532399175</v>
      </c>
      <c r="I9">
        <f>MAX(HIT!I9,STAND!I9)</f>
        <v>0.15825711845512569</v>
      </c>
      <c r="J9">
        <f>MAX(HIT!J9,STAND!J9)</f>
        <v>0.11948223076371363</v>
      </c>
      <c r="K9">
        <f>MAX(HIT!K9,STAND!K9)</f>
        <v>0.14300128216153019</v>
      </c>
      <c r="O9">
        <f t="shared" si="1"/>
        <v>11</v>
      </c>
      <c r="P9" s="1" t="str">
        <f>IF(B9=STAND!B9, "S", "H")</f>
        <v>H</v>
      </c>
      <c r="Q9" s="1" t="str">
        <f>IF(C9=STAND!C9, "S", "H")</f>
        <v>H</v>
      </c>
      <c r="R9" s="1" t="str">
        <f>IF(D9=STAND!D9, "S", "H")</f>
        <v>H</v>
      </c>
      <c r="S9" s="1" t="str">
        <f>IF(E9=STAND!E9, "S", "H")</f>
        <v>H</v>
      </c>
      <c r="T9" s="1" t="str">
        <f>IF(F9=STAND!F9, "S", "H")</f>
        <v>H</v>
      </c>
      <c r="U9" s="1" t="str">
        <f>IF(G9=STAND!G9, "S", "H")</f>
        <v>H</v>
      </c>
      <c r="V9" s="1" t="str">
        <f>IF(H9=STAND!H9, "S", "H")</f>
        <v>H</v>
      </c>
      <c r="W9" s="1" t="str">
        <f>IF(I9=STAND!I9, "S", "H")</f>
        <v>H</v>
      </c>
      <c r="X9" s="1" t="str">
        <f>IF(J9=STAND!J9, "S", "H")</f>
        <v>H</v>
      </c>
      <c r="Y9" s="1" t="str">
        <f>IF(K9=STAND!K9, "S", "H")</f>
        <v>H</v>
      </c>
    </row>
    <row r="10" spans="1:25" x14ac:dyDescent="0.25">
      <c r="A10">
        <f t="shared" si="0"/>
        <v>12</v>
      </c>
      <c r="B10">
        <f>MAX(HIT!B10,STAND!B10)</f>
        <v>-0.25338998596663803</v>
      </c>
      <c r="C10">
        <f>MAX(HIT!C10,STAND!C10)</f>
        <v>-0.2336908997980866</v>
      </c>
      <c r="D10">
        <f>MAX(HIT!D10,STAND!D10)</f>
        <v>-0.21106310899491437</v>
      </c>
      <c r="E10">
        <f>MAX(HIT!E10,STAND!E10)</f>
        <v>-0.16719266083547524</v>
      </c>
      <c r="F10">
        <f>MAX(HIT!F10,STAND!F10)</f>
        <v>-0.15369901583000439</v>
      </c>
      <c r="G10">
        <f>MAX(HIT!G10,STAND!G10)</f>
        <v>-0.21284771451731427</v>
      </c>
      <c r="H10">
        <f>MAX(HIT!H10,STAND!H10)</f>
        <v>-0.27157480502428616</v>
      </c>
      <c r="I10">
        <f>MAX(HIT!I10,STAND!I10)</f>
        <v>-0.3400132806089356</v>
      </c>
      <c r="J10">
        <f>MAX(HIT!J10,STAND!J10)</f>
        <v>-0.38104299284808768</v>
      </c>
      <c r="K10">
        <f>MAX(HIT!K10,STAND!K10)</f>
        <v>-0.35054034044008009</v>
      </c>
      <c r="O10">
        <f t="shared" si="1"/>
        <v>12</v>
      </c>
      <c r="P10" s="1" t="str">
        <f>IF(B10=STAND!B10, "S", "H")</f>
        <v>H</v>
      </c>
      <c r="Q10" s="1" t="str">
        <f>IF(C10=STAND!C10, "S", "H")</f>
        <v>H</v>
      </c>
      <c r="R10" s="2" t="str">
        <f>IF(D10=STAND!D10, "S", "H")</f>
        <v>S</v>
      </c>
      <c r="S10" s="2" t="str">
        <f>IF(E10=STAND!E10, "S", "H")</f>
        <v>S</v>
      </c>
      <c r="T10" s="2" t="str">
        <f>IF(F10=STAND!F10, "S", "H")</f>
        <v>S</v>
      </c>
      <c r="U10" s="1" t="str">
        <f>IF(G10=STAND!G10, "S", "H")</f>
        <v>H</v>
      </c>
      <c r="V10" s="1" t="str">
        <f>IF(H10=STAND!H10, "S", "H")</f>
        <v>H</v>
      </c>
      <c r="W10" s="1" t="str">
        <f>IF(I10=STAND!I10, "S", "H")</f>
        <v>H</v>
      </c>
      <c r="X10" s="1" t="str">
        <f>IF(J10=STAND!J10, "S", "H")</f>
        <v>H</v>
      </c>
      <c r="Y10" s="1" t="str">
        <f>IF(K10=STAND!K10, "S", "H")</f>
        <v>H</v>
      </c>
    </row>
    <row r="11" spans="1:25" x14ac:dyDescent="0.25">
      <c r="A11">
        <f t="shared" si="0"/>
        <v>13</v>
      </c>
      <c r="B11">
        <f>MAX(HIT!B11,STAND!B11)</f>
        <v>-0.29278372720927726</v>
      </c>
      <c r="C11">
        <f>MAX(HIT!C11,STAND!C11)</f>
        <v>-0.2522502292357135</v>
      </c>
      <c r="D11">
        <f>MAX(HIT!D11,STAND!D11)</f>
        <v>-0.21106310899491437</v>
      </c>
      <c r="E11">
        <f>MAX(HIT!E11,STAND!E11)</f>
        <v>-0.16719266083547524</v>
      </c>
      <c r="F11">
        <f>MAX(HIT!F11,STAND!F11)</f>
        <v>-0.15369901583000439</v>
      </c>
      <c r="G11">
        <f>MAX(HIT!G11,STAND!G11)</f>
        <v>-0.26907287776607752</v>
      </c>
      <c r="H11">
        <f>MAX(HIT!H11,STAND!H11)</f>
        <v>-0.32360517609397998</v>
      </c>
      <c r="I11">
        <f>MAX(HIT!I11,STAND!I11)</f>
        <v>-0.38715518913686875</v>
      </c>
      <c r="J11">
        <f>MAX(HIT!J11,STAND!J11)</f>
        <v>-0.42525420764465277</v>
      </c>
      <c r="K11">
        <f>MAX(HIT!K11,STAND!K11)</f>
        <v>-0.3969303161229315</v>
      </c>
      <c r="O11">
        <f t="shared" si="1"/>
        <v>13</v>
      </c>
      <c r="P11" s="2" t="str">
        <f>IF(B11=STAND!B11, "S", "H")</f>
        <v>S</v>
      </c>
      <c r="Q11" s="2" t="str">
        <f>IF(C11=STAND!C11, "S", "H")</f>
        <v>S</v>
      </c>
      <c r="R11" s="2" t="str">
        <f>IF(D11=STAND!D11, "S", "H")</f>
        <v>S</v>
      </c>
      <c r="S11" s="2" t="str">
        <f>IF(E11=STAND!E11, "S", "H")</f>
        <v>S</v>
      </c>
      <c r="T11" s="2" t="str">
        <f>IF(F11=STAND!F11, "S", "H")</f>
        <v>S</v>
      </c>
      <c r="U11" s="1" t="str">
        <f>IF(G11=STAND!G11, "S", "H")</f>
        <v>H</v>
      </c>
      <c r="V11" s="1" t="str">
        <f>IF(H11=STAND!H11, "S", "H")</f>
        <v>H</v>
      </c>
      <c r="W11" s="1" t="str">
        <f>IF(I11=STAND!I11, "S", "H")</f>
        <v>H</v>
      </c>
      <c r="X11" s="1" t="str">
        <f>IF(J11=STAND!J11, "S", "H")</f>
        <v>H</v>
      </c>
      <c r="Y11" s="1" t="str">
        <f>IF(K11=STAND!K11, "S", "H")</f>
        <v>H</v>
      </c>
    </row>
    <row r="12" spans="1:25" x14ac:dyDescent="0.25">
      <c r="A12">
        <f t="shared" si="0"/>
        <v>14</v>
      </c>
      <c r="B12">
        <f>MAX(HIT!B12,STAND!B12)</f>
        <v>-0.29278372720927726</v>
      </c>
      <c r="C12">
        <f>MAX(HIT!C12,STAND!C12)</f>
        <v>-0.2522502292357135</v>
      </c>
      <c r="D12">
        <f>MAX(HIT!D12,STAND!D12)</f>
        <v>-0.21106310899491437</v>
      </c>
      <c r="E12">
        <f>MAX(HIT!E12,STAND!E12)</f>
        <v>-0.16719266083547524</v>
      </c>
      <c r="F12">
        <f>MAX(HIT!F12,STAND!F12)</f>
        <v>-0.15369901583000439</v>
      </c>
      <c r="G12">
        <f>MAX(HIT!G12,STAND!G12)</f>
        <v>-0.3212819579256434</v>
      </c>
      <c r="H12">
        <f>MAX(HIT!H12,STAND!H12)</f>
        <v>-0.37191909208726709</v>
      </c>
      <c r="I12">
        <f>MAX(HIT!I12,STAND!I12)</f>
        <v>-0.43092981848423528</v>
      </c>
      <c r="J12">
        <f>MAX(HIT!J12,STAND!J12)</f>
        <v>-0.46630747852717769</v>
      </c>
      <c r="K12">
        <f>MAX(HIT!K12,STAND!K12)</f>
        <v>-0.44000672211415065</v>
      </c>
      <c r="O12">
        <f t="shared" si="1"/>
        <v>14</v>
      </c>
      <c r="P12" s="2" t="str">
        <f>IF(B12=STAND!B12, "S", "H")</f>
        <v>S</v>
      </c>
      <c r="Q12" s="2" t="str">
        <f>IF(C12=STAND!C12, "S", "H")</f>
        <v>S</v>
      </c>
      <c r="R12" s="2" t="str">
        <f>IF(D12=STAND!D12, "S", "H")</f>
        <v>S</v>
      </c>
      <c r="S12" s="2" t="str">
        <f>IF(E12=STAND!E12, "S", "H")</f>
        <v>S</v>
      </c>
      <c r="T12" s="2" t="str">
        <f>IF(F12=STAND!F12, "S", "H")</f>
        <v>S</v>
      </c>
      <c r="U12" s="1" t="str">
        <f>IF(G12=STAND!G12, "S", "H")</f>
        <v>H</v>
      </c>
      <c r="V12" s="1" t="str">
        <f>IF(H12=STAND!H12, "S", "H")</f>
        <v>H</v>
      </c>
      <c r="W12" s="1" t="str">
        <f>IF(I12=STAND!I12, "S", "H")</f>
        <v>H</v>
      </c>
      <c r="X12" s="1" t="str">
        <f>IF(J12=STAND!J12, "S", "H")</f>
        <v>H</v>
      </c>
      <c r="Y12" s="1" t="str">
        <f>IF(K12=STAND!K12, "S", "H")</f>
        <v>H</v>
      </c>
    </row>
    <row r="13" spans="1:25" x14ac:dyDescent="0.25">
      <c r="A13">
        <f t="shared" si="0"/>
        <v>15</v>
      </c>
      <c r="B13">
        <f>MAX(HIT!B13,STAND!B13)</f>
        <v>-0.29278372720927726</v>
      </c>
      <c r="C13">
        <f>MAX(HIT!C13,STAND!C13)</f>
        <v>-0.2522502292357135</v>
      </c>
      <c r="D13">
        <f>MAX(HIT!D13,STAND!D13)</f>
        <v>-0.21106310899491437</v>
      </c>
      <c r="E13">
        <f>MAX(HIT!E13,STAND!E13)</f>
        <v>-0.16719266083547524</v>
      </c>
      <c r="F13">
        <f>MAX(HIT!F13,STAND!F13)</f>
        <v>-0.15369901583000439</v>
      </c>
      <c r="G13">
        <f>MAX(HIT!G13,STAND!G13)</f>
        <v>-0.36976181807381175</v>
      </c>
      <c r="H13">
        <f>MAX(HIT!H13,STAND!H13)</f>
        <v>-0.41678201408103371</v>
      </c>
      <c r="I13">
        <f>MAX(HIT!I13,STAND!I13)</f>
        <v>-0.47157768859250421</v>
      </c>
      <c r="J13">
        <f>MAX(HIT!J13,STAND!J13)</f>
        <v>-0.5044283729180935</v>
      </c>
      <c r="K13">
        <f>MAX(HIT!K13,STAND!K13)</f>
        <v>-0.4800062419631399</v>
      </c>
      <c r="O13">
        <f t="shared" si="1"/>
        <v>15</v>
      </c>
      <c r="P13" s="2" t="str">
        <f>IF(B13=STAND!B13, "S", "H")</f>
        <v>S</v>
      </c>
      <c r="Q13" s="2" t="str">
        <f>IF(C13=STAND!C13, "S", "H")</f>
        <v>S</v>
      </c>
      <c r="R13" s="2" t="str">
        <f>IF(D13=STAND!D13, "S", "H")</f>
        <v>S</v>
      </c>
      <c r="S13" s="2" t="str">
        <f>IF(E13=STAND!E13, "S", "H")</f>
        <v>S</v>
      </c>
      <c r="T13" s="2" t="str">
        <f>IF(F13=STAND!F13, "S", "H")</f>
        <v>S</v>
      </c>
      <c r="U13" s="1" t="str">
        <f>IF(G13=STAND!G13, "S", "H")</f>
        <v>H</v>
      </c>
      <c r="V13" s="1" t="str">
        <f>IF(H13=STAND!H13, "S", "H")</f>
        <v>H</v>
      </c>
      <c r="W13" s="1" t="str">
        <f>IF(I13=STAND!I13, "S", "H")</f>
        <v>H</v>
      </c>
      <c r="X13" s="1" t="str">
        <f>IF(J13=STAND!J13, "S", "H")</f>
        <v>H</v>
      </c>
      <c r="Y13" s="1" t="str">
        <f>IF(K13=STAND!K13, "S", "H")</f>
        <v>H</v>
      </c>
    </row>
    <row r="14" spans="1:25" x14ac:dyDescent="0.25">
      <c r="A14">
        <f t="shared" si="0"/>
        <v>16</v>
      </c>
      <c r="B14">
        <f>MAX(HIT!B14,STAND!B14)</f>
        <v>-0.29278372720927726</v>
      </c>
      <c r="C14">
        <f>MAX(HIT!C14,STAND!C14)</f>
        <v>-0.2522502292357135</v>
      </c>
      <c r="D14">
        <f>MAX(HIT!D14,STAND!D14)</f>
        <v>-0.21106310899491437</v>
      </c>
      <c r="E14">
        <f>MAX(HIT!E14,STAND!E14)</f>
        <v>-0.16719266083547524</v>
      </c>
      <c r="F14">
        <f>MAX(HIT!F14,STAND!F14)</f>
        <v>-0.15369901583000439</v>
      </c>
      <c r="G14">
        <f>MAX(HIT!G14,STAND!G14)</f>
        <v>-0.41477883106853947</v>
      </c>
      <c r="H14">
        <f>MAX(HIT!H14,STAND!H14)</f>
        <v>-0.45844044164667419</v>
      </c>
      <c r="I14">
        <f>MAX(HIT!I14,STAND!I14)</f>
        <v>-0.50932213940732529</v>
      </c>
      <c r="J14">
        <f>MAX(HIT!J14,STAND!J14)</f>
        <v>-0.53982634628108683</v>
      </c>
      <c r="K14">
        <f>MAX(HIT!K14,STAND!K14)</f>
        <v>-0.51714865325148707</v>
      </c>
      <c r="O14">
        <f t="shared" si="1"/>
        <v>16</v>
      </c>
      <c r="P14" s="2" t="str">
        <f>IF(B14=STAND!B14, "S", "H")</f>
        <v>S</v>
      </c>
      <c r="Q14" s="2" t="str">
        <f>IF(C14=STAND!C14, "S", "H")</f>
        <v>S</v>
      </c>
      <c r="R14" s="2" t="str">
        <f>IF(D14=STAND!D14, "S", "H")</f>
        <v>S</v>
      </c>
      <c r="S14" s="2" t="str">
        <f>IF(E14=STAND!E14, "S", "H")</f>
        <v>S</v>
      </c>
      <c r="T14" s="2" t="str">
        <f>IF(F14=STAND!F14, "S", "H")</f>
        <v>S</v>
      </c>
      <c r="U14" s="1" t="str">
        <f>IF(G14=STAND!G14, "S", "H")</f>
        <v>H</v>
      </c>
      <c r="V14" s="1" t="str">
        <f>IF(H14=STAND!H14, "S", "H")</f>
        <v>H</v>
      </c>
      <c r="W14" s="1" t="str">
        <f>IF(I14=STAND!I14, "S", "H")</f>
        <v>H</v>
      </c>
      <c r="X14" s="1" t="str">
        <f>IF(J14=STAND!J14, "S", "H")</f>
        <v>H</v>
      </c>
      <c r="Y14" s="1" t="str">
        <f>IF(K14=STAND!K14, "S", "H")</f>
        <v>H</v>
      </c>
    </row>
    <row r="15" spans="1:25" x14ac:dyDescent="0.25">
      <c r="A15">
        <f t="shared" si="0"/>
        <v>17</v>
      </c>
      <c r="B15">
        <f>MAX(HIT!B15,STAND!B15)</f>
        <v>-0.15297458768154204</v>
      </c>
      <c r="C15">
        <f>MAX(HIT!C15,STAND!C15)</f>
        <v>-0.11721624142457365</v>
      </c>
      <c r="D15">
        <f>MAX(HIT!D15,STAND!D15)</f>
        <v>-8.0573373145316152E-2</v>
      </c>
      <c r="E15">
        <f>MAX(HIT!E15,STAND!E15)</f>
        <v>-4.4941375564924446E-2</v>
      </c>
      <c r="F15">
        <f>MAX(HIT!F15,STAND!F15)</f>
        <v>1.1739160673341964E-2</v>
      </c>
      <c r="G15">
        <f>MAX(HIT!G15,STAND!G15)</f>
        <v>-0.10680898948269468</v>
      </c>
      <c r="H15">
        <f>MAX(HIT!H15,STAND!H15)</f>
        <v>-0.38195097104844711</v>
      </c>
      <c r="I15">
        <f>MAX(HIT!I15,STAND!I15)</f>
        <v>-0.42315423964521748</v>
      </c>
      <c r="J15">
        <f>MAX(HIT!J15,STAND!J15)</f>
        <v>-0.41972063392881986</v>
      </c>
      <c r="K15">
        <f>MAX(HIT!K15,STAND!K15)</f>
        <v>-0.47803347499473703</v>
      </c>
      <c r="O15">
        <f t="shared" si="1"/>
        <v>17</v>
      </c>
      <c r="P15" s="2" t="str">
        <f>IF(B15=STAND!B15, "S", "H")</f>
        <v>S</v>
      </c>
      <c r="Q15" s="2" t="str">
        <f>IF(C15=STAND!C15, "S", "H")</f>
        <v>S</v>
      </c>
      <c r="R15" s="2" t="str">
        <f>IF(D15=STAND!D15, "S", "H")</f>
        <v>S</v>
      </c>
      <c r="S15" s="2" t="str">
        <f>IF(E15=STAND!E15, "S", "H")</f>
        <v>S</v>
      </c>
      <c r="T15" s="2" t="str">
        <f>IF(F15=STAND!F15, "S", "H")</f>
        <v>S</v>
      </c>
      <c r="U15" s="2" t="str">
        <f>IF(G15=STAND!G15, "S", "H")</f>
        <v>S</v>
      </c>
      <c r="V15" s="2" t="str">
        <f>IF(H15=STAND!H15, "S", "H")</f>
        <v>S</v>
      </c>
      <c r="W15" s="2" t="str">
        <f>IF(I15=STAND!I15, "S", "H")</f>
        <v>S</v>
      </c>
      <c r="X15" s="2" t="str">
        <f>IF(J15=STAND!J15, "S", "H")</f>
        <v>S</v>
      </c>
      <c r="Y15" s="2" t="str">
        <f>IF(K15=STAND!K15, "S", "H")</f>
        <v>S</v>
      </c>
    </row>
    <row r="16" spans="1:25" x14ac:dyDescent="0.25">
      <c r="A16">
        <f t="shared" si="0"/>
        <v>18</v>
      </c>
      <c r="B16">
        <f>MAX(HIT!B16,STAND!B16)</f>
        <v>0.12174190222088771</v>
      </c>
      <c r="C16">
        <f>MAX(HIT!C16,STAND!C16)</f>
        <v>0.14830007284131114</v>
      </c>
      <c r="D16">
        <f>MAX(HIT!D16,STAND!D16)</f>
        <v>0.17585443719748528</v>
      </c>
      <c r="E16">
        <f>MAX(HIT!E16,STAND!E16)</f>
        <v>0.19956119497617719</v>
      </c>
      <c r="F16">
        <f>MAX(HIT!F16,STAND!F16)</f>
        <v>0.28344391604689867</v>
      </c>
      <c r="G16">
        <f>MAX(HIT!G16,STAND!G16)</f>
        <v>0.3995541673365518</v>
      </c>
      <c r="H16">
        <f>MAX(HIT!H16,STAND!H16)</f>
        <v>0.10595134861912359</v>
      </c>
      <c r="I16">
        <f>MAX(HIT!I16,STAND!I16)</f>
        <v>-0.18316335667343342</v>
      </c>
      <c r="J16">
        <f>MAX(HIT!J16,STAND!J16)</f>
        <v>-0.17830123379648949</v>
      </c>
      <c r="K16">
        <f>MAX(HIT!K16,STAND!K16)</f>
        <v>-0.10019887561319057</v>
      </c>
      <c r="O16">
        <f t="shared" si="1"/>
        <v>18</v>
      </c>
      <c r="P16" s="2" t="str">
        <f>IF(B16=STAND!B16, "S", "H")</f>
        <v>S</v>
      </c>
      <c r="Q16" s="2" t="str">
        <f>IF(C16=STAND!C16, "S", "H")</f>
        <v>S</v>
      </c>
      <c r="R16" s="2" t="str">
        <f>IF(D16=STAND!D16, "S", "H")</f>
        <v>S</v>
      </c>
      <c r="S16" s="2" t="str">
        <f>IF(E16=STAND!E16, "S", "H")</f>
        <v>S</v>
      </c>
      <c r="T16" s="2" t="str">
        <f>IF(F16=STAND!F16, "S", "H")</f>
        <v>S</v>
      </c>
      <c r="U16" s="2" t="str">
        <f>IF(G16=STAND!G16, "S", "H")</f>
        <v>S</v>
      </c>
      <c r="V16" s="2" t="str">
        <f>IF(H16=STAND!H16, "S", "H")</f>
        <v>S</v>
      </c>
      <c r="W16" s="2" t="str">
        <f>IF(I16=STAND!I16, "S", "H")</f>
        <v>S</v>
      </c>
      <c r="X16" s="2" t="str">
        <f>IF(J16=STAND!J16, "S", "H")</f>
        <v>S</v>
      </c>
      <c r="Y16" s="2" t="str">
        <f>IF(K16=STAND!K16, "S", "H")</f>
        <v>S</v>
      </c>
    </row>
    <row r="17" spans="1:25" x14ac:dyDescent="0.25">
      <c r="A17">
        <f t="shared" si="0"/>
        <v>19</v>
      </c>
      <c r="B17">
        <f>MAX(HIT!B17,STAND!B17)</f>
        <v>0.38630468602058993</v>
      </c>
      <c r="C17">
        <f>MAX(HIT!C17,STAND!C17)</f>
        <v>0.4043629365977599</v>
      </c>
      <c r="D17">
        <f>MAX(HIT!D17,STAND!D17)</f>
        <v>0.42317892482749642</v>
      </c>
      <c r="E17">
        <f>MAX(HIT!E17,STAND!E17)</f>
        <v>0.4395121041608836</v>
      </c>
      <c r="F17">
        <f>MAX(HIT!F17,STAND!F17)</f>
        <v>0.49597707378731926</v>
      </c>
      <c r="G17">
        <f>MAX(HIT!G17,STAND!G17)</f>
        <v>0.6159764957534315</v>
      </c>
      <c r="H17">
        <f>MAX(HIT!H17,STAND!H17)</f>
        <v>0.59385366828669439</v>
      </c>
      <c r="I17">
        <f>MAX(HIT!I17,STAND!I17)</f>
        <v>0.28759675706758137</v>
      </c>
      <c r="J17">
        <f>MAX(HIT!J17,STAND!J17)</f>
        <v>6.3118166335840831E-2</v>
      </c>
      <c r="K17">
        <f>MAX(HIT!K17,STAND!K17)</f>
        <v>0.27763572376835594</v>
      </c>
      <c r="O17">
        <f t="shared" si="1"/>
        <v>19</v>
      </c>
      <c r="P17" s="2" t="str">
        <f>IF(B17=STAND!B17, "S", "H")</f>
        <v>S</v>
      </c>
      <c r="Q17" s="2" t="str">
        <f>IF(C17=STAND!C17, "S", "H")</f>
        <v>S</v>
      </c>
      <c r="R17" s="2" t="str">
        <f>IF(D17=STAND!D17, "S", "H")</f>
        <v>S</v>
      </c>
      <c r="S17" s="2" t="str">
        <f>IF(E17=STAND!E17, "S", "H")</f>
        <v>S</v>
      </c>
      <c r="T17" s="2" t="str">
        <f>IF(F17=STAND!F17, "S", "H")</f>
        <v>S</v>
      </c>
      <c r="U17" s="2" t="str">
        <f>IF(G17=STAND!G17, "S", "H")</f>
        <v>S</v>
      </c>
      <c r="V17" s="2" t="str">
        <f>IF(H17=STAND!H17, "S", "H")</f>
        <v>S</v>
      </c>
      <c r="W17" s="2" t="str">
        <f>IF(I17=STAND!I17, "S", "H")</f>
        <v>S</v>
      </c>
      <c r="X17" s="2" t="str">
        <f>IF(J17=STAND!J17, "S", "H")</f>
        <v>S</v>
      </c>
      <c r="Y17" s="2" t="str">
        <f>IF(K17=STAND!K17, "S", "H")</f>
        <v>S</v>
      </c>
    </row>
    <row r="18" spans="1:25" x14ac:dyDescent="0.25">
      <c r="A18">
        <f t="shared" si="0"/>
        <v>20</v>
      </c>
      <c r="B18">
        <f>MAX(HIT!B18,STAND!B18)</f>
        <v>0.63998657521683877</v>
      </c>
      <c r="C18">
        <f>MAX(HIT!C18,STAND!C18)</f>
        <v>0.65027209425148136</v>
      </c>
      <c r="D18">
        <f>MAX(HIT!D18,STAND!D18)</f>
        <v>0.66104996194807164</v>
      </c>
      <c r="E18">
        <f>MAX(HIT!E18,STAND!E18)</f>
        <v>0.67035969063279988</v>
      </c>
      <c r="F18">
        <f>MAX(HIT!F18,STAND!F18)</f>
        <v>0.70395857017134467</v>
      </c>
      <c r="G18">
        <f>MAX(HIT!G18,STAND!G18)</f>
        <v>0.77322722653717491</v>
      </c>
      <c r="H18">
        <f>MAX(HIT!H18,STAND!H18)</f>
        <v>0.79181515955189841</v>
      </c>
      <c r="I18">
        <f>MAX(HIT!I18,STAND!I18)</f>
        <v>0.75835687080859615</v>
      </c>
      <c r="J18">
        <f>MAX(HIT!J18,STAND!J18)</f>
        <v>0.55453756646817121</v>
      </c>
      <c r="K18">
        <f>MAX(HIT!K18,STAND!K18)</f>
        <v>0.65547032314990239</v>
      </c>
      <c r="O18">
        <f t="shared" si="1"/>
        <v>20</v>
      </c>
      <c r="P18" s="2" t="str">
        <f>IF(B18=STAND!B18, "S", "H")</f>
        <v>S</v>
      </c>
      <c r="Q18" s="2" t="str">
        <f>IF(C18=STAND!C18, "S", "H")</f>
        <v>S</v>
      </c>
      <c r="R18" s="2" t="str">
        <f>IF(D18=STAND!D18, "S", "H")</f>
        <v>S</v>
      </c>
      <c r="S18" s="2" t="str">
        <f>IF(E18=STAND!E18, "S", "H")</f>
        <v>S</v>
      </c>
      <c r="T18" s="2" t="str">
        <f>IF(F18=STAND!F18, "S", "H")</f>
        <v>S</v>
      </c>
      <c r="U18" s="2" t="str">
        <f>IF(G18=STAND!G18, "S", "H")</f>
        <v>S</v>
      </c>
      <c r="V18" s="2" t="str">
        <f>IF(H18=STAND!H18, "S", "H")</f>
        <v>S</v>
      </c>
      <c r="W18" s="2" t="str">
        <f>IF(I18=STAND!I18, "S", "H")</f>
        <v>S</v>
      </c>
      <c r="X18" s="2" t="str">
        <f>IF(J18=STAND!J18, "S", "H")</f>
        <v>S</v>
      </c>
      <c r="Y18" s="2" t="str">
        <f>IF(K18=STAND!K18, "S", "H")</f>
        <v>S</v>
      </c>
    </row>
    <row r="19" spans="1:25" x14ac:dyDescent="0.25">
      <c r="A19">
        <f t="shared" si="0"/>
        <v>21</v>
      </c>
      <c r="B19">
        <f>MAX(HIT!B19,STAND!B19)</f>
        <v>0.88200651549403997</v>
      </c>
      <c r="C19">
        <f>MAX(HIT!C19,STAND!C19)</f>
        <v>0.88530035730174927</v>
      </c>
      <c r="D19">
        <f>MAX(HIT!D19,STAND!D19)</f>
        <v>0.8887672929659195</v>
      </c>
      <c r="E19">
        <f>MAX(HIT!E19,STAND!E19)</f>
        <v>0.89175382659528024</v>
      </c>
      <c r="F19">
        <f>MAX(HIT!F19,STAND!F19)</f>
        <v>0.90283674384257995</v>
      </c>
      <c r="G19">
        <f>MAX(HIT!G19,STAND!G19)</f>
        <v>0.92592629596452325</v>
      </c>
      <c r="H19">
        <f>MAX(HIT!H19,STAND!H19)</f>
        <v>0.93060505318396614</v>
      </c>
      <c r="I19">
        <f>MAX(HIT!I19,STAND!I19)</f>
        <v>0.93917615614724415</v>
      </c>
      <c r="J19">
        <f>MAX(HIT!J19,STAND!J19)</f>
        <v>0.96262363326716816</v>
      </c>
      <c r="K19">
        <f>MAX(HIT!K19,STAND!K19)</f>
        <v>0.92219381142033785</v>
      </c>
      <c r="O19">
        <f t="shared" si="1"/>
        <v>21</v>
      </c>
      <c r="P19" s="2" t="str">
        <f>IF(B19=STAND!B19, "S", "H")</f>
        <v>S</v>
      </c>
      <c r="Q19" s="2" t="str">
        <f>IF(C19=STAND!C19, "S", "H")</f>
        <v>S</v>
      </c>
      <c r="R19" s="2" t="str">
        <f>IF(D19=STAND!D19, "S", "H")</f>
        <v>S</v>
      </c>
      <c r="S19" s="2" t="str">
        <f>IF(E19=STAND!E19, "S", "H")</f>
        <v>S</v>
      </c>
      <c r="T19" s="2" t="str">
        <f>IF(F19=STAND!F19, "S", "H")</f>
        <v>S</v>
      </c>
      <c r="U19" s="2" t="str">
        <f>IF(G19=STAND!G19, "S", "H")</f>
        <v>S</v>
      </c>
      <c r="V19" s="2" t="str">
        <f>IF(H19=STAND!H19, "S", "H")</f>
        <v>S</v>
      </c>
      <c r="W19" s="2" t="str">
        <f>IF(I19=STAND!I19, "S", "H")</f>
        <v>S</v>
      </c>
      <c r="X19" s="2" t="str">
        <f>IF(J19=STAND!J19, "S", "H")</f>
        <v>S</v>
      </c>
      <c r="Y19" s="2" t="str">
        <f>IF(K19=STAND!K19, "S", "H")</f>
        <v>S</v>
      </c>
    </row>
    <row r="20" spans="1:25" x14ac:dyDescent="0.25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25" x14ac:dyDescent="0.25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25" x14ac:dyDescent="0.25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25" x14ac:dyDescent="0.25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25" x14ac:dyDescent="0.25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25" x14ac:dyDescent="0.25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25" x14ac:dyDescent="0.25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25" x14ac:dyDescent="0.25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25" x14ac:dyDescent="0.25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25" x14ac:dyDescent="0.25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25" x14ac:dyDescent="0.25">
      <c r="A31" t="s">
        <v>2</v>
      </c>
      <c r="O31" t="s">
        <v>2</v>
      </c>
    </row>
    <row r="32" spans="1:25" x14ac:dyDescent="0.25">
      <c r="A32">
        <v>12</v>
      </c>
      <c r="B32">
        <f>MAX(HIT!B32,STAND!B32)</f>
        <v>8.1836216051656058E-2</v>
      </c>
      <c r="C32">
        <f>MAX(HIT!C32,STAND!C32)</f>
        <v>0.10350704654207775</v>
      </c>
      <c r="D32">
        <f>MAX(HIT!D32,STAND!D32)</f>
        <v>0.12659562809256975</v>
      </c>
      <c r="E32">
        <f>MAX(HIT!E32,STAND!E32)</f>
        <v>0.1564823845846551</v>
      </c>
      <c r="F32">
        <f>MAX(HIT!F32,STAND!F32)</f>
        <v>0.18595361333225555</v>
      </c>
      <c r="G32">
        <f>MAX(HIT!G32,STAND!G32)</f>
        <v>0.16547293077063494</v>
      </c>
      <c r="H32">
        <f>MAX(HIT!H32,STAND!H32)</f>
        <v>9.5115020927032307E-2</v>
      </c>
      <c r="I32">
        <f>MAX(HIT!I32,STAND!I32)</f>
        <v>6.5790841226863144E-5</v>
      </c>
      <c r="J32">
        <f>MAX(HIT!J32,STAND!J32)</f>
        <v>-7.0002397357964707E-2</v>
      </c>
      <c r="K32">
        <f>MAX(HIT!K32,STAND!K32)</f>
        <v>-2.0477877704912145E-2</v>
      </c>
      <c r="O32">
        <v>12</v>
      </c>
      <c r="P32" s="1" t="str">
        <f>IF(B32=STAND!B32, "S", "H")</f>
        <v>H</v>
      </c>
      <c r="Q32" s="1" t="str">
        <f>IF(C32=STAND!C32, "S", "H")</f>
        <v>H</v>
      </c>
      <c r="R32" s="1" t="str">
        <f>IF(D32=STAND!D32, "S", "H")</f>
        <v>H</v>
      </c>
      <c r="S32" s="1" t="str">
        <f>IF(E32=STAND!E32, "S", "H")</f>
        <v>H</v>
      </c>
      <c r="T32" s="1" t="str">
        <f>IF(F32=STAND!F32, "S", "H")</f>
        <v>H</v>
      </c>
      <c r="U32" s="1" t="str">
        <f>IF(G32=STAND!G32, "S", "H")</f>
        <v>H</v>
      </c>
      <c r="V32" s="1" t="str">
        <f>IF(H32=STAND!H32, "S", "H")</f>
        <v>H</v>
      </c>
      <c r="W32" s="1" t="str">
        <f>IF(I32=STAND!I32, "S", "H")</f>
        <v>H</v>
      </c>
      <c r="X32" s="1" t="str">
        <f>IF(J32=STAND!J32, "S", "H")</f>
        <v>H</v>
      </c>
      <c r="Y32" s="1" t="str">
        <f>IF(K32=STAND!K32, "S", "H")</f>
        <v>H</v>
      </c>
    </row>
    <row r="33" spans="1:25" x14ac:dyDescent="0.25">
      <c r="A33">
        <f t="shared" ref="A33:A51" si="2">A32+1</f>
        <v>13</v>
      </c>
      <c r="B33">
        <f>MAX(HIT!B33,STAND!B33)</f>
        <v>4.6636132695309578E-2</v>
      </c>
      <c r="C33">
        <f>MAX(HIT!C33,STAND!C33)</f>
        <v>7.4118813392744051E-2</v>
      </c>
      <c r="D33">
        <f>MAX(HIT!D33,STAND!D33)</f>
        <v>0.10247714687203516</v>
      </c>
      <c r="E33">
        <f>MAX(HIT!E33,STAND!E33)</f>
        <v>0.13336273848321722</v>
      </c>
      <c r="F33">
        <f>MAX(HIT!F33,STAND!F33)</f>
        <v>0.16169271124923698</v>
      </c>
      <c r="G33">
        <f>MAX(HIT!G33,STAND!G33)</f>
        <v>0.12238569517899196</v>
      </c>
      <c r="H33">
        <f>MAX(HIT!H33,STAND!H33)</f>
        <v>5.4057070196311299E-2</v>
      </c>
      <c r="I33">
        <f>MAX(HIT!I33,STAND!I33)</f>
        <v>-3.7694688127479919E-2</v>
      </c>
      <c r="J33">
        <f>MAX(HIT!J33,STAND!J33)</f>
        <v>-0.10485135840627779</v>
      </c>
      <c r="K33">
        <f>MAX(HIT!K33,STAND!K33)</f>
        <v>-5.7308046666810254E-2</v>
      </c>
      <c r="O33">
        <f t="shared" ref="O33:O41" si="3">O32+1</f>
        <v>13</v>
      </c>
      <c r="P33" s="1" t="str">
        <f>IF(B33=STAND!B33, "S", "H")</f>
        <v>H</v>
      </c>
      <c r="Q33" s="1" t="str">
        <f>IF(C33=STAND!C33, "S", "H")</f>
        <v>H</v>
      </c>
      <c r="R33" s="1" t="str">
        <f>IF(D33=STAND!D33, "S", "H")</f>
        <v>H</v>
      </c>
      <c r="S33" s="1" t="str">
        <f>IF(E33=STAND!E33, "S", "H")</f>
        <v>H</v>
      </c>
      <c r="T33" s="1" t="str">
        <f>IF(F33=STAND!F33, "S", "H")</f>
        <v>H</v>
      </c>
      <c r="U33" s="1" t="str">
        <f>IF(G33=STAND!G33, "S", "H")</f>
        <v>H</v>
      </c>
      <c r="V33" s="1" t="str">
        <f>IF(H33=STAND!H33, "S", "H")</f>
        <v>H</v>
      </c>
      <c r="W33" s="1" t="str">
        <f>IF(I33=STAND!I33, "S", "H")</f>
        <v>H</v>
      </c>
      <c r="X33" s="1" t="str">
        <f>IF(J33=STAND!J33, "S", "H")</f>
        <v>H</v>
      </c>
      <c r="Y33" s="1" t="str">
        <f>IF(K33=STAND!K33, "S", "H")</f>
        <v>H</v>
      </c>
    </row>
    <row r="34" spans="1:25" x14ac:dyDescent="0.25">
      <c r="A34">
        <f t="shared" si="2"/>
        <v>14</v>
      </c>
      <c r="B34">
        <f>MAX(HIT!B34,STAND!B34)</f>
        <v>2.2391856987839083E-2</v>
      </c>
      <c r="C34">
        <f>MAX(HIT!C34,STAND!C34)</f>
        <v>5.0806738919282814E-2</v>
      </c>
      <c r="D34">
        <f>MAX(HIT!D34,STAND!D34)</f>
        <v>8.0081414310110205E-2</v>
      </c>
      <c r="E34">
        <f>MAX(HIT!E34,STAND!E34)</f>
        <v>0.11189449567473921</v>
      </c>
      <c r="F34">
        <f>MAX(HIT!F34,STAND!F34)</f>
        <v>0.13916473074357688</v>
      </c>
      <c r="G34">
        <f>MAX(HIT!G34,STAND!G34)</f>
        <v>7.9507488494468148E-2</v>
      </c>
      <c r="H34">
        <f>MAX(HIT!H34,STAND!H34)</f>
        <v>1.3277219463208461E-2</v>
      </c>
      <c r="I34">
        <f>MAX(HIT!I34,STAND!I34)</f>
        <v>-7.5163189441683848E-2</v>
      </c>
      <c r="J34">
        <f>MAX(HIT!J34,STAND!J34)</f>
        <v>-0.13946678217545455</v>
      </c>
      <c r="K34">
        <f>MAX(HIT!K34,STAND!K34)</f>
        <v>-9.3874324768310105E-2</v>
      </c>
      <c r="O34">
        <f t="shared" si="3"/>
        <v>14</v>
      </c>
      <c r="P34" s="1" t="str">
        <f>IF(B34=STAND!B34, "S", "H")</f>
        <v>H</v>
      </c>
      <c r="Q34" s="1" t="str">
        <f>IF(C34=STAND!C34, "S", "H")</f>
        <v>H</v>
      </c>
      <c r="R34" s="1" t="str">
        <f>IF(D34=STAND!D34, "S", "H")</f>
        <v>H</v>
      </c>
      <c r="S34" s="1" t="str">
        <f>IF(E34=STAND!E34, "S", "H")</f>
        <v>H</v>
      </c>
      <c r="T34" s="1" t="str">
        <f>IF(F34=STAND!F34, "S", "H")</f>
        <v>H</v>
      </c>
      <c r="U34" s="1" t="str">
        <f>IF(G34=STAND!G34, "S", "H")</f>
        <v>H</v>
      </c>
      <c r="V34" s="1" t="str">
        <f>IF(H34=STAND!H34, "S", "H")</f>
        <v>H</v>
      </c>
      <c r="W34" s="1" t="str">
        <f>IF(I34=STAND!I34, "S", "H")</f>
        <v>H</v>
      </c>
      <c r="X34" s="1" t="str">
        <f>IF(J34=STAND!J34, "S", "H")</f>
        <v>H</v>
      </c>
      <c r="Y34" s="1" t="str">
        <f>IF(K34=STAND!K34, "S", "H")</f>
        <v>H</v>
      </c>
    </row>
    <row r="35" spans="1:25" x14ac:dyDescent="0.25">
      <c r="A35">
        <f t="shared" si="2"/>
        <v>15</v>
      </c>
      <c r="B35">
        <f>MAX(HIT!B35,STAND!B35)</f>
        <v>-1.2068474052636583E-4</v>
      </c>
      <c r="C35">
        <f>MAX(HIT!C35,STAND!C35)</f>
        <v>2.9159812622497332E-2</v>
      </c>
      <c r="D35">
        <f>MAX(HIT!D35,STAND!D35)</f>
        <v>5.9285376931179856E-2</v>
      </c>
      <c r="E35">
        <f>MAX(HIT!E35,STAND!E35)</f>
        <v>9.1959698781152455E-2</v>
      </c>
      <c r="F35">
        <f>MAX(HIT!F35,STAND!F35)</f>
        <v>0.11824589170260678</v>
      </c>
      <c r="G35">
        <f>MAX(HIT!G35,STAND!G35)</f>
        <v>3.7028282279269235E-2</v>
      </c>
      <c r="H35">
        <f>MAX(HIT!H35,STAND!H35)</f>
        <v>-2.7054780502901658E-2</v>
      </c>
      <c r="I35">
        <f>MAX(HIT!I35,STAND!I35)</f>
        <v>-0.11218876868994292</v>
      </c>
      <c r="J35">
        <f>MAX(HIT!J35,STAND!J35)</f>
        <v>-0.17370423031226784</v>
      </c>
      <c r="K35">
        <f>MAX(HIT!K35,STAND!K35)</f>
        <v>-0.13002650167843849</v>
      </c>
      <c r="O35">
        <f t="shared" si="3"/>
        <v>15</v>
      </c>
      <c r="P35" s="1" t="str">
        <f>IF(B35=STAND!B35, "S", "H")</f>
        <v>H</v>
      </c>
      <c r="Q35" s="1" t="str">
        <f>IF(C35=STAND!C35, "S", "H")</f>
        <v>H</v>
      </c>
      <c r="R35" s="1" t="str">
        <f>IF(D35=STAND!D35, "S", "H")</f>
        <v>H</v>
      </c>
      <c r="S35" s="1" t="str">
        <f>IF(E35=STAND!E35, "S", "H")</f>
        <v>H</v>
      </c>
      <c r="T35" s="1" t="str">
        <f>IF(F35=STAND!F35, "S", "H")</f>
        <v>H</v>
      </c>
      <c r="U35" s="1" t="str">
        <f>IF(G35=STAND!G35, "S", "H")</f>
        <v>H</v>
      </c>
      <c r="V35" s="1" t="str">
        <f>IF(H35=STAND!H35, "S", "H")</f>
        <v>H</v>
      </c>
      <c r="W35" s="1" t="str">
        <f>IF(I35=STAND!I35, "S", "H")</f>
        <v>H</v>
      </c>
      <c r="X35" s="1" t="str">
        <f>IF(J35=STAND!J35, "S", "H")</f>
        <v>H</v>
      </c>
      <c r="Y35" s="1" t="str">
        <f>IF(K35=STAND!K35, "S", "H")</f>
        <v>H</v>
      </c>
    </row>
    <row r="36" spans="1:25" x14ac:dyDescent="0.25">
      <c r="A36">
        <f t="shared" si="2"/>
        <v>16</v>
      </c>
      <c r="B36">
        <f>MAX(HIT!B36,STAND!B36)</f>
        <v>-2.1025187774008566E-2</v>
      </c>
      <c r="C36">
        <f>MAX(HIT!C36,STAND!C36)</f>
        <v>9.0590953469108244E-3</v>
      </c>
      <c r="D36">
        <f>MAX(HIT!D36,STAND!D36)</f>
        <v>3.9974770793601705E-2</v>
      </c>
      <c r="E36">
        <f>MAX(HIT!E36,STAND!E36)</f>
        <v>7.3448815951393354E-2</v>
      </c>
      <c r="F36">
        <f>MAX(HIT!F36,STAND!F36)</f>
        <v>9.8821255450277409E-2</v>
      </c>
      <c r="G36">
        <f>MAX(HIT!G36,STAND!G36)</f>
        <v>-4.8901571730158942E-3</v>
      </c>
      <c r="H36">
        <f>MAX(HIT!H36,STAND!H36)</f>
        <v>-6.6794847920094089E-2</v>
      </c>
      <c r="I36">
        <f>MAX(HIT!I36,STAND!I36)</f>
        <v>-0.14864353463007476</v>
      </c>
      <c r="J36">
        <f>MAX(HIT!J36,STAND!J36)</f>
        <v>-0.20744109003068206</v>
      </c>
      <c r="K36">
        <f>MAX(HIT!K36,STAND!K36)</f>
        <v>-0.16563717206687348</v>
      </c>
      <c r="O36">
        <f t="shared" si="3"/>
        <v>16</v>
      </c>
      <c r="P36" s="1" t="str">
        <f>IF(B36=STAND!B36, "S", "H")</f>
        <v>H</v>
      </c>
      <c r="Q36" s="1" t="str">
        <f>IF(C36=STAND!C36, "S", "H")</f>
        <v>H</v>
      </c>
      <c r="R36" s="1" t="str">
        <f>IF(D36=STAND!D36, "S", "H")</f>
        <v>H</v>
      </c>
      <c r="S36" s="1" t="str">
        <f>IF(E36=STAND!E36, "S", "H")</f>
        <v>H</v>
      </c>
      <c r="T36" s="1" t="str">
        <f>IF(F36=STAND!F36, "S", "H")</f>
        <v>H</v>
      </c>
      <c r="U36" s="1" t="str">
        <f>IF(G36=STAND!G36, "S", "H")</f>
        <v>H</v>
      </c>
      <c r="V36" s="1" t="str">
        <f>IF(H36=STAND!H36, "S", "H")</f>
        <v>H</v>
      </c>
      <c r="W36" s="1" t="str">
        <f>IF(I36=STAND!I36, "S", "H")</f>
        <v>H</v>
      </c>
      <c r="X36" s="1" t="str">
        <f>IF(J36=STAND!J36, "S", "H")</f>
        <v>H</v>
      </c>
      <c r="Y36" s="1" t="str">
        <f>IF(K36=STAND!K36, "S", "H")</f>
        <v>H</v>
      </c>
    </row>
    <row r="37" spans="1:25" x14ac:dyDescent="0.25">
      <c r="A37">
        <f t="shared" si="2"/>
        <v>17</v>
      </c>
      <c r="B37">
        <f>MAX(HIT!B37,STAND!B37)</f>
        <v>-4.9104358288912882E-4</v>
      </c>
      <c r="C37">
        <f>MAX(HIT!C37,STAND!C37)</f>
        <v>2.8975282965620457E-2</v>
      </c>
      <c r="D37">
        <f>MAX(HIT!D37,STAND!D37)</f>
        <v>5.9326275337164308E-2</v>
      </c>
      <c r="E37">
        <f>MAX(HIT!E37,STAND!E37)</f>
        <v>9.1189077686774367E-2</v>
      </c>
      <c r="F37">
        <f>MAX(HIT!F37,STAND!F37)</f>
        <v>0.12805214364549908</v>
      </c>
      <c r="G37">
        <f>MAX(HIT!G37,STAND!G37)</f>
        <v>5.3823463716116654E-2</v>
      </c>
      <c r="H37">
        <f>MAX(HIT!H37,STAND!H37)</f>
        <v>-7.2915398729642061E-2</v>
      </c>
      <c r="I37">
        <f>MAX(HIT!I37,STAND!I37)</f>
        <v>-0.14978689218213329</v>
      </c>
      <c r="J37">
        <f>MAX(HIT!J37,STAND!J37)</f>
        <v>-0.19686697623363469</v>
      </c>
      <c r="K37">
        <f>MAX(HIT!K37,STAND!K37)</f>
        <v>-0.17956936979241733</v>
      </c>
      <c r="O37">
        <f t="shared" si="3"/>
        <v>17</v>
      </c>
      <c r="P37" s="1" t="str">
        <f>IF(B37=STAND!B37, "S", "H")</f>
        <v>H</v>
      </c>
      <c r="Q37" s="1" t="str">
        <f>IF(C37=STAND!C37, "S", "H")</f>
        <v>H</v>
      </c>
      <c r="R37" s="1" t="str">
        <f>IF(D37=STAND!D37, "S", "H")</f>
        <v>H</v>
      </c>
      <c r="S37" s="1" t="str">
        <f>IF(E37=STAND!E37, "S", "H")</f>
        <v>H</v>
      </c>
      <c r="T37" s="1" t="str">
        <f>IF(F37=STAND!F37, "S", "H")</f>
        <v>H</v>
      </c>
      <c r="U37" s="1" t="str">
        <f>IF(G37=STAND!G37, "S", "H")</f>
        <v>H</v>
      </c>
      <c r="V37" s="1" t="str">
        <f>IF(H37=STAND!H37, "S", "H")</f>
        <v>H</v>
      </c>
      <c r="W37" s="1" t="str">
        <f>IF(I37=STAND!I37, "S", "H")</f>
        <v>H</v>
      </c>
      <c r="X37" s="1" t="str">
        <f>IF(J37=STAND!J37, "S", "H")</f>
        <v>H</v>
      </c>
      <c r="Y37" s="1" t="str">
        <f>IF(K37=STAND!K37, "S", "H")</f>
        <v>H</v>
      </c>
    </row>
    <row r="38" spans="1:25" x14ac:dyDescent="0.25">
      <c r="A38">
        <f t="shared" si="2"/>
        <v>18</v>
      </c>
      <c r="B38">
        <f>MAX(HIT!B38,STAND!B38)</f>
        <v>0.12174190222088771</v>
      </c>
      <c r="C38">
        <f>MAX(HIT!C38,STAND!C38)</f>
        <v>0.14830007284131114</v>
      </c>
      <c r="D38">
        <f>MAX(HIT!D38,STAND!D38)</f>
        <v>0.17585443719748528</v>
      </c>
      <c r="E38">
        <f>MAX(HIT!E38,STAND!E38)</f>
        <v>0.19956119497617719</v>
      </c>
      <c r="F38">
        <f>MAX(HIT!F38,STAND!F38)</f>
        <v>0.28344391604689867</v>
      </c>
      <c r="G38">
        <f>MAX(HIT!G38,STAND!G38)</f>
        <v>0.3995541673365518</v>
      </c>
      <c r="H38">
        <f>MAX(HIT!H38,STAND!H38)</f>
        <v>0.10595134861912359</v>
      </c>
      <c r="I38">
        <f>MAX(HIT!I38,STAND!I38)</f>
        <v>-0.10074430758041525</v>
      </c>
      <c r="J38">
        <f>MAX(HIT!J38,STAND!J38)</f>
        <v>-0.14380812317405356</v>
      </c>
      <c r="K38">
        <f>MAX(HIT!K38,STAND!K38)</f>
        <v>-9.2935491769284034E-2</v>
      </c>
      <c r="O38">
        <f t="shared" si="3"/>
        <v>18</v>
      </c>
      <c r="P38" s="2" t="str">
        <f>IF(B38=STAND!B38, "S", "H")</f>
        <v>S</v>
      </c>
      <c r="Q38" s="2" t="str">
        <f>IF(C38=STAND!C38, "S", "H")</f>
        <v>S</v>
      </c>
      <c r="R38" s="2" t="str">
        <f>IF(D38=STAND!D38, "S", "H")</f>
        <v>S</v>
      </c>
      <c r="S38" s="2" t="str">
        <f>IF(E38=STAND!E38, "S", "H")</f>
        <v>S</v>
      </c>
      <c r="T38" s="2" t="str">
        <f>IF(F38=STAND!F38, "S", "H")</f>
        <v>S</v>
      </c>
      <c r="U38" s="2" t="str">
        <f>IF(G38=STAND!G38, "S", "H")</f>
        <v>S</v>
      </c>
      <c r="V38" s="2" t="str">
        <f>IF(H38=STAND!H38, "S", "H")</f>
        <v>S</v>
      </c>
      <c r="W38" s="1" t="str">
        <f>IF(I38=STAND!I38, "S", "H")</f>
        <v>H</v>
      </c>
      <c r="X38" s="1" t="str">
        <f>IF(J38=STAND!J38, "S", "H")</f>
        <v>H</v>
      </c>
      <c r="Y38" s="1" t="str">
        <f>IF(K38=STAND!K38, "S", "H")</f>
        <v>H</v>
      </c>
    </row>
    <row r="39" spans="1:25" x14ac:dyDescent="0.25">
      <c r="A39">
        <f t="shared" si="2"/>
        <v>19</v>
      </c>
      <c r="B39">
        <f>MAX(HIT!B39,STAND!B39)</f>
        <v>0.38630468602058993</v>
      </c>
      <c r="C39">
        <f>MAX(HIT!C39,STAND!C39)</f>
        <v>0.4043629365977599</v>
      </c>
      <c r="D39">
        <f>MAX(HIT!D39,STAND!D39)</f>
        <v>0.42317892482749642</v>
      </c>
      <c r="E39">
        <f>MAX(HIT!E39,STAND!E39)</f>
        <v>0.4395121041608836</v>
      </c>
      <c r="F39">
        <f>MAX(HIT!F39,STAND!F39)</f>
        <v>0.49597707378731926</v>
      </c>
      <c r="G39">
        <f>MAX(HIT!G39,STAND!G39)</f>
        <v>0.6159764957534315</v>
      </c>
      <c r="H39">
        <f>MAX(HIT!H39,STAND!H39)</f>
        <v>0.59385366828669439</v>
      </c>
      <c r="I39">
        <f>MAX(HIT!I39,STAND!I39)</f>
        <v>0.28759675706758137</v>
      </c>
      <c r="J39">
        <f>MAX(HIT!J39,STAND!J39)</f>
        <v>6.3118166335840831E-2</v>
      </c>
      <c r="K39">
        <f>MAX(HIT!K39,STAND!K39)</f>
        <v>0.27763572376835594</v>
      </c>
      <c r="O39">
        <f t="shared" si="3"/>
        <v>19</v>
      </c>
      <c r="P39" s="2" t="str">
        <f>IF(B39=STAND!B39, "S", "H")</f>
        <v>S</v>
      </c>
      <c r="Q39" s="2" t="str">
        <f>IF(C39=STAND!C39, "S", "H")</f>
        <v>S</v>
      </c>
      <c r="R39" s="2" t="str">
        <f>IF(D39=STAND!D39, "S", "H")</f>
        <v>S</v>
      </c>
      <c r="S39" s="2" t="str">
        <f>IF(E39=STAND!E39, "S", "H")</f>
        <v>S</v>
      </c>
      <c r="T39" s="2" t="str">
        <f>IF(F39=STAND!F39, "S", "H")</f>
        <v>S</v>
      </c>
      <c r="U39" s="2" t="str">
        <f>IF(G39=STAND!G39, "S", "H")</f>
        <v>S</v>
      </c>
      <c r="V39" s="2" t="str">
        <f>IF(H39=STAND!H39, "S", "H")</f>
        <v>S</v>
      </c>
      <c r="W39" s="2" t="str">
        <f>IF(I39=STAND!I39, "S", "H")</f>
        <v>S</v>
      </c>
      <c r="X39" s="2" t="str">
        <f>IF(J39=STAND!J39, "S", "H")</f>
        <v>S</v>
      </c>
      <c r="Y39" s="2" t="str">
        <f>IF(K39=STAND!K39, "S", "H")</f>
        <v>S</v>
      </c>
    </row>
    <row r="40" spans="1:25" x14ac:dyDescent="0.25">
      <c r="A40">
        <f t="shared" si="2"/>
        <v>20</v>
      </c>
      <c r="B40">
        <f>MAX(HIT!B40,STAND!B40)</f>
        <v>0.63998657521683877</v>
      </c>
      <c r="C40">
        <f>MAX(HIT!C40,STAND!C40)</f>
        <v>0.65027209425148136</v>
      </c>
      <c r="D40">
        <f>MAX(HIT!D40,STAND!D40)</f>
        <v>0.66104996194807164</v>
      </c>
      <c r="E40">
        <f>MAX(HIT!E40,STAND!E40)</f>
        <v>0.67035969063279988</v>
      </c>
      <c r="F40">
        <f>MAX(HIT!F40,STAND!F40)</f>
        <v>0.70395857017134467</v>
      </c>
      <c r="G40">
        <f>MAX(HIT!G40,STAND!G40)</f>
        <v>0.77322722653717491</v>
      </c>
      <c r="H40">
        <f>MAX(HIT!H40,STAND!H40)</f>
        <v>0.79181515955189841</v>
      </c>
      <c r="I40">
        <f>MAX(HIT!I40,STAND!I40)</f>
        <v>0.75835687080859615</v>
      </c>
      <c r="J40">
        <f>MAX(HIT!J40,STAND!J40)</f>
        <v>0.55453756646817121</v>
      </c>
      <c r="K40">
        <f>MAX(HIT!K40,STAND!K40)</f>
        <v>0.65547032314990239</v>
      </c>
      <c r="O40">
        <f t="shared" si="3"/>
        <v>20</v>
      </c>
      <c r="P40" s="2" t="str">
        <f>IF(B40=STAND!B40, "S", "H")</f>
        <v>S</v>
      </c>
      <c r="Q40" s="2" t="str">
        <f>IF(C40=STAND!C40, "S", "H")</f>
        <v>S</v>
      </c>
      <c r="R40" s="2" t="str">
        <f>IF(D40=STAND!D40, "S", "H")</f>
        <v>S</v>
      </c>
      <c r="S40" s="2" t="str">
        <f>IF(E40=STAND!E40, "S", "H")</f>
        <v>S</v>
      </c>
      <c r="T40" s="2" t="str">
        <f>IF(F40=STAND!F40, "S", "H")</f>
        <v>S</v>
      </c>
      <c r="U40" s="2" t="str">
        <f>IF(G40=STAND!G40, "S", "H")</f>
        <v>S</v>
      </c>
      <c r="V40" s="2" t="str">
        <f>IF(H40=STAND!H40, "S", "H")</f>
        <v>S</v>
      </c>
      <c r="W40" s="2" t="str">
        <f>IF(I40=STAND!I40, "S", "H")</f>
        <v>S</v>
      </c>
      <c r="X40" s="2" t="str">
        <f>IF(J40=STAND!J40, "S", "H")</f>
        <v>S</v>
      </c>
      <c r="Y40" s="2" t="str">
        <f>IF(K40=STAND!K40, "S", "H")</f>
        <v>S</v>
      </c>
    </row>
    <row r="41" spans="1:25" x14ac:dyDescent="0.25">
      <c r="A41">
        <f t="shared" si="2"/>
        <v>21</v>
      </c>
      <c r="B41">
        <f>MAX(HIT!B41,STAND!B41)</f>
        <v>0.88200651549403997</v>
      </c>
      <c r="C41">
        <f>MAX(HIT!C41,STAND!C41)</f>
        <v>0.88530035730174927</v>
      </c>
      <c r="D41">
        <f>MAX(HIT!D41,STAND!D41)</f>
        <v>0.8887672929659195</v>
      </c>
      <c r="E41">
        <f>MAX(HIT!E41,STAND!E41)</f>
        <v>0.89175382659528024</v>
      </c>
      <c r="F41">
        <f>MAX(HIT!F41,STAND!F41)</f>
        <v>0.90283674384257995</v>
      </c>
      <c r="G41">
        <f>MAX(HIT!G41,STAND!G41)</f>
        <v>0.92592629596452325</v>
      </c>
      <c r="H41">
        <f>MAX(HIT!H41,STAND!H41)</f>
        <v>0.93060505318396614</v>
      </c>
      <c r="I41">
        <f>MAX(HIT!I41,STAND!I41)</f>
        <v>0.93917615614724415</v>
      </c>
      <c r="J41">
        <f>MAX(HIT!J41,STAND!J41)</f>
        <v>0.96262363326716816</v>
      </c>
      <c r="K41">
        <f>MAX(HIT!K41,STAND!K41)</f>
        <v>0.92219381142033785</v>
      </c>
      <c r="O41">
        <f t="shared" si="3"/>
        <v>21</v>
      </c>
      <c r="P41" s="2" t="str">
        <f>IF(B41=STAND!B41, "S", "H")</f>
        <v>S</v>
      </c>
      <c r="Q41" s="2" t="str">
        <f>IF(C41=STAND!C41, "S", "H")</f>
        <v>S</v>
      </c>
      <c r="R41" s="2" t="str">
        <f>IF(D41=STAND!D41, "S", "H")</f>
        <v>S</v>
      </c>
      <c r="S41" s="2" t="str">
        <f>IF(E41=STAND!E41, "S", "H")</f>
        <v>S</v>
      </c>
      <c r="T41" s="2" t="str">
        <f>IF(F41=STAND!F41, "S", "H")</f>
        <v>S</v>
      </c>
      <c r="U41" s="2" t="str">
        <f>IF(G41=STAND!G41, "S", "H")</f>
        <v>S</v>
      </c>
      <c r="V41" s="2" t="str">
        <f>IF(H41=STAND!H41, "S", "H")</f>
        <v>S</v>
      </c>
      <c r="W41" s="2" t="str">
        <f>IF(I41=STAND!I41, "S", "H")</f>
        <v>S</v>
      </c>
      <c r="X41" s="2" t="str">
        <f>IF(J41=STAND!J41, "S", "H")</f>
        <v>S</v>
      </c>
      <c r="Y41" s="2" t="str">
        <f>IF(K41=STAND!K41, "S", "H")</f>
        <v>S</v>
      </c>
    </row>
    <row r="42" spans="1:25" x14ac:dyDescent="0.25">
      <c r="A42">
        <f t="shared" si="2"/>
        <v>22</v>
      </c>
      <c r="B42">
        <f>MAX(HIT!B42,STAND!B42)</f>
        <v>-0.25338998596663803</v>
      </c>
      <c r="C42">
        <f>MAX(HIT!C42,STAND!C42)</f>
        <v>-0.2336908997980866</v>
      </c>
      <c r="D42">
        <f>MAX(HIT!D42,STAND!D42)</f>
        <v>-0.21106310899491437</v>
      </c>
      <c r="E42">
        <f>MAX(HIT!E42,STAND!E42)</f>
        <v>-0.16719266083547524</v>
      </c>
      <c r="F42">
        <f>MAX(HIT!F42,STAND!F42)</f>
        <v>-0.15369901583000439</v>
      </c>
      <c r="G42">
        <f>MAX(HIT!G42,STAND!G42)</f>
        <v>-0.21284771451731427</v>
      </c>
      <c r="H42">
        <f>MAX(HIT!H42,STAND!H42)</f>
        <v>-0.27157480502428616</v>
      </c>
      <c r="I42">
        <f>MAX(HIT!I42,STAND!I42)</f>
        <v>-0.3400132806089356</v>
      </c>
      <c r="J42">
        <f>MAX(HIT!J42,STAND!J42)</f>
        <v>-0.38104299284808768</v>
      </c>
      <c r="K42">
        <f>MAX(HIT!K42,STAND!K42)</f>
        <v>-0.35054034044008009</v>
      </c>
    </row>
    <row r="43" spans="1:25" x14ac:dyDescent="0.25">
      <c r="A43">
        <f t="shared" si="2"/>
        <v>23</v>
      </c>
      <c r="B43">
        <f>MAX(HIT!B43,STAND!B43)</f>
        <v>-0.29278372720927726</v>
      </c>
      <c r="C43">
        <f>MAX(HIT!C43,STAND!C43)</f>
        <v>-0.2522502292357135</v>
      </c>
      <c r="D43">
        <f>MAX(HIT!D43,STAND!D43)</f>
        <v>-0.21106310899491437</v>
      </c>
      <c r="E43">
        <f>MAX(HIT!E43,STAND!E43)</f>
        <v>-0.16719266083547524</v>
      </c>
      <c r="F43">
        <f>MAX(HIT!F43,STAND!F43)</f>
        <v>-0.15369901583000439</v>
      </c>
      <c r="G43">
        <f>MAX(HIT!G43,STAND!G43)</f>
        <v>-0.26907287776607752</v>
      </c>
      <c r="H43">
        <f>MAX(HIT!H43,STAND!H43)</f>
        <v>-0.32360517609397998</v>
      </c>
      <c r="I43">
        <f>MAX(HIT!I43,STAND!I43)</f>
        <v>-0.38715518913686875</v>
      </c>
      <c r="J43">
        <f>MAX(HIT!J43,STAND!J43)</f>
        <v>-0.42525420764465277</v>
      </c>
      <c r="K43">
        <f>MAX(HIT!K43,STAND!K43)</f>
        <v>-0.3969303161229315</v>
      </c>
    </row>
    <row r="44" spans="1:25" x14ac:dyDescent="0.25">
      <c r="A44">
        <f t="shared" si="2"/>
        <v>24</v>
      </c>
      <c r="B44">
        <f>MAX(HIT!B44,STAND!B44)</f>
        <v>-0.29278372720927726</v>
      </c>
      <c r="C44">
        <f>MAX(HIT!C44,STAND!C44)</f>
        <v>-0.2522502292357135</v>
      </c>
      <c r="D44">
        <f>MAX(HIT!D44,STAND!D44)</f>
        <v>-0.21106310899491437</v>
      </c>
      <c r="E44">
        <f>MAX(HIT!E44,STAND!E44)</f>
        <v>-0.16719266083547524</v>
      </c>
      <c r="F44">
        <f>MAX(HIT!F44,STAND!F44)</f>
        <v>-0.15369901583000439</v>
      </c>
      <c r="G44">
        <f>MAX(HIT!G44,STAND!G44)</f>
        <v>-0.3212819579256434</v>
      </c>
      <c r="H44">
        <f>MAX(HIT!H44,STAND!H44)</f>
        <v>-0.37191909208726709</v>
      </c>
      <c r="I44">
        <f>MAX(HIT!I44,STAND!I44)</f>
        <v>-0.43092981848423528</v>
      </c>
      <c r="J44">
        <f>MAX(HIT!J44,STAND!J44)</f>
        <v>-0.46630747852717769</v>
      </c>
      <c r="K44">
        <f>MAX(HIT!K44,STAND!K44)</f>
        <v>-0.44000672211415065</v>
      </c>
    </row>
    <row r="45" spans="1:25" x14ac:dyDescent="0.25">
      <c r="A45">
        <f t="shared" si="2"/>
        <v>25</v>
      </c>
      <c r="B45">
        <f>MAX(HIT!B45,STAND!B45)</f>
        <v>-0.29278372720927726</v>
      </c>
      <c r="C45">
        <f>MAX(HIT!C45,STAND!C45)</f>
        <v>-0.2522502292357135</v>
      </c>
      <c r="D45">
        <f>MAX(HIT!D45,STAND!D45)</f>
        <v>-0.21106310899491437</v>
      </c>
      <c r="E45">
        <f>MAX(HIT!E45,STAND!E45)</f>
        <v>-0.16719266083547524</v>
      </c>
      <c r="F45">
        <f>MAX(HIT!F45,STAND!F45)</f>
        <v>-0.15369901583000439</v>
      </c>
      <c r="G45">
        <f>MAX(HIT!G45,STAND!G45)</f>
        <v>-0.36976181807381175</v>
      </c>
      <c r="H45">
        <f>MAX(HIT!H45,STAND!H45)</f>
        <v>-0.41678201408103371</v>
      </c>
      <c r="I45">
        <f>MAX(HIT!I45,STAND!I45)</f>
        <v>-0.47157768859250421</v>
      </c>
      <c r="J45">
        <f>MAX(HIT!J45,STAND!J45)</f>
        <v>-0.5044283729180935</v>
      </c>
      <c r="K45">
        <f>MAX(HIT!K45,STAND!K45)</f>
        <v>-0.4800062419631399</v>
      </c>
    </row>
    <row r="46" spans="1:25" x14ac:dyDescent="0.25">
      <c r="A46">
        <f t="shared" si="2"/>
        <v>26</v>
      </c>
      <c r="B46">
        <f>MAX(HIT!B46,STAND!B46)</f>
        <v>-0.29278372720927726</v>
      </c>
      <c r="C46">
        <f>MAX(HIT!C46,STAND!C46)</f>
        <v>-0.2522502292357135</v>
      </c>
      <c r="D46">
        <f>MAX(HIT!D46,STAND!D46)</f>
        <v>-0.21106310899491437</v>
      </c>
      <c r="E46">
        <f>MAX(HIT!E46,STAND!E46)</f>
        <v>-0.16719266083547524</v>
      </c>
      <c r="F46">
        <f>MAX(HIT!F46,STAND!F46)</f>
        <v>-0.15369901583000439</v>
      </c>
      <c r="G46">
        <f>MAX(HIT!G46,STAND!G46)</f>
        <v>-0.41477883106853947</v>
      </c>
      <c r="H46">
        <f>MAX(HIT!H46,STAND!H46)</f>
        <v>-0.45844044164667419</v>
      </c>
      <c r="I46">
        <f>MAX(HIT!I46,STAND!I46)</f>
        <v>-0.50932213940732529</v>
      </c>
      <c r="J46">
        <f>MAX(HIT!J46,STAND!J46)</f>
        <v>-0.53982634628108683</v>
      </c>
      <c r="K46">
        <f>MAX(HIT!K46,STAND!K46)</f>
        <v>-0.51714865325148707</v>
      </c>
    </row>
    <row r="47" spans="1:25" x14ac:dyDescent="0.25">
      <c r="A47">
        <f t="shared" si="2"/>
        <v>27</v>
      </c>
      <c r="B47">
        <f>MAX(HIT!B47,STAND!B47)</f>
        <v>-0.15297458768154204</v>
      </c>
      <c r="C47">
        <f>MAX(HIT!C47,STAND!C47)</f>
        <v>-0.11721624142457365</v>
      </c>
      <c r="D47">
        <f>MAX(HIT!D47,STAND!D47)</f>
        <v>-8.0573373145316152E-2</v>
      </c>
      <c r="E47">
        <f>MAX(HIT!E47,STAND!E47)</f>
        <v>-4.4941375564924446E-2</v>
      </c>
      <c r="F47">
        <f>MAX(HIT!F47,STAND!F47)</f>
        <v>1.1739160673341964E-2</v>
      </c>
      <c r="G47">
        <f>MAX(HIT!G47,STAND!G47)</f>
        <v>-0.10680898948269468</v>
      </c>
      <c r="H47">
        <f>MAX(HIT!H47,STAND!H47)</f>
        <v>-0.38195097104844711</v>
      </c>
      <c r="I47">
        <f>MAX(HIT!I47,STAND!I47)</f>
        <v>-0.42315423964521748</v>
      </c>
      <c r="J47">
        <f>MAX(HIT!J47,STAND!J47)</f>
        <v>-0.41972063392881986</v>
      </c>
      <c r="K47">
        <f>MAX(HIT!K47,STAND!K47)</f>
        <v>-0.47803347499473703</v>
      </c>
    </row>
    <row r="48" spans="1:25" x14ac:dyDescent="0.25">
      <c r="A48">
        <f t="shared" si="2"/>
        <v>28</v>
      </c>
      <c r="B48">
        <f>MAX(HIT!B48,STAND!B48)</f>
        <v>0.12174190222088771</v>
      </c>
      <c r="C48">
        <f>MAX(HIT!C48,STAND!C48)</f>
        <v>0.14830007284131114</v>
      </c>
      <c r="D48">
        <f>MAX(HIT!D48,STAND!D48)</f>
        <v>0.17585443719748528</v>
      </c>
      <c r="E48">
        <f>MAX(HIT!E48,STAND!E48)</f>
        <v>0.19956119497617719</v>
      </c>
      <c r="F48">
        <f>MAX(HIT!F48,STAND!F48)</f>
        <v>0.28344391604689867</v>
      </c>
      <c r="G48">
        <f>MAX(HIT!G48,STAND!G48)</f>
        <v>0.3995541673365518</v>
      </c>
      <c r="H48">
        <f>MAX(HIT!H48,STAND!H48)</f>
        <v>0.10595134861912359</v>
      </c>
      <c r="I48">
        <f>MAX(HIT!I48,STAND!I48)</f>
        <v>-0.18316335667343342</v>
      </c>
      <c r="J48">
        <f>MAX(HIT!J48,STAND!J48)</f>
        <v>-0.17830123379648949</v>
      </c>
      <c r="K48">
        <f>MAX(HIT!K48,STAND!K48)</f>
        <v>-0.10019887561319057</v>
      </c>
    </row>
    <row r="49" spans="1:11" x14ac:dyDescent="0.25">
      <c r="A49">
        <f t="shared" si="2"/>
        <v>29</v>
      </c>
      <c r="B49">
        <f>MAX(HIT!B49,STAND!B49)</f>
        <v>0.38630468602058993</v>
      </c>
      <c r="C49">
        <f>MAX(HIT!C49,STAND!C49)</f>
        <v>0.4043629365977599</v>
      </c>
      <c r="D49">
        <f>MAX(HIT!D49,STAND!D49)</f>
        <v>0.42317892482749642</v>
      </c>
      <c r="E49">
        <f>MAX(HIT!E49,STAND!E49)</f>
        <v>0.4395121041608836</v>
      </c>
      <c r="F49">
        <f>MAX(HIT!F49,STAND!F49)</f>
        <v>0.49597707378731926</v>
      </c>
      <c r="G49">
        <f>MAX(HIT!G49,STAND!G49)</f>
        <v>0.6159764957534315</v>
      </c>
      <c r="H49">
        <f>MAX(HIT!H49,STAND!H49)</f>
        <v>0.59385366828669439</v>
      </c>
      <c r="I49">
        <f>MAX(HIT!I49,STAND!I49)</f>
        <v>0.28759675706758137</v>
      </c>
      <c r="J49">
        <f>MAX(HIT!J49,STAND!J49)</f>
        <v>6.3118166335840831E-2</v>
      </c>
      <c r="K49">
        <f>MAX(HIT!K49,STAND!K49)</f>
        <v>0.27763572376835594</v>
      </c>
    </row>
    <row r="50" spans="1:11" x14ac:dyDescent="0.25">
      <c r="A50">
        <f t="shared" si="2"/>
        <v>30</v>
      </c>
      <c r="B50">
        <f>MAX(HIT!B50,STAND!B50)</f>
        <v>0.63998657521683877</v>
      </c>
      <c r="C50">
        <f>MAX(HIT!C50,STAND!C50)</f>
        <v>0.65027209425148136</v>
      </c>
      <c r="D50">
        <f>MAX(HIT!D50,STAND!D50)</f>
        <v>0.66104996194807164</v>
      </c>
      <c r="E50">
        <f>MAX(HIT!E50,STAND!E50)</f>
        <v>0.67035969063279988</v>
      </c>
      <c r="F50">
        <f>MAX(HIT!F50,STAND!F50)</f>
        <v>0.70395857017134467</v>
      </c>
      <c r="G50">
        <f>MAX(HIT!G50,STAND!G50)</f>
        <v>0.77322722653717491</v>
      </c>
      <c r="H50">
        <f>MAX(HIT!H50,STAND!H50)</f>
        <v>0.79181515955189841</v>
      </c>
      <c r="I50">
        <f>MAX(HIT!I50,STAND!I50)</f>
        <v>0.75835687080859615</v>
      </c>
      <c r="J50">
        <f>MAX(HIT!J50,STAND!J50)</f>
        <v>0.55453756646817121</v>
      </c>
      <c r="K50">
        <f>MAX(HIT!K50,STAND!K50)</f>
        <v>0.65547032314990239</v>
      </c>
    </row>
    <row r="51" spans="1:11" x14ac:dyDescent="0.25">
      <c r="A51">
        <f t="shared" si="2"/>
        <v>31</v>
      </c>
      <c r="B51">
        <f>MAX(HIT!B51,STAND!B51)</f>
        <v>0.88200651549403997</v>
      </c>
      <c r="C51">
        <f>MAX(HIT!C51,STAND!C51)</f>
        <v>0.88530035730174927</v>
      </c>
      <c r="D51">
        <f>MAX(HIT!D51,STAND!D51)</f>
        <v>0.8887672929659195</v>
      </c>
      <c r="E51">
        <f>MAX(HIT!E51,STAND!E51)</f>
        <v>0.89175382659528024</v>
      </c>
      <c r="F51">
        <f>MAX(HIT!F51,STAND!F51)</f>
        <v>0.90283674384257995</v>
      </c>
      <c r="G51">
        <f>MAX(HIT!G51,STAND!G51)</f>
        <v>0.92592629596452325</v>
      </c>
      <c r="H51">
        <f>MAX(HIT!H51,STAND!H51)</f>
        <v>0.93060505318396614</v>
      </c>
      <c r="I51">
        <f>MAX(HIT!I51,STAND!I51)</f>
        <v>0.93917615614724415</v>
      </c>
      <c r="J51">
        <f>MAX(HIT!J51,STAND!J51)</f>
        <v>0.96262363326716816</v>
      </c>
      <c r="K51">
        <f>MAX(HIT!K51,STAND!K51)</f>
        <v>0.92219381142033785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A1048576"/>
    </sheetView>
  </sheetViews>
  <sheetFormatPr defaultRowHeight="15" x14ac:dyDescent="0.25"/>
  <sheetData>
    <row r="1" spans="1:11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5</v>
      </c>
    </row>
    <row r="2" spans="1:11" x14ac:dyDescent="0.25">
      <c r="A2">
        <v>4</v>
      </c>
      <c r="B2">
        <f>2*(SUM(STAND!B4:B11)+4*STAND!B12+STAND!B35)/13</f>
        <v>-0.58556745441855451</v>
      </c>
      <c r="C2">
        <f>2*(SUM(STAND!C4:C11)+4*STAND!C12+STAND!C35)/13</f>
        <v>-0.5045004584714271</v>
      </c>
      <c r="D2">
        <f>2*(SUM(STAND!D4:D11)+4*STAND!D12+STAND!D35)/13</f>
        <v>-0.42212621798982874</v>
      </c>
      <c r="E2">
        <f>2*(SUM(STAND!E4:E11)+4*STAND!E12+STAND!E35)/13</f>
        <v>-0.33438532167095047</v>
      </c>
      <c r="F2">
        <f>2*(SUM(STAND!F4:F11)+4*STAND!F12+STAND!F35)/13</f>
        <v>-0.30739803166000884</v>
      </c>
      <c r="G2">
        <f>2*(SUM(STAND!G4:G11)+4*STAND!G12+STAND!G35)/13</f>
        <v>-0.95075036655386636</v>
      </c>
      <c r="H2">
        <f>2*(SUM(STAND!H4:H11)+4*STAND!H12+STAND!H35)/13</f>
        <v>-1.0210350309952343</v>
      </c>
      <c r="I2">
        <f>2*(SUM(STAND!I4:I11)+4*STAND!I12+STAND!I35)/13</f>
        <v>-1.086299362262219</v>
      </c>
      <c r="J2">
        <f>2*(SUM(STAND!J4:J11)+4*STAND!J12+STAND!J35)/13</f>
        <v>-1.0808606679899702</v>
      </c>
      <c r="K2">
        <f>2*(SUM(STAND!K4:K11)+4*STAND!K12+STAND!K35)/13</f>
        <v>-1.3339015493710207</v>
      </c>
    </row>
    <row r="3" spans="1:11" x14ac:dyDescent="0.25">
      <c r="A3">
        <f>A2+1</f>
        <v>5</v>
      </c>
      <c r="B3">
        <f>2*(SUM(STAND!B5:B12)+4*STAND!B13+STAND!B36)/13</f>
        <v>-0.58556745441855451</v>
      </c>
      <c r="C3">
        <f>2*(SUM(STAND!C5:C12)+4*STAND!C13+STAND!C36)/13</f>
        <v>-0.5045004584714271</v>
      </c>
      <c r="D3">
        <f>2*(SUM(STAND!D5:D12)+4*STAND!D13+STAND!D36)/13</f>
        <v>-0.42212621798982874</v>
      </c>
      <c r="E3">
        <f>2*(SUM(STAND!E5:E12)+4*STAND!E13+STAND!E36)/13</f>
        <v>-0.33438532167095047</v>
      </c>
      <c r="F3">
        <f>2*(SUM(STAND!F5:F12)+4*STAND!F13+STAND!F36)/13</f>
        <v>-0.30739803166000884</v>
      </c>
      <c r="G3">
        <f>2*(SUM(STAND!G5:G12)+4*STAND!G13+STAND!G36)/13</f>
        <v>-0.95075036655386636</v>
      </c>
      <c r="H3">
        <f>2*(SUM(STAND!H5:H12)+4*STAND!H13+STAND!H36)/13</f>
        <v>-1.0210350309952343</v>
      </c>
      <c r="I3">
        <f>2*(SUM(STAND!I5:I12)+4*STAND!I13+STAND!I36)/13</f>
        <v>-1.086299362262219</v>
      </c>
      <c r="J3">
        <f>2*(SUM(STAND!J5:J12)+4*STAND!J13+STAND!J36)/13</f>
        <v>-1.0808606679899702</v>
      </c>
      <c r="K3">
        <f>2*(SUM(STAND!K5:K12)+4*STAND!K13+STAND!K36)/13</f>
        <v>-1.3339015493710207</v>
      </c>
    </row>
    <row r="4" spans="1:11" x14ac:dyDescent="0.25">
      <c r="A4">
        <f t="shared" ref="A4:A51" si="0">A3+1</f>
        <v>6</v>
      </c>
      <c r="B4">
        <f>2*(SUM(STAND!B6:B13)+4*STAND!B14+STAND!B37)/13</f>
        <v>-0.56405835602967214</v>
      </c>
      <c r="C4">
        <f>2*(SUM(STAND!C6:C13)+4*STAND!C14+STAND!C37)/13</f>
        <v>-0.4837259988081748</v>
      </c>
      <c r="D4">
        <f>2*(SUM(STAND!D6:D13)+4*STAND!D14+STAND!D37)/13</f>
        <v>-0.40205087401296752</v>
      </c>
      <c r="E4">
        <f>2*(SUM(STAND!E6:E13)+4*STAND!E14+STAND!E37)/13</f>
        <v>-0.31557743162932728</v>
      </c>
      <c r="F4">
        <f>2*(SUM(STAND!F6:F13)+4*STAND!F14+STAND!F37)/13</f>
        <v>-0.28194600450564783</v>
      </c>
      <c r="G4">
        <f>2*(SUM(STAND!G6:G13)+4*STAND!G14+STAND!G37)/13</f>
        <v>-0.89404787520090667</v>
      </c>
      <c r="H4">
        <f>2*(SUM(STAND!H6:H13)+4*STAND!H14+STAND!H37)/13</f>
        <v>-1.001255562618439</v>
      </c>
      <c r="I4">
        <f>2*(SUM(STAND!I6:I13)+4*STAND!I14+STAND!I37)/13</f>
        <v>-1.0678385251105433</v>
      </c>
      <c r="J4">
        <f>2*(SUM(STAND!J6:J13)+4*STAND!J14+STAND!J37)/13</f>
        <v>-1.0622899449028678</v>
      </c>
      <c r="K4">
        <f>2*(SUM(STAND!K6:K13)+4*STAND!K14+STAND!K37)/13</f>
        <v>-1.3048373494185941</v>
      </c>
    </row>
    <row r="5" spans="1:11" x14ac:dyDescent="0.25">
      <c r="A5">
        <f t="shared" si="0"/>
        <v>7</v>
      </c>
      <c r="B5">
        <f>2*(SUM(STAND!B7:B14)+4*STAND!B15+STAND!B38)/13</f>
        <v>-0.43575788710453822</v>
      </c>
      <c r="C5">
        <f>2*(SUM(STAND!C7:C14)+4*STAND!C15+STAND!C38)/13</f>
        <v>-0.35977949642195262</v>
      </c>
      <c r="D5">
        <f>2*(SUM(STAND!D7:D14)+4*STAND!D15+STAND!D38)/13</f>
        <v>-0.28229906574509145</v>
      </c>
      <c r="E5">
        <f>2*(SUM(STAND!E7:E14)+4*STAND!E15+STAND!E38)/13</f>
        <v>-0.20273009137958806</v>
      </c>
      <c r="F5">
        <f>2*(SUM(STAND!F7:F14)+4*STAND!F15+STAND!F38)/13</f>
        <v>-0.13833716429227214</v>
      </c>
      <c r="G5">
        <f>2*(SUM(STAND!G7:G14)+4*STAND!G15+STAND!G38)/13</f>
        <v>-0.58933588566302952</v>
      </c>
      <c r="H5">
        <f>2*(SUM(STAND!H7:H14)+4*STAND!H15+STAND!H38)/13</f>
        <v>-0.84707579377778497</v>
      </c>
      <c r="I5">
        <f>2*(SUM(STAND!I7:I14)+4*STAND!I15+STAND!I38)/13</f>
        <v>-0.95707350220048915</v>
      </c>
      <c r="J5">
        <f>2*(SUM(STAND!J7:J14)+4*STAND!J15+STAND!J38)/13</f>
        <v>-0.95086560638025364</v>
      </c>
      <c r="K5">
        <f>2*(SUM(STAND!K7:K14)+4*STAND!K15+STAND!K38)/13</f>
        <v>-1.1304521497040341</v>
      </c>
    </row>
    <row r="6" spans="1:11" x14ac:dyDescent="0.25">
      <c r="A6">
        <f t="shared" si="0"/>
        <v>8</v>
      </c>
      <c r="B6">
        <f>2*(SUM(STAND!B8:B15)+4*STAND!B16+STAND!B39)/13</f>
        <v>-0.20449052049882185</v>
      </c>
      <c r="C6">
        <f>2*(SUM(STAND!C8:C15)+4*STAND!C16+STAND!C39)/13</f>
        <v>-0.13621609509408678</v>
      </c>
      <c r="D6">
        <f>2*(SUM(STAND!D8:D15)+4*STAND!D16+STAND!D39)/13</f>
        <v>-6.6372071152658377E-2</v>
      </c>
      <c r="E6">
        <f>2*(SUM(STAND!E8:E15)+4*STAND!E16+STAND!E39)/13</f>
        <v>3.4564434849755866E-3</v>
      </c>
      <c r="F6">
        <f>2*(SUM(STAND!F8:F15)+4*STAND!F16+STAND!F39)/13</f>
        <v>8.701519812895768E-2</v>
      </c>
      <c r="G6">
        <f>2*(SUM(STAND!G8:G15)+4*STAND!G16+STAND!G39)/13</f>
        <v>-0.18772955497255212</v>
      </c>
      <c r="H6">
        <f>2*(SUM(STAND!H8:H15)+4*STAND!H16+STAND!H39)/13</f>
        <v>-0.45198684873362743</v>
      </c>
      <c r="I6">
        <f>2*(SUM(STAND!I8:I15)+4*STAND!I16+STAND!I39)/13</f>
        <v>-0.71850133495217472</v>
      </c>
      <c r="J6">
        <f>2*(SUM(STAND!J8:J15)+4*STAND!J16+STAND!J39)/13</f>
        <v>-0.7465876524221281</v>
      </c>
      <c r="K6">
        <f>2*(SUM(STAND!K8:K15)+4*STAND!K16+STAND!K39)/13</f>
        <v>-0.81074595022734097</v>
      </c>
    </row>
    <row r="7" spans="1:11" x14ac:dyDescent="0.25">
      <c r="A7">
        <f t="shared" si="0"/>
        <v>9</v>
      </c>
      <c r="B7">
        <f>2*(SUM(STAND!B9:B16)+4*STAND!B17+STAND!B40)/13</f>
        <v>6.1118503166597012E-2</v>
      </c>
      <c r="C7">
        <f>2*(SUM(STAND!C9:C16)+4*STAND!C17+STAND!C40)/13</f>
        <v>0.12081635332999649</v>
      </c>
      <c r="D7">
        <f>2*(SUM(STAND!D9:D16)+4*STAND!D17+STAND!D40)/13</f>
        <v>0.18194893405242155</v>
      </c>
      <c r="E7">
        <f>2*(SUM(STAND!E9:E16)+4*STAND!E17+STAND!E40)/13</f>
        <v>0.24305722487303624</v>
      </c>
      <c r="F7">
        <f>2*(SUM(STAND!F9:F16)+4*STAND!F17+STAND!F40)/13</f>
        <v>0.31705474570166703</v>
      </c>
      <c r="G7">
        <f>2*(SUM(STAND!G9:G16)+4*STAND!G17+STAND!G40)/13</f>
        <v>0.10425035196048602</v>
      </c>
      <c r="H7">
        <f>2*(SUM(STAND!H9:H16)+4*STAND!H17+STAND!H40)/13</f>
        <v>-2.6442289648669331E-2</v>
      </c>
      <c r="I7">
        <f>2*(SUM(STAND!I9:I16)+4*STAND!I17+STAND!I40)/13</f>
        <v>-0.30099565908098247</v>
      </c>
      <c r="J7">
        <f>2*(SUM(STAND!J9:J16)+4*STAND!J17+STAND!J40)/13</f>
        <v>-0.46670671382825923</v>
      </c>
      <c r="K7">
        <f>2*(SUM(STAND!K9:K16)+4*STAND!K17+STAND!K40)/13</f>
        <v>-0.4329113508457943</v>
      </c>
    </row>
    <row r="8" spans="1:11" x14ac:dyDescent="0.25">
      <c r="A8">
        <f t="shared" si="0"/>
        <v>10</v>
      </c>
      <c r="B8">
        <f>2*(SUM(STAND!B10:B17)+4*STAND!B18+STAND!B41)/13</f>
        <v>0.3589394124422991</v>
      </c>
      <c r="C8">
        <f>2*(SUM(STAND!C10:C17)+4*STAND!C18+STAND!C41)/13</f>
        <v>0.40932067017593915</v>
      </c>
      <c r="D8">
        <f>2*(SUM(STAND!D10:D17)+4*STAND!D18+STAND!D41)/13</f>
        <v>0.46094024379435383</v>
      </c>
      <c r="E8">
        <f>2*(SUM(STAND!E10:E17)+4*STAND!E18+STAND!E41)/13</f>
        <v>0.51251710900326775</v>
      </c>
      <c r="F8">
        <f>2*(SUM(STAND!F10:F17)+4*STAND!F18+STAND!F41)/13</f>
        <v>0.57559016859776868</v>
      </c>
      <c r="G8">
        <f>2*(SUM(STAND!G10:G17)+4*STAND!G18+STAND!G41)/13</f>
        <v>0.39241245528243773</v>
      </c>
      <c r="H8">
        <f>2*(SUM(STAND!H10:H17)+4*STAND!H18+STAND!H41)/13</f>
        <v>0.28663571688628381</v>
      </c>
      <c r="I8">
        <f>2*(SUM(STAND!I10:I17)+4*STAND!I18+STAND!I41)/13</f>
        <v>0.14432836838077107</v>
      </c>
      <c r="J8">
        <f>2*(SUM(STAND!J10:J17)+4*STAND!J18+STAND!J41)/13</f>
        <v>-8.6586880345447259E-3</v>
      </c>
      <c r="K8">
        <f>2*(SUM(STAND!K10:K17)+4*STAND!K18+STAND!K41)/13</f>
        <v>-1.4042368653411651E-2</v>
      </c>
    </row>
    <row r="9" spans="1:11" x14ac:dyDescent="0.25">
      <c r="A9">
        <f t="shared" si="0"/>
        <v>11</v>
      </c>
      <c r="B9">
        <f>2*(SUM(STAND!B11:B18)+4*STAND!B19+STAND!B42)/13</f>
        <v>0.47064092333946889</v>
      </c>
      <c r="C9">
        <f>2*(SUM(STAND!C11:C18)+4*STAND!C19+STAND!C42)/13</f>
        <v>0.51779525312221664</v>
      </c>
      <c r="D9">
        <f>2*(SUM(STAND!D11:D18)+4*STAND!D19+STAND!D42)/13</f>
        <v>0.56604055041797596</v>
      </c>
      <c r="E9">
        <f>2*(SUM(STAND!E11:E18)+4*STAND!E19+STAND!E42)/13</f>
        <v>0.61469901790902781</v>
      </c>
      <c r="F9">
        <f>2*(SUM(STAND!F11:F18)+4*STAND!F19+STAND!F42)/13</f>
        <v>0.66738009490756955</v>
      </c>
      <c r="G9">
        <f>2*(SUM(STAND!G11:G18)+4*STAND!G19+STAND!G42)/13</f>
        <v>0.46288894886429094</v>
      </c>
      <c r="H9">
        <f>2*(SUM(STAND!H11:H18)+4*STAND!H19+STAND!H42)/13</f>
        <v>0.35069259087031501</v>
      </c>
      <c r="I9">
        <f>2*(SUM(STAND!I11:I18)+4*STAND!I19+STAND!I42)/13</f>
        <v>0.22778342315245473</v>
      </c>
      <c r="J9">
        <f>2*(SUM(STAND!J11:J18)+4*STAND!J19+STAND!J42)/13</f>
        <v>0.17968872741114622</v>
      </c>
      <c r="K9">
        <f>2*(SUM(STAND!K11:K18)+4*STAND!K19+STAND!K42)/13</f>
        <v>0.10906077977909699</v>
      </c>
    </row>
    <row r="10" spans="1:11" x14ac:dyDescent="0.25">
      <c r="A10">
        <f t="shared" si="0"/>
        <v>12</v>
      </c>
      <c r="B10">
        <f>2*(SUM(STAND!B11:B19)+4*STAND!B20)/13</f>
        <v>-0.50677997193327617</v>
      </c>
      <c r="C10">
        <f>2*(SUM(STAND!C11:C19)+4*STAND!C20)/13</f>
        <v>-0.46738179959617321</v>
      </c>
      <c r="D10">
        <f>2*(SUM(STAND!D11:D19)+4*STAND!D20)/13</f>
        <v>-0.42707310649015395</v>
      </c>
      <c r="E10">
        <f>2*(SUM(STAND!E11:E19)+4*STAND!E20)/13</f>
        <v>-0.38654233885256684</v>
      </c>
      <c r="F10">
        <f>2*(SUM(STAND!F11:F19)+4*STAND!F20)/13</f>
        <v>-0.34105239981515889</v>
      </c>
      <c r="G10">
        <f>2*(SUM(STAND!G11:G19)+4*STAND!G20)/13</f>
        <v>-0.50671162107673007</v>
      </c>
      <c r="H10">
        <f>2*(SUM(STAND!H11:H19)+4*STAND!H20)/13</f>
        <v>-0.61566089283034364</v>
      </c>
      <c r="I10">
        <f>2*(SUM(STAND!I11:I19)+4*STAND!I20)/13</f>
        <v>-0.73750562104917949</v>
      </c>
      <c r="J10">
        <f>2*(SUM(STAND!J11:J19)+4*STAND!J20)/13</f>
        <v>-0.79684059040524136</v>
      </c>
      <c r="K10">
        <f>2*(SUM(STAND!K11:K19)+4*STAND!K20)/13</f>
        <v>-0.82934393707867271</v>
      </c>
    </row>
    <row r="11" spans="1:11" x14ac:dyDescent="0.25">
      <c r="A11">
        <f t="shared" si="0"/>
        <v>13</v>
      </c>
      <c r="B11">
        <f>2*(SUM(STAND!B12:B20)+4*STAND!B21)/13</f>
        <v>-0.61558247543954114</v>
      </c>
      <c r="C11">
        <f>2*(SUM(STAND!C12:C20)+4*STAND!C21)/13</f>
        <v>-0.58242022586760189</v>
      </c>
      <c r="D11">
        <f>2*(SUM(STAND!D12:D20)+4*STAND!D21)/13</f>
        <v>-0.54844801279862865</v>
      </c>
      <c r="E11">
        <f>2*(SUM(STAND!E12:E20)+4*STAND!E21)/13</f>
        <v>-0.51466654487787833</v>
      </c>
      <c r="F11">
        <f>2*(SUM(STAND!F12:F20)+4*STAND!F21)/13</f>
        <v>-0.47125255122592746</v>
      </c>
      <c r="G11">
        <f>2*(SUM(STAND!G12:G20)+4*STAND!G21)/13</f>
        <v>-0.58742313134181734</v>
      </c>
      <c r="H11">
        <f>2*(SUM(STAND!H12:H20)+4*STAND!H21)/13</f>
        <v>-0.6909658904460948</v>
      </c>
      <c r="I11">
        <f>2*(SUM(STAND!I12:I20)+4*STAND!I21)/13</f>
        <v>-0.80779028549054743</v>
      </c>
      <c r="J11">
        <f>2*(SUM(STAND!J12:J20)+4*STAND!J21)/13</f>
        <v>-0.86754361594447438</v>
      </c>
      <c r="K11">
        <f>2*(SUM(STAND!K12:K20)+4*STAND!K21)/13</f>
        <v>-0.88058227943474798</v>
      </c>
    </row>
    <row r="12" spans="1:11" x14ac:dyDescent="0.25">
      <c r="A12">
        <f t="shared" si="0"/>
        <v>14</v>
      </c>
      <c r="B12">
        <f>2*(SUM(STAND!B13:B21)+4*STAND!B22)/13</f>
        <v>-0.72438497894580622</v>
      </c>
      <c r="C12">
        <f>2*(SUM(STAND!C13:C21)+4*STAND!C22)/13</f>
        <v>-0.69745865213903058</v>
      </c>
      <c r="D12">
        <f>2*(SUM(STAND!D13:D21)+4*STAND!D22)/13</f>
        <v>-0.66982291910710334</v>
      </c>
      <c r="E12">
        <f>2*(SUM(STAND!E13:E21)+4*STAND!E22)/13</f>
        <v>-0.64279075090318993</v>
      </c>
      <c r="F12">
        <f>2*(SUM(STAND!F13:F21)+4*STAND!F22)/13</f>
        <v>-0.60145270263669603</v>
      </c>
      <c r="G12">
        <f>2*(SUM(STAND!G13:G21)+4*STAND!G22)/13</f>
        <v>-0.66813464160690461</v>
      </c>
      <c r="H12">
        <f>2*(SUM(STAND!H13:H21)+4*STAND!H22)/13</f>
        <v>-0.76627088806184607</v>
      </c>
      <c r="I12">
        <f>2*(SUM(STAND!I13:I21)+4*STAND!I22)/13</f>
        <v>-0.87807494993191504</v>
      </c>
      <c r="J12">
        <f>2*(SUM(STAND!J13:J21)+4*STAND!J22)/13</f>
        <v>-0.93824664148370751</v>
      </c>
      <c r="K12">
        <f>2*(SUM(STAND!K13:K21)+4*STAND!K22)/13</f>
        <v>-0.93182062179082337</v>
      </c>
    </row>
    <row r="13" spans="1:11" x14ac:dyDescent="0.25">
      <c r="A13">
        <f t="shared" si="0"/>
        <v>15</v>
      </c>
      <c r="B13">
        <f>2*(SUM(STAND!B14:B22)+4*STAND!B23)/13</f>
        <v>-0.83318748245207119</v>
      </c>
      <c r="C13">
        <f>2*(SUM(STAND!C14:C22)+4*STAND!C23)/13</f>
        <v>-0.81249707841045926</v>
      </c>
      <c r="D13">
        <f>2*(SUM(STAND!D14:D22)+4*STAND!D23)/13</f>
        <v>-0.79119782541557815</v>
      </c>
      <c r="E13">
        <f>2*(SUM(STAND!E14:E22)+4*STAND!E23)/13</f>
        <v>-0.77091495692850143</v>
      </c>
      <c r="F13">
        <f>2*(SUM(STAND!F14:F22)+4*STAND!F23)/13</f>
        <v>-0.7316528540474645</v>
      </c>
      <c r="G13">
        <f>2*(SUM(STAND!G14:G22)+4*STAND!G23)/13</f>
        <v>-0.74884615187199166</v>
      </c>
      <c r="H13">
        <f>2*(SUM(STAND!H14:H22)+4*STAND!H23)/13</f>
        <v>-0.84157588567759722</v>
      </c>
      <c r="I13">
        <f>2*(SUM(STAND!I14:I22)+4*STAND!I23)/13</f>
        <v>-0.94835961437328287</v>
      </c>
      <c r="J13">
        <f>2*(SUM(STAND!J14:J22)+4*STAND!J23)/13</f>
        <v>-1.0089496670229408</v>
      </c>
      <c r="K13">
        <f>2*(SUM(STAND!K14:K22)+4*STAND!K23)/13</f>
        <v>-0.98305896414689875</v>
      </c>
    </row>
    <row r="14" spans="1:11" x14ac:dyDescent="0.25">
      <c r="A14">
        <f t="shared" si="0"/>
        <v>16</v>
      </c>
      <c r="B14">
        <f>2*(SUM(STAND!B15:B23)+4*STAND!B24)/13</f>
        <v>-0.94198998595833616</v>
      </c>
      <c r="C14">
        <f>2*(SUM(STAND!C15:C23)+4*STAND!C24)/13</f>
        <v>-0.92753550468188806</v>
      </c>
      <c r="D14">
        <f>2*(SUM(STAND!D15:D23)+4*STAND!D24)/13</f>
        <v>-0.91257273172405284</v>
      </c>
      <c r="E14">
        <f>2*(SUM(STAND!E15:E23)+4*STAND!E24)/13</f>
        <v>-0.89903916295381292</v>
      </c>
      <c r="F14">
        <f>2*(SUM(STAND!F15:F23)+4*STAND!F24)/13</f>
        <v>-0.86185300545823318</v>
      </c>
      <c r="G14">
        <f>2*(SUM(STAND!G15:G23)+4*STAND!G24)/13</f>
        <v>-0.82955766213707893</v>
      </c>
      <c r="H14">
        <f>2*(SUM(STAND!H15:H23)+4*STAND!H24)/13</f>
        <v>-0.91688088329334838</v>
      </c>
      <c r="I14">
        <f>2*(SUM(STAND!I15:I23)+4*STAND!I24)/13</f>
        <v>-1.0186442788146506</v>
      </c>
      <c r="J14">
        <f>2*(SUM(STAND!J15:J23)+4*STAND!J24)/13</f>
        <v>-1.0796526925621737</v>
      </c>
      <c r="K14">
        <f>2*(SUM(STAND!K15:K23)+4*STAND!K24)/13</f>
        <v>-1.0342973065029741</v>
      </c>
    </row>
    <row r="15" spans="1:11" x14ac:dyDescent="0.25">
      <c r="A15">
        <f t="shared" si="0"/>
        <v>17</v>
      </c>
      <c r="B15">
        <f>2*(SUM(STAND!B16:B24)+4*STAND!B25)/13</f>
        <v>-1.0723015878534836</v>
      </c>
      <c r="C15">
        <f>2*(SUM(STAND!C16:C24)+4*STAND!C25)/13</f>
        <v>-1.0633483906165691</v>
      </c>
      <c r="D15">
        <f>2*(SUM(STAND!D16:D24)+4*STAND!D25)/13</f>
        <v>-1.0540229820093889</v>
      </c>
      <c r="E15">
        <f>2*(SUM(STAND!E16:E24)+4*STAND!E25)/13</f>
        <v>-1.0459712590207475</v>
      </c>
      <c r="F15">
        <f>2*(SUM(STAND!F16:F24)+4*STAND!F25)/13</f>
        <v>-1.0175051840233627</v>
      </c>
      <c r="G15">
        <f>2*(SUM(STAND!G16:G24)+4*STAND!G25)/13</f>
        <v>-0.96697166375512589</v>
      </c>
      <c r="H15">
        <f>2*(SUM(STAND!H16:H24)+4*STAND!H25)/13</f>
        <v>-1.0119653492858949</v>
      </c>
      <c r="I15">
        <f>2*(SUM(STAND!I16:I24)+4*STAND!I25)/13</f>
        <v>-1.107389780407694</v>
      </c>
      <c r="J15">
        <f>2*(SUM(STAND!J16:J24)+4*STAND!J25)/13</f>
        <v>-1.1689264411885092</v>
      </c>
      <c r="K15">
        <f>2*(SUM(STAND!K16:K24)+4*STAND!K25)/13</f>
        <v>-1.1145998488114761</v>
      </c>
    </row>
    <row r="16" spans="1:11" x14ac:dyDescent="0.25">
      <c r="A16">
        <f t="shared" si="0"/>
        <v>18</v>
      </c>
      <c r="B16">
        <f>2*(SUM(STAND!B17:B25)+4*STAND!B26)/13</f>
        <v>-1.2448772651182354</v>
      </c>
      <c r="C16">
        <f>2*(SUM(STAND!C17:C25)+4*STAND!C26)/13</f>
        <v>-1.2400099402844629</v>
      </c>
      <c r="D16">
        <f>2*(SUM(STAND!D17:D25)+4*STAND!D26)/13</f>
        <v>-1.2349236646551558</v>
      </c>
      <c r="E16">
        <f>2*(SUM(STAND!E17:E25)+4*STAND!E26)/13</f>
        <v>-1.2305191351709286</v>
      </c>
      <c r="F16">
        <f>2*(SUM(STAND!F17:F25)+4*STAND!F26)/13</f>
        <v>-1.214958094184424</v>
      </c>
      <c r="G16">
        <f>2*(SUM(STAND!G17:G25)+4*STAND!G26)/13</f>
        <v>-1.1822876894992107</v>
      </c>
      <c r="H16">
        <f>2*(SUM(STAND!H17:H25)+4*STAND!H26)/13</f>
        <v>-1.1821117106119141</v>
      </c>
      <c r="I16">
        <f>2*(SUM(STAND!I17:I25)+4*STAND!I26)/13</f>
        <v>-1.2330569563040892</v>
      </c>
      <c r="J16">
        <f>2*(SUM(STAND!J17:J25)+4*STAND!J26)/13</f>
        <v>-1.2953416359890493</v>
      </c>
      <c r="K16">
        <f>2*(SUM(STAND!K17:K25)+4*STAND!K26)/13</f>
        <v>-1.2530307910248313</v>
      </c>
    </row>
    <row r="17" spans="1:11" x14ac:dyDescent="0.25">
      <c r="A17">
        <f t="shared" si="0"/>
        <v>19</v>
      </c>
      <c r="B17">
        <f>2*(SUM(STAND!B18:B26)+4*STAND!B27)/13</f>
        <v>-1.4581549091214032</v>
      </c>
      <c r="C17">
        <f>2*(SUM(STAND!C18:C26)+4*STAND!C27)/13</f>
        <v>-1.4560657766841183</v>
      </c>
      <c r="D17">
        <f>2*(SUM(STAND!D18:D26)+4*STAND!D27)/13</f>
        <v>-1.4538742684747705</v>
      </c>
      <c r="E17">
        <f>2*(SUM(STAND!E18:E26)+4*STAND!E27)/13</f>
        <v>-1.4519825358110645</v>
      </c>
      <c r="F17">
        <f>2*(SUM(STAND!F18:F26)+4*STAND!F27)/13</f>
        <v>-1.4451084132286272</v>
      </c>
      <c r="G17">
        <f>2*(SUM(STAND!G18:G26)+4*STAND!G27)/13</f>
        <v>-1.4308994580766619</v>
      </c>
      <c r="H17">
        <f>2*(SUM(STAND!H18:H26)+4*STAND!H27)/13</f>
        <v>-1.4273199672714054</v>
      </c>
      <c r="I17">
        <f>2*(SUM(STAND!I18:I26)+4*STAND!I27)/13</f>
        <v>-1.4311487650837169</v>
      </c>
      <c r="J17">
        <f>2*(SUM(STAND!J18:J26)+4*STAND!J27)/13</f>
        <v>-1.4588982769637939</v>
      </c>
      <c r="K17">
        <f>2*(SUM(STAND!K18:K26)+4*STAND!K27)/13</f>
        <v>-1.4495901331430401</v>
      </c>
    </row>
    <row r="18" spans="1:11" x14ac:dyDescent="0.25">
      <c r="A18">
        <f t="shared" si="0"/>
        <v>20</v>
      </c>
      <c r="B18">
        <f>2*(SUM(STAND!B19:B27)+4*STAND!B28)/13</f>
        <v>-1.7104605360778398</v>
      </c>
      <c r="C18">
        <f>2*(SUM(STAND!C19:C27)+4*STAND!C28)/13</f>
        <v>-1.7099537911843465</v>
      </c>
      <c r="D18">
        <f>2*(SUM(STAND!D19:D27)+4*STAND!D28)/13</f>
        <v>-1.7094204164667817</v>
      </c>
      <c r="E18">
        <f>2*(SUM(STAND!E19:E27)+4*STAND!E28)/13</f>
        <v>-1.7089609497545721</v>
      </c>
      <c r="F18">
        <f>2*(SUM(STAND!F19:F27)+4*STAND!F28)/13</f>
        <v>-1.7072558855626798</v>
      </c>
      <c r="G18">
        <f>2*(SUM(STAND!G19:G27)+4*STAND!G28)/13</f>
        <v>-1.7037036467746889</v>
      </c>
      <c r="H18">
        <f>2*(SUM(STAND!H19:H27)+4*STAND!H28)/13</f>
        <v>-1.7029838379716975</v>
      </c>
      <c r="I18">
        <f>2*(SUM(STAND!I19:I27)+4*STAND!I28)/13</f>
        <v>-1.7016652067465778</v>
      </c>
      <c r="J18">
        <f>2*(SUM(STAND!J19:J27)+4*STAND!J28)/13</f>
        <v>-1.6980579025742819</v>
      </c>
      <c r="K18">
        <f>2*(SUM(STAND!K19:K27)+4*STAND!K28)/13</f>
        <v>-1.7042778751661016</v>
      </c>
    </row>
    <row r="19" spans="1:11" x14ac:dyDescent="0.25">
      <c r="A19">
        <f t="shared" si="0"/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 x14ac:dyDescent="0.25">
      <c r="A20">
        <f t="shared" si="0"/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 x14ac:dyDescent="0.25">
      <c r="A21">
        <f t="shared" si="0"/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 x14ac:dyDescent="0.25">
      <c r="A22">
        <f t="shared" si="0"/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 x14ac:dyDescent="0.25">
      <c r="A23">
        <f t="shared" si="0"/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 x14ac:dyDescent="0.25">
      <c r="A24">
        <f t="shared" si="0"/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 x14ac:dyDescent="0.25">
      <c r="A25">
        <f t="shared" si="0"/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 x14ac:dyDescent="0.25">
      <c r="A26">
        <f t="shared" si="0"/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 x14ac:dyDescent="0.25">
      <c r="A27">
        <f t="shared" si="0"/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 x14ac:dyDescent="0.25">
      <c r="A28">
        <f t="shared" si="0"/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 x14ac:dyDescent="0.25">
      <c r="A29">
        <f t="shared" si="0"/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1" spans="1:11" x14ac:dyDescent="0.25">
      <c r="A31" t="s">
        <v>2</v>
      </c>
    </row>
    <row r="32" spans="1:11" x14ac:dyDescent="0.25">
      <c r="A32">
        <v>12</v>
      </c>
      <c r="B32">
        <f>2*(SUM(STAND!B33:B41)+4*STAND!B42)/13</f>
        <v>-7.1569957908215978E-2</v>
      </c>
      <c r="C32">
        <f>2*(SUM(STAND!C33:C41)+4*STAND!C42)/13</f>
        <v>-7.2280945104584628E-3</v>
      </c>
      <c r="D32">
        <f>2*(SUM(STAND!D33:D41)+4*STAND!D42)/13</f>
        <v>5.8426518743744889E-2</v>
      </c>
      <c r="E32">
        <f>2*(SUM(STAND!E33:E41)+4*STAND!E42)/13</f>
        <v>0.12595448524867917</v>
      </c>
      <c r="F32">
        <f>2*(SUM(STAND!F33:F41)+4*STAND!F42)/13</f>
        <v>0.17974820582791529</v>
      </c>
      <c r="G32">
        <f>2*(SUM(STAND!G33:G41)+4*STAND!G42)/13</f>
        <v>-0.18386558001638126</v>
      </c>
      <c r="H32">
        <f>2*(SUM(STAND!H33:H41)+4*STAND!H42)/13</f>
        <v>-0.31444090236733879</v>
      </c>
      <c r="I32">
        <f>2*(SUM(STAND!I33:I41)+4*STAND!I42)/13</f>
        <v>-0.45636696328370852</v>
      </c>
      <c r="J32">
        <f>2*(SUM(STAND!J33:J41)+4*STAND!J42)/13</f>
        <v>-0.51402848824830905</v>
      </c>
      <c r="K32">
        <f>2*(SUM(STAND!K33:K41)+4*STAND!K42)/13</f>
        <v>-0.6243905676543714</v>
      </c>
    </row>
    <row r="33" spans="1:11" x14ac:dyDescent="0.25">
      <c r="A33">
        <f t="shared" si="0"/>
        <v>13</v>
      </c>
      <c r="B33">
        <f>2*(SUM(STAND!B34:B42)+4*STAND!B43)/13</f>
        <v>-7.1569957908215978E-2</v>
      </c>
      <c r="C33">
        <f>2*(SUM(STAND!C34:C42)+4*STAND!C43)/13</f>
        <v>-7.228094510458429E-3</v>
      </c>
      <c r="D33">
        <f>2*(SUM(STAND!D34:D42)+4*STAND!D43)/13</f>
        <v>5.8426518743744854E-2</v>
      </c>
      <c r="E33">
        <f>2*(SUM(STAND!E34:E42)+4*STAND!E43)/13</f>
        <v>0.12595448524867917</v>
      </c>
      <c r="F33">
        <f>2*(SUM(STAND!F34:F42)+4*STAND!F43)/13</f>
        <v>0.17974820582791529</v>
      </c>
      <c r="G33">
        <f>2*(SUM(STAND!G34:G42)+4*STAND!G43)/13</f>
        <v>-0.18386558001638134</v>
      </c>
      <c r="H33">
        <f>2*(SUM(STAND!H34:H42)+4*STAND!H43)/13</f>
        <v>-0.31444090236733879</v>
      </c>
      <c r="I33">
        <f>2*(SUM(STAND!I34:I42)+4*STAND!I43)/13</f>
        <v>-0.45636696328370852</v>
      </c>
      <c r="J33">
        <f>2*(SUM(STAND!J34:J42)+4*STAND!J43)/13</f>
        <v>-0.51402848824830905</v>
      </c>
      <c r="K33">
        <f>2*(SUM(STAND!K34:K42)+4*STAND!K43)/13</f>
        <v>-0.6243905676543714</v>
      </c>
    </row>
    <row r="34" spans="1:11" x14ac:dyDescent="0.25">
      <c r="A34">
        <f t="shared" si="0"/>
        <v>14</v>
      </c>
      <c r="B34">
        <f>2*(SUM(STAND!B35:B43)+4*STAND!B44)/13</f>
        <v>-7.1569957908215978E-2</v>
      </c>
      <c r="C34">
        <f>2*(SUM(STAND!C35:C43)+4*STAND!C44)/13</f>
        <v>-7.228094510458429E-3</v>
      </c>
      <c r="D34">
        <f>2*(SUM(STAND!D35:D43)+4*STAND!D44)/13</f>
        <v>5.8426518743744889E-2</v>
      </c>
      <c r="E34">
        <f>2*(SUM(STAND!E35:E43)+4*STAND!E44)/13</f>
        <v>0.12595448524867917</v>
      </c>
      <c r="F34">
        <f>2*(SUM(STAND!F35:F43)+4*STAND!F44)/13</f>
        <v>0.17974820582791531</v>
      </c>
      <c r="G34">
        <f>2*(SUM(STAND!G35:G43)+4*STAND!G44)/13</f>
        <v>-0.18386558001638134</v>
      </c>
      <c r="H34">
        <f>2*(SUM(STAND!H35:H43)+4*STAND!H44)/13</f>
        <v>-0.31444090236733879</v>
      </c>
      <c r="I34">
        <f>2*(SUM(STAND!I35:I43)+4*STAND!I44)/13</f>
        <v>-0.45636696328370852</v>
      </c>
      <c r="J34">
        <f>2*(SUM(STAND!J35:J43)+4*STAND!J44)/13</f>
        <v>-0.51402848824830905</v>
      </c>
      <c r="K34">
        <f>2*(SUM(STAND!K35:K43)+4*STAND!K44)/13</f>
        <v>-0.6243905676543714</v>
      </c>
    </row>
    <row r="35" spans="1:11" x14ac:dyDescent="0.25">
      <c r="A35">
        <f t="shared" si="0"/>
        <v>15</v>
      </c>
      <c r="B35">
        <f>2*(SUM(STAND!B36:B44)+4*STAND!B45)/13</f>
        <v>-7.1569957908215937E-2</v>
      </c>
      <c r="C35">
        <f>2*(SUM(STAND!C36:C44)+4*STAND!C45)/13</f>
        <v>-7.2280945104584975E-3</v>
      </c>
      <c r="D35">
        <f>2*(SUM(STAND!D36:D44)+4*STAND!D45)/13</f>
        <v>5.8426518743744854E-2</v>
      </c>
      <c r="E35">
        <f>2*(SUM(STAND!E36:E44)+4*STAND!E45)/13</f>
        <v>0.12595448524867917</v>
      </c>
      <c r="F35">
        <f>2*(SUM(STAND!F36:F44)+4*STAND!F45)/13</f>
        <v>0.17974820582791531</v>
      </c>
      <c r="G35">
        <f>2*(SUM(STAND!G36:G44)+4*STAND!G45)/13</f>
        <v>-0.1838655800163814</v>
      </c>
      <c r="H35">
        <f>2*(SUM(STAND!H36:H44)+4*STAND!H45)/13</f>
        <v>-0.31444090236733874</v>
      </c>
      <c r="I35">
        <f>2*(SUM(STAND!I36:I44)+4*STAND!I45)/13</f>
        <v>-0.45636696328370852</v>
      </c>
      <c r="J35">
        <f>2*(SUM(STAND!J36:J44)+4*STAND!J45)/13</f>
        <v>-0.51402848824830905</v>
      </c>
      <c r="K35">
        <f>2*(SUM(STAND!K36:K44)+4*STAND!K45)/13</f>
        <v>-0.6243905676543714</v>
      </c>
    </row>
    <row r="36" spans="1:11" x14ac:dyDescent="0.25">
      <c r="A36">
        <f t="shared" si="0"/>
        <v>16</v>
      </c>
      <c r="B36">
        <f>2*(SUM(STAND!B37:B45)+4*STAND!B46)/13</f>
        <v>-7.1569957908215937E-2</v>
      </c>
      <c r="C36">
        <f>2*(SUM(STAND!C37:C45)+4*STAND!C46)/13</f>
        <v>-7.2280945104584975E-3</v>
      </c>
      <c r="D36">
        <f>2*(SUM(STAND!D37:D45)+4*STAND!D46)/13</f>
        <v>5.8426518743744819E-2</v>
      </c>
      <c r="E36">
        <f>2*(SUM(STAND!E37:E45)+4*STAND!E46)/13</f>
        <v>0.12595448524867917</v>
      </c>
      <c r="F36">
        <f>2*(SUM(STAND!F37:F45)+4*STAND!F46)/13</f>
        <v>0.17974820582791523</v>
      </c>
      <c r="G36">
        <f>2*(SUM(STAND!G37:G45)+4*STAND!G46)/13</f>
        <v>-0.1838655800163814</v>
      </c>
      <c r="H36">
        <f>2*(SUM(STAND!H37:H45)+4*STAND!H46)/13</f>
        <v>-0.31444090236733874</v>
      </c>
      <c r="I36">
        <f>2*(SUM(STAND!I37:I45)+4*STAND!I46)/13</f>
        <v>-0.45636696328370852</v>
      </c>
      <c r="J36">
        <f>2*(SUM(STAND!J37:J45)+4*STAND!J46)/13</f>
        <v>-0.51402848824830905</v>
      </c>
      <c r="K36">
        <f>2*(SUM(STAND!K37:K45)+4*STAND!K46)/13</f>
        <v>-0.6243905676543714</v>
      </c>
    </row>
    <row r="37" spans="1:11" x14ac:dyDescent="0.25">
      <c r="A37">
        <f t="shared" si="0"/>
        <v>17</v>
      </c>
      <c r="B37">
        <f>2*(SUM(STAND!B38:B46)+4*STAND!B47)/13</f>
        <v>-7.0426627415689164E-3</v>
      </c>
      <c r="C37">
        <f>2*(SUM(STAND!C38:C46)+4*STAND!C47)/13</f>
        <v>5.5095284479298269E-2</v>
      </c>
      <c r="D37">
        <f>2*(SUM(STAND!D38:D46)+4*STAND!D47)/13</f>
        <v>0.11865255067432862</v>
      </c>
      <c r="E37">
        <f>2*(SUM(STAND!E38:E46)+4*STAND!E47)/13</f>
        <v>0.18237815537354873</v>
      </c>
      <c r="F37">
        <f>2*(SUM(STAND!F38:F46)+4*STAND!F47)/13</f>
        <v>0.25610428729099816</v>
      </c>
      <c r="G37">
        <f>2*(SUM(STAND!G38:G46)+4*STAND!G47)/13</f>
        <v>-1.3758105957502043E-2</v>
      </c>
      <c r="H37">
        <f>2*(SUM(STAND!H38:H46)+4*STAND!H47)/13</f>
        <v>-0.25510249723695255</v>
      </c>
      <c r="I37">
        <f>2*(SUM(STAND!I38:I46)+4*STAND!I47)/13</f>
        <v>-0.40098445182868142</v>
      </c>
      <c r="J37">
        <f>2*(SUM(STAND!J38:J46)+4*STAND!J47)/13</f>
        <v>-0.45831631898700209</v>
      </c>
      <c r="K37">
        <f>2*(SUM(STAND!K38:K46)+4*STAND!K47)/13</f>
        <v>-0.53719796779709139</v>
      </c>
    </row>
    <row r="38" spans="1:11" x14ac:dyDescent="0.25">
      <c r="A38">
        <f t="shared" si="0"/>
        <v>18</v>
      </c>
      <c r="B38">
        <f>2*(SUM(STAND!B39:B47)+4*STAND!B48)/13</f>
        <v>0.11974956336724479</v>
      </c>
      <c r="C38">
        <f>2*(SUM(STAND!C39:C47)+4*STAND!C48)/13</f>
        <v>0.1776412756789375</v>
      </c>
      <c r="D38">
        <f>2*(SUM(STAND!D39:D47)+4*STAND!D48)/13</f>
        <v>0.23700384775562161</v>
      </c>
      <c r="E38">
        <f>2*(SUM(STAND!E39:E47)+4*STAND!E48)/13</f>
        <v>0.29522549562328798</v>
      </c>
      <c r="F38">
        <f>2*(SUM(STAND!F39:F47)+4*STAND!F48)/13</f>
        <v>0.38150648207879362</v>
      </c>
      <c r="G38">
        <f>2*(SUM(STAND!G39:G47)+4*STAND!G48)/13</f>
        <v>0.21994796642061171</v>
      </c>
      <c r="H38">
        <f>2*(SUM(STAND!H39:H47)+4*STAND!H48)/13</f>
        <v>-2.9916811236535352E-2</v>
      </c>
      <c r="I38">
        <f>2*(SUM(STAND!I39:I47)+4*STAND!I48)/13</f>
        <v>-0.29021942891862718</v>
      </c>
      <c r="J38">
        <f>2*(SUM(STAND!J39:J47)+4*STAND!J48)/13</f>
        <v>-0.34689198046438807</v>
      </c>
      <c r="K38">
        <f>2*(SUM(STAND!K39:K47)+4*STAND!K48)/13</f>
        <v>-0.36281276808253149</v>
      </c>
    </row>
    <row r="39" spans="1:11" x14ac:dyDescent="0.25">
      <c r="A39">
        <f t="shared" si="0"/>
        <v>19</v>
      </c>
      <c r="B39">
        <f>2*(SUM(STAND!B40:B48)+4*STAND!B49)/13</f>
        <v>0.24185546358249196</v>
      </c>
      <c r="C39">
        <f>2*(SUM(STAND!C40:C48)+4*STAND!C49)/13</f>
        <v>0.29582413587422152</v>
      </c>
      <c r="D39">
        <f>2*(SUM(STAND!D40:D48)+4*STAND!D49)/13</f>
        <v>0.35115361127716521</v>
      </c>
      <c r="E39">
        <f>2*(SUM(STAND!E40:E48)+4*STAND!E49)/13</f>
        <v>0.40597206909315248</v>
      </c>
      <c r="F39">
        <f>2*(SUM(STAND!F40:F48)+4*STAND!F49)/13</f>
        <v>0.47959870872821847</v>
      </c>
      <c r="G39">
        <f>2*(SUM(STAND!G40:G48)+4*STAND!G49)/13</f>
        <v>0.31983519492071005</v>
      </c>
      <c r="H39">
        <f>2*(SUM(STAND!H40:H48)+4*STAND!H49)/13</f>
        <v>0.19526887476388194</v>
      </c>
      <c r="I39">
        <f>2*(SUM(STAND!I40:I48)+4*STAND!I49)/13</f>
        <v>-7.294553026892811E-2</v>
      </c>
      <c r="J39">
        <f>2*(SUM(STAND!J40:J48)+4*STAND!J49)/13</f>
        <v>-0.23546764194177411</v>
      </c>
      <c r="K39">
        <f>2*(SUM(STAND!K40:K48)+4*STAND!K49)/13</f>
        <v>-0.18842756836797164</v>
      </c>
    </row>
    <row r="40" spans="1:11" x14ac:dyDescent="0.25">
      <c r="A40">
        <f t="shared" si="0"/>
        <v>20</v>
      </c>
      <c r="B40">
        <f>2*(SUM(STAND!B41:B49)+4*STAND!B50)/13</f>
        <v>0.3589394124422991</v>
      </c>
      <c r="C40">
        <f>2*(SUM(STAND!C41:C49)+4*STAND!C50)/13</f>
        <v>0.40932067017593915</v>
      </c>
      <c r="D40">
        <f>2*(SUM(STAND!D41:D49)+4*STAND!D50)/13</f>
        <v>0.46094024379435383</v>
      </c>
      <c r="E40">
        <f>2*(SUM(STAND!E41:E49)+4*STAND!E50)/13</f>
        <v>0.51251710900326763</v>
      </c>
      <c r="F40">
        <f>2*(SUM(STAND!F41:F49)+4*STAND!F50)/13</f>
        <v>0.57559016859776868</v>
      </c>
      <c r="G40">
        <f>2*(SUM(STAND!G41:G49)+4*STAND!G50)/13</f>
        <v>0.39241245528243779</v>
      </c>
      <c r="H40">
        <f>2*(SUM(STAND!H41:H49)+4*STAND!H50)/13</f>
        <v>0.28663571688628375</v>
      </c>
      <c r="I40">
        <f>2*(SUM(STAND!I41:I49)+4*STAND!I50)/13</f>
        <v>0.14432836838077107</v>
      </c>
      <c r="J40">
        <f>2*(SUM(STAND!J41:J49)+4*STAND!J50)/13</f>
        <v>-8.6586880345446409E-3</v>
      </c>
      <c r="K40">
        <f>2*(SUM(STAND!K41:K49)+4*STAND!K50)/13</f>
        <v>-1.4042368653411618E-2</v>
      </c>
    </row>
    <row r="41" spans="1:11" x14ac:dyDescent="0.25">
      <c r="A41">
        <f t="shared" si="0"/>
        <v>21</v>
      </c>
      <c r="B41">
        <f>2*(SUM(STAND!B42:B50)+4*STAND!B51)/13</f>
        <v>0.47064092333946894</v>
      </c>
      <c r="C41">
        <f>2*(SUM(STAND!C42:C50)+4*STAND!C51)/13</f>
        <v>0.51779525312221664</v>
      </c>
      <c r="D41">
        <f>2*(SUM(STAND!D42:D50)+4*STAND!D51)/13</f>
        <v>0.56604055041797585</v>
      </c>
      <c r="E41">
        <f>2*(SUM(STAND!E42:E50)+4*STAND!E51)/13</f>
        <v>0.61469901790902781</v>
      </c>
      <c r="F41">
        <f>2*(SUM(STAND!F42:F50)+4*STAND!F51)/13</f>
        <v>0.66738009490756955</v>
      </c>
      <c r="G41">
        <f>2*(SUM(STAND!G42:G50)+4*STAND!G51)/13</f>
        <v>0.46288894886429088</v>
      </c>
      <c r="H41">
        <f>2*(SUM(STAND!H42:H50)+4*STAND!H51)/13</f>
        <v>0.35069259087031512</v>
      </c>
      <c r="I41">
        <f>2*(SUM(STAND!I42:I50)+4*STAND!I51)/13</f>
        <v>0.22778342315245478</v>
      </c>
      <c r="J41">
        <f>2*(SUM(STAND!J42:J50)+4*STAND!J51)/13</f>
        <v>0.17968872741114619</v>
      </c>
      <c r="K41">
        <f>2*(SUM(STAND!K42:K50)+4*STAND!K51)/13</f>
        <v>0.10906077977909699</v>
      </c>
    </row>
    <row r="42" spans="1:11" x14ac:dyDescent="0.25">
      <c r="A42">
        <f t="shared" si="0"/>
        <v>22</v>
      </c>
      <c r="B42">
        <f>B10</f>
        <v>-0.50677997193327617</v>
      </c>
      <c r="C42">
        <f t="shared" ref="C42:K42" si="1">C10</f>
        <v>-0.46738179959617321</v>
      </c>
      <c r="D42">
        <f t="shared" si="1"/>
        <v>-0.42707310649015395</v>
      </c>
      <c r="E42">
        <f t="shared" si="1"/>
        <v>-0.38654233885256684</v>
      </c>
      <c r="F42">
        <f t="shared" si="1"/>
        <v>-0.34105239981515889</v>
      </c>
      <c r="G42">
        <f t="shared" si="1"/>
        <v>-0.50671162107673007</v>
      </c>
      <c r="H42">
        <f t="shared" si="1"/>
        <v>-0.61566089283034364</v>
      </c>
      <c r="I42">
        <f t="shared" si="1"/>
        <v>-0.73750562104917949</v>
      </c>
      <c r="J42">
        <f t="shared" si="1"/>
        <v>-0.79684059040524136</v>
      </c>
      <c r="K42">
        <f t="shared" si="1"/>
        <v>-0.82934393707867271</v>
      </c>
    </row>
    <row r="43" spans="1:11" x14ac:dyDescent="0.25">
      <c r="A43">
        <f t="shared" si="0"/>
        <v>23</v>
      </c>
      <c r="B43">
        <f t="shared" ref="B43:K43" si="2">B11</f>
        <v>-0.61558247543954114</v>
      </c>
      <c r="C43">
        <f t="shared" si="2"/>
        <v>-0.58242022586760189</v>
      </c>
      <c r="D43">
        <f t="shared" si="2"/>
        <v>-0.54844801279862865</v>
      </c>
      <c r="E43">
        <f t="shared" si="2"/>
        <v>-0.51466654487787833</v>
      </c>
      <c r="F43">
        <f t="shared" si="2"/>
        <v>-0.47125255122592746</v>
      </c>
      <c r="G43">
        <f t="shared" si="2"/>
        <v>-0.58742313134181734</v>
      </c>
      <c r="H43">
        <f t="shared" si="2"/>
        <v>-0.6909658904460948</v>
      </c>
      <c r="I43">
        <f t="shared" si="2"/>
        <v>-0.80779028549054743</v>
      </c>
      <c r="J43">
        <f t="shared" si="2"/>
        <v>-0.86754361594447438</v>
      </c>
      <c r="K43">
        <f t="shared" si="2"/>
        <v>-0.88058227943474798</v>
      </c>
    </row>
    <row r="44" spans="1:11" x14ac:dyDescent="0.25">
      <c r="A44">
        <f t="shared" si="0"/>
        <v>24</v>
      </c>
      <c r="B44">
        <f t="shared" ref="B44:K44" si="3">B12</f>
        <v>-0.72438497894580622</v>
      </c>
      <c r="C44">
        <f t="shared" si="3"/>
        <v>-0.69745865213903058</v>
      </c>
      <c r="D44">
        <f t="shared" si="3"/>
        <v>-0.66982291910710334</v>
      </c>
      <c r="E44">
        <f t="shared" si="3"/>
        <v>-0.64279075090318993</v>
      </c>
      <c r="F44">
        <f t="shared" si="3"/>
        <v>-0.60145270263669603</v>
      </c>
      <c r="G44">
        <f t="shared" si="3"/>
        <v>-0.66813464160690461</v>
      </c>
      <c r="H44">
        <f t="shared" si="3"/>
        <v>-0.76627088806184607</v>
      </c>
      <c r="I44">
        <f t="shared" si="3"/>
        <v>-0.87807494993191504</v>
      </c>
      <c r="J44">
        <f t="shared" si="3"/>
        <v>-0.93824664148370751</v>
      </c>
      <c r="K44">
        <f t="shared" si="3"/>
        <v>-0.93182062179082337</v>
      </c>
    </row>
    <row r="45" spans="1:11" x14ac:dyDescent="0.25">
      <c r="A45">
        <f t="shared" si="0"/>
        <v>25</v>
      </c>
      <c r="B45">
        <f t="shared" ref="B45:K45" si="4">B13</f>
        <v>-0.83318748245207119</v>
      </c>
      <c r="C45">
        <f t="shared" si="4"/>
        <v>-0.81249707841045926</v>
      </c>
      <c r="D45">
        <f t="shared" si="4"/>
        <v>-0.79119782541557815</v>
      </c>
      <c r="E45">
        <f t="shared" si="4"/>
        <v>-0.77091495692850143</v>
      </c>
      <c r="F45">
        <f t="shared" si="4"/>
        <v>-0.7316528540474645</v>
      </c>
      <c r="G45">
        <f t="shared" si="4"/>
        <v>-0.74884615187199166</v>
      </c>
      <c r="H45">
        <f t="shared" si="4"/>
        <v>-0.84157588567759722</v>
      </c>
      <c r="I45">
        <f t="shared" si="4"/>
        <v>-0.94835961437328287</v>
      </c>
      <c r="J45">
        <f t="shared" si="4"/>
        <v>-1.0089496670229408</v>
      </c>
      <c r="K45">
        <f t="shared" si="4"/>
        <v>-0.98305896414689875</v>
      </c>
    </row>
    <row r="46" spans="1:11" x14ac:dyDescent="0.25">
      <c r="A46">
        <f t="shared" si="0"/>
        <v>26</v>
      </c>
      <c r="B46">
        <f t="shared" ref="B46:K46" si="5">B14</f>
        <v>-0.94198998595833616</v>
      </c>
      <c r="C46">
        <f t="shared" si="5"/>
        <v>-0.92753550468188806</v>
      </c>
      <c r="D46">
        <f t="shared" si="5"/>
        <v>-0.91257273172405284</v>
      </c>
      <c r="E46">
        <f t="shared" si="5"/>
        <v>-0.89903916295381292</v>
      </c>
      <c r="F46">
        <f t="shared" si="5"/>
        <v>-0.86185300545823318</v>
      </c>
      <c r="G46">
        <f t="shared" si="5"/>
        <v>-0.82955766213707893</v>
      </c>
      <c r="H46">
        <f t="shared" si="5"/>
        <v>-0.91688088329334838</v>
      </c>
      <c r="I46">
        <f t="shared" si="5"/>
        <v>-1.0186442788146506</v>
      </c>
      <c r="J46">
        <f t="shared" si="5"/>
        <v>-1.0796526925621737</v>
      </c>
      <c r="K46">
        <f t="shared" si="5"/>
        <v>-1.0342973065029741</v>
      </c>
    </row>
    <row r="47" spans="1:11" x14ac:dyDescent="0.25">
      <c r="A47">
        <f t="shared" si="0"/>
        <v>27</v>
      </c>
      <c r="B47">
        <f t="shared" ref="B47:K47" si="6">B15</f>
        <v>-1.0723015878534836</v>
      </c>
      <c r="C47">
        <f t="shared" si="6"/>
        <v>-1.0633483906165691</v>
      </c>
      <c r="D47">
        <f t="shared" si="6"/>
        <v>-1.0540229820093889</v>
      </c>
      <c r="E47">
        <f t="shared" si="6"/>
        <v>-1.0459712590207475</v>
      </c>
      <c r="F47">
        <f t="shared" si="6"/>
        <v>-1.0175051840233627</v>
      </c>
      <c r="G47">
        <f t="shared" si="6"/>
        <v>-0.96697166375512589</v>
      </c>
      <c r="H47">
        <f t="shared" si="6"/>
        <v>-1.0119653492858949</v>
      </c>
      <c r="I47">
        <f t="shared" si="6"/>
        <v>-1.107389780407694</v>
      </c>
      <c r="J47">
        <f t="shared" si="6"/>
        <v>-1.1689264411885092</v>
      </c>
      <c r="K47">
        <f t="shared" si="6"/>
        <v>-1.1145998488114761</v>
      </c>
    </row>
    <row r="48" spans="1:11" x14ac:dyDescent="0.25">
      <c r="A48">
        <f t="shared" si="0"/>
        <v>28</v>
      </c>
      <c r="B48">
        <f t="shared" ref="B48:K48" si="7">B16</f>
        <v>-1.2448772651182354</v>
      </c>
      <c r="C48">
        <f t="shared" si="7"/>
        <v>-1.2400099402844629</v>
      </c>
      <c r="D48">
        <f t="shared" si="7"/>
        <v>-1.2349236646551558</v>
      </c>
      <c r="E48">
        <f t="shared" si="7"/>
        <v>-1.2305191351709286</v>
      </c>
      <c r="F48">
        <f t="shared" si="7"/>
        <v>-1.214958094184424</v>
      </c>
      <c r="G48">
        <f t="shared" si="7"/>
        <v>-1.1822876894992107</v>
      </c>
      <c r="H48">
        <f t="shared" si="7"/>
        <v>-1.1821117106119141</v>
      </c>
      <c r="I48">
        <f t="shared" si="7"/>
        <v>-1.2330569563040892</v>
      </c>
      <c r="J48">
        <f t="shared" si="7"/>
        <v>-1.2953416359890493</v>
      </c>
      <c r="K48">
        <f t="shared" si="7"/>
        <v>-1.2530307910248313</v>
      </c>
    </row>
    <row r="49" spans="1:11" x14ac:dyDescent="0.25">
      <c r="A49">
        <f t="shared" si="0"/>
        <v>29</v>
      </c>
      <c r="B49">
        <f t="shared" ref="B49:K49" si="8">B17</f>
        <v>-1.4581549091214032</v>
      </c>
      <c r="C49">
        <f t="shared" si="8"/>
        <v>-1.4560657766841183</v>
      </c>
      <c r="D49">
        <f t="shared" si="8"/>
        <v>-1.4538742684747705</v>
      </c>
      <c r="E49">
        <f t="shared" si="8"/>
        <v>-1.4519825358110645</v>
      </c>
      <c r="F49">
        <f t="shared" si="8"/>
        <v>-1.4451084132286272</v>
      </c>
      <c r="G49">
        <f t="shared" si="8"/>
        <v>-1.4308994580766619</v>
      </c>
      <c r="H49">
        <f t="shared" si="8"/>
        <v>-1.4273199672714054</v>
      </c>
      <c r="I49">
        <f t="shared" si="8"/>
        <v>-1.4311487650837169</v>
      </c>
      <c r="J49">
        <f t="shared" si="8"/>
        <v>-1.4588982769637939</v>
      </c>
      <c r="K49">
        <f t="shared" si="8"/>
        <v>-1.4495901331430401</v>
      </c>
    </row>
    <row r="50" spans="1:11" x14ac:dyDescent="0.25">
      <c r="A50">
        <f t="shared" si="0"/>
        <v>30</v>
      </c>
      <c r="B50">
        <f t="shared" ref="B50:K50" si="9">B18</f>
        <v>-1.7104605360778398</v>
      </c>
      <c r="C50">
        <f t="shared" si="9"/>
        <v>-1.7099537911843465</v>
      </c>
      <c r="D50">
        <f t="shared" si="9"/>
        <v>-1.7094204164667817</v>
      </c>
      <c r="E50">
        <f t="shared" si="9"/>
        <v>-1.7089609497545721</v>
      </c>
      <c r="F50">
        <f t="shared" si="9"/>
        <v>-1.7072558855626798</v>
      </c>
      <c r="G50">
        <f t="shared" si="9"/>
        <v>-1.7037036467746889</v>
      </c>
      <c r="H50">
        <f t="shared" si="9"/>
        <v>-1.7029838379716975</v>
      </c>
      <c r="I50">
        <f t="shared" si="9"/>
        <v>-1.7016652067465778</v>
      </c>
      <c r="J50">
        <f t="shared" si="9"/>
        <v>-1.6980579025742819</v>
      </c>
      <c r="K50">
        <f t="shared" si="9"/>
        <v>-1.7042778751661016</v>
      </c>
    </row>
    <row r="51" spans="1:11" x14ac:dyDescent="0.25">
      <c r="A51">
        <f t="shared" si="0"/>
        <v>31</v>
      </c>
      <c r="B51">
        <f t="shared" ref="B51:K51" si="10">B19</f>
        <v>-2</v>
      </c>
      <c r="C51">
        <f t="shared" si="10"/>
        <v>-2</v>
      </c>
      <c r="D51">
        <f t="shared" si="10"/>
        <v>-2</v>
      </c>
      <c r="E51">
        <f t="shared" si="10"/>
        <v>-2</v>
      </c>
      <c r="F51">
        <f t="shared" si="10"/>
        <v>-2</v>
      </c>
      <c r="G51">
        <f t="shared" si="10"/>
        <v>-2</v>
      </c>
      <c r="H51">
        <f t="shared" si="10"/>
        <v>-2</v>
      </c>
      <c r="I51">
        <f t="shared" si="10"/>
        <v>-2</v>
      </c>
      <c r="J51">
        <f t="shared" si="10"/>
        <v>-2</v>
      </c>
      <c r="K51">
        <f t="shared" si="10"/>
        <v>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7" workbookViewId="0">
      <selection activeCell="K2" sqref="K2"/>
    </sheetView>
  </sheetViews>
  <sheetFormatPr defaultRowHeight="15" x14ac:dyDescent="0.25"/>
  <sheetData>
    <row r="1" spans="1:23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5</v>
      </c>
      <c r="M1" t="s">
        <v>4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 t="s">
        <v>3</v>
      </c>
    </row>
    <row r="2" spans="1:23" x14ac:dyDescent="0.25">
      <c r="A2">
        <v>4</v>
      </c>
      <c r="B2">
        <f>MAX(STAND!B2,HIT!B2,DOUBLE!B2)</f>
        <v>-0.11491332761892134</v>
      </c>
      <c r="C2">
        <f>MAX(STAND!C2,HIT!C2,DOUBLE!C2)</f>
        <v>-8.2613314299744375E-2</v>
      </c>
      <c r="D2">
        <f>MAX(STAND!D2,HIT!D2,DOUBLE!D2)</f>
        <v>-4.9367420106916936E-2</v>
      </c>
      <c r="E2">
        <f>MAX(STAND!E2,HIT!E2,DOUBLE!E2)</f>
        <v>-1.2379926519926403E-2</v>
      </c>
      <c r="F2">
        <f>MAX(STAND!F2,HIT!F2,DOUBLE!F2)</f>
        <v>1.1130417280979871E-2</v>
      </c>
      <c r="G2">
        <f>MAX(STAND!G2,HIT!G2,DOUBLE!G2)</f>
        <v>-8.8279201058463722E-2</v>
      </c>
      <c r="H2">
        <f>MAX(STAND!H2,HIT!H2,DOUBLE!H2)</f>
        <v>-0.15933415266020509</v>
      </c>
      <c r="I2">
        <f>MAX(STAND!I2,HIT!I2,DOUBLE!I2)</f>
        <v>-0.24066617915336547</v>
      </c>
      <c r="J2">
        <f>MAX(STAND!J2,HIT!J2,DOUBLE!J2)</f>
        <v>-0.28919791448567517</v>
      </c>
      <c r="K2">
        <f>MAX(STAND!K2,HIT!K2,DOUBLE!K2)</f>
        <v>-0.25307699440390868</v>
      </c>
      <c r="M2">
        <v>4</v>
      </c>
      <c r="N2" s="1" t="str">
        <f>IF(B2=STAND!B2,"S",IF(B2=DOUBLE!B2,"D","H"))</f>
        <v>H</v>
      </c>
      <c r="O2" s="1" t="str">
        <f>IF(C2=STAND!C2,"S",IF(C2=DOUBLE!C2,"D","H"))</f>
        <v>H</v>
      </c>
      <c r="P2" s="1" t="str">
        <f>IF(D2=STAND!D2,"S",IF(D2=DOUBLE!D2,"D","H"))</f>
        <v>H</v>
      </c>
      <c r="Q2" s="1" t="str">
        <f>IF(E2=STAND!E2,"S",IF(E2=DOUBLE!E2,"D","H"))</f>
        <v>H</v>
      </c>
      <c r="R2" s="1" t="str">
        <f>IF(F2=STAND!F2,"S",IF(F2=DOUBLE!F2,"D","H"))</f>
        <v>H</v>
      </c>
      <c r="S2" s="1" t="str">
        <f>IF(G2=STAND!G2,"S",IF(G2=DOUBLE!G2,"D","H"))</f>
        <v>H</v>
      </c>
      <c r="T2" s="1" t="str">
        <f>IF(H2=STAND!H2,"S",IF(H2=DOUBLE!H2,"D","H"))</f>
        <v>H</v>
      </c>
      <c r="U2" s="1" t="str">
        <f>IF(I2=STAND!I2,"S",IF(I2=DOUBLE!I2,"D","H"))</f>
        <v>H</v>
      </c>
      <c r="V2" s="1" t="str">
        <f>IF(J2=STAND!J2,"S",IF(J2=DOUBLE!J2,"D","H"))</f>
        <v>H</v>
      </c>
      <c r="W2" s="1" t="str">
        <f>IF(K2=STAND!K2,"S",IF(K2=DOUBLE!K2,"D","H"))</f>
        <v>H</v>
      </c>
    </row>
    <row r="3" spans="1:23" x14ac:dyDescent="0.25">
      <c r="A3">
        <f>A2+1</f>
        <v>5</v>
      </c>
      <c r="B3">
        <f>MAX(STAND!B3,HIT!B3,DOUBLE!B3)</f>
        <v>-0.12821556706374745</v>
      </c>
      <c r="C3">
        <f>MAX(STAND!C3,HIT!C3,DOUBLE!C3)</f>
        <v>-9.5310227261489883E-2</v>
      </c>
      <c r="D3">
        <f>MAX(STAND!D3,HIT!D3,DOUBLE!D3)</f>
        <v>-6.1479464199694259E-2</v>
      </c>
      <c r="E3">
        <f>MAX(STAND!E3,HIT!E3,DOUBLE!E3)</f>
        <v>-2.3978970391859637E-2</v>
      </c>
      <c r="F3">
        <f>MAX(STAND!F3,HIT!F3,DOUBLE!F3)</f>
        <v>-1.1863378384401079E-3</v>
      </c>
      <c r="G3">
        <f>MAX(STAND!G3,HIT!G3,DOUBLE!G3)</f>
        <v>-0.11944744188414852</v>
      </c>
      <c r="H3">
        <f>MAX(STAND!H3,HIT!H3,DOUBLE!H3)</f>
        <v>-0.18809330390318518</v>
      </c>
      <c r="I3">
        <f>MAX(STAND!I3,HIT!I3,DOUBLE!I3)</f>
        <v>-0.2666150533579591</v>
      </c>
      <c r="J3">
        <f>MAX(STAND!J3,HIT!J3,DOUBLE!J3)</f>
        <v>-0.31341164336497107</v>
      </c>
      <c r="K3">
        <f>MAX(STAND!K3,HIT!K3,DOUBLE!K3)</f>
        <v>-0.27857459755181968</v>
      </c>
      <c r="M3">
        <f>M2+1</f>
        <v>5</v>
      </c>
      <c r="N3" s="1" t="str">
        <f>IF(B3=STAND!B3,"S",IF(B3=DOUBLE!B3,"D","H"))</f>
        <v>H</v>
      </c>
      <c r="O3" s="1" t="str">
        <f>IF(C3=STAND!C3,"S",IF(C3=DOUBLE!C3,"D","H"))</f>
        <v>H</v>
      </c>
      <c r="P3" s="1" t="str">
        <f>IF(D3=STAND!D3,"S",IF(D3=DOUBLE!D3,"D","H"))</f>
        <v>H</v>
      </c>
      <c r="Q3" s="1" t="str">
        <f>IF(E3=STAND!E3,"S",IF(E3=DOUBLE!E3,"D","H"))</f>
        <v>H</v>
      </c>
      <c r="R3" s="1" t="str">
        <f>IF(F3=STAND!F3,"S",IF(F3=DOUBLE!F3,"D","H"))</f>
        <v>H</v>
      </c>
      <c r="S3" s="1" t="str">
        <f>IF(G3=STAND!G3,"S",IF(G3=DOUBLE!G3,"D","H"))</f>
        <v>H</v>
      </c>
      <c r="T3" s="1" t="str">
        <f>IF(H3=STAND!H3,"S",IF(H3=DOUBLE!H3,"D","H"))</f>
        <v>H</v>
      </c>
      <c r="U3" s="1" t="str">
        <f>IF(I3=STAND!I3,"S",IF(I3=DOUBLE!I3,"D","H"))</f>
        <v>H</v>
      </c>
      <c r="V3" s="1" t="str">
        <f>IF(J3=STAND!J3,"S",IF(J3=DOUBLE!J3,"D","H"))</f>
        <v>H</v>
      </c>
      <c r="W3" s="1" t="str">
        <f>IF(K3=STAND!K3,"S",IF(K3=DOUBLE!K3,"D","H"))</f>
        <v>H</v>
      </c>
    </row>
    <row r="4" spans="1:23" x14ac:dyDescent="0.25">
      <c r="A4">
        <f t="shared" ref="A4:A51" si="0">A3+1</f>
        <v>6</v>
      </c>
      <c r="B4">
        <f>MAX(STAND!B4,HIT!B4,DOUBLE!B4)</f>
        <v>-0.14075911746001987</v>
      </c>
      <c r="C4">
        <f>MAX(STAND!C4,HIT!C4,DOUBLE!C4)</f>
        <v>-0.10729107800860836</v>
      </c>
      <c r="D4">
        <f>MAX(STAND!D4,HIT!D4,DOUBLE!D4)</f>
        <v>-7.2917141926387319E-2</v>
      </c>
      <c r="E4">
        <f>MAX(STAND!E4,HIT!E4,DOUBLE!E4)</f>
        <v>-3.4915973330102199E-2</v>
      </c>
      <c r="F4">
        <f>MAX(STAND!F4,HIT!F4,DOUBLE!F4)</f>
        <v>-1.3005835529874223E-2</v>
      </c>
      <c r="G4">
        <f>MAX(STAND!G4,HIT!G4,DOUBLE!G4)</f>
        <v>-0.15193270723669944</v>
      </c>
      <c r="H4">
        <f>MAX(STAND!H4,HIT!H4,DOUBLE!H4)</f>
        <v>-0.21724188132078476</v>
      </c>
      <c r="I4">
        <f>MAX(STAND!I4,HIT!I4,DOUBLE!I4)</f>
        <v>-0.29264070019772603</v>
      </c>
      <c r="J4">
        <f>MAX(STAND!J4,HIT!J4,DOUBLE!J4)</f>
        <v>-0.33774944037840804</v>
      </c>
      <c r="K4">
        <f>MAX(STAND!K4,HIT!K4,DOUBLE!K4)</f>
        <v>-0.30414663097569938</v>
      </c>
      <c r="M4">
        <f t="shared" ref="M4:M19" si="1">M3+1</f>
        <v>6</v>
      </c>
      <c r="N4" s="1" t="str">
        <f>IF(B4=STAND!B4,"S",IF(B4=DOUBLE!B4,"D","H"))</f>
        <v>H</v>
      </c>
      <c r="O4" s="1" t="str">
        <f>IF(C4=STAND!C4,"S",IF(C4=DOUBLE!C4,"D","H"))</f>
        <v>H</v>
      </c>
      <c r="P4" s="1" t="str">
        <f>IF(D4=STAND!D4,"S",IF(D4=DOUBLE!D4,"D","H"))</f>
        <v>H</v>
      </c>
      <c r="Q4" s="1" t="str">
        <f>IF(E4=STAND!E4,"S",IF(E4=DOUBLE!E4,"D","H"))</f>
        <v>H</v>
      </c>
      <c r="R4" s="1" t="str">
        <f>IF(F4=STAND!F4,"S",IF(F4=DOUBLE!F4,"D","H"))</f>
        <v>H</v>
      </c>
      <c r="S4" s="1" t="str">
        <f>IF(G4=STAND!G4,"S",IF(G4=DOUBLE!G4,"D","H"))</f>
        <v>H</v>
      </c>
      <c r="T4" s="1" t="str">
        <f>IF(H4=STAND!H4,"S",IF(H4=DOUBLE!H4,"D","H"))</f>
        <v>H</v>
      </c>
      <c r="U4" s="1" t="str">
        <f>IF(I4=STAND!I4,"S",IF(I4=DOUBLE!I4,"D","H"))</f>
        <v>H</v>
      </c>
      <c r="V4" s="1" t="str">
        <f>IF(J4=STAND!J4,"S",IF(J4=DOUBLE!J4,"D","H"))</f>
        <v>H</v>
      </c>
      <c r="W4" s="1" t="str">
        <f>IF(K4=STAND!K4,"S",IF(K4=DOUBLE!K4,"D","H"))</f>
        <v>H</v>
      </c>
    </row>
    <row r="5" spans="1:23" x14ac:dyDescent="0.25">
      <c r="A5">
        <f t="shared" si="0"/>
        <v>7</v>
      </c>
      <c r="B5">
        <f>MAX(STAND!B5,HIT!B5,DOUBLE!B5)</f>
        <v>-0.10918342786661633</v>
      </c>
      <c r="C5">
        <f>MAX(STAND!C5,HIT!C5,DOUBLE!C5)</f>
        <v>-7.658298190446361E-2</v>
      </c>
      <c r="D5">
        <f>MAX(STAND!D5,HIT!D5,DOUBLE!D5)</f>
        <v>-4.302179400434189E-2</v>
      </c>
      <c r="E5">
        <f>MAX(STAND!E5,HIT!E5,DOUBLE!E5)</f>
        <v>-7.2713609029409019E-3</v>
      </c>
      <c r="F5">
        <f>MAX(STAND!F5,HIT!F5,DOUBLE!F5)</f>
        <v>2.9185342353860947E-2</v>
      </c>
      <c r="G5">
        <f>MAX(STAND!G5,HIT!G5,DOUBLE!G5)</f>
        <v>-6.8807799580427764E-2</v>
      </c>
      <c r="H5">
        <f>MAX(STAND!H5,HIT!H5,DOUBLE!H5)</f>
        <v>-0.21060476872434966</v>
      </c>
      <c r="I5">
        <f>MAX(STAND!I5,HIT!I5,DOUBLE!I5)</f>
        <v>-0.28536544048687662</v>
      </c>
      <c r="J5">
        <f>MAX(STAND!J5,HIT!J5,DOUBLE!J5)</f>
        <v>-0.31905479139833848</v>
      </c>
      <c r="K5">
        <f>MAX(STAND!K5,HIT!K5,DOUBLE!K5)</f>
        <v>-0.31007165033163697</v>
      </c>
      <c r="M5">
        <f t="shared" si="1"/>
        <v>7</v>
      </c>
      <c r="N5" s="1" t="str">
        <f>IF(B5=STAND!B5,"S",IF(B5=DOUBLE!B5,"D","H"))</f>
        <v>H</v>
      </c>
      <c r="O5" s="1" t="str">
        <f>IF(C5=STAND!C5,"S",IF(C5=DOUBLE!C5,"D","H"))</f>
        <v>H</v>
      </c>
      <c r="P5" s="1" t="str">
        <f>IF(D5=STAND!D5,"S",IF(D5=DOUBLE!D5,"D","H"))</f>
        <v>H</v>
      </c>
      <c r="Q5" s="1" t="str">
        <f>IF(E5=STAND!E5,"S",IF(E5=DOUBLE!E5,"D","H"))</f>
        <v>H</v>
      </c>
      <c r="R5" s="1" t="str">
        <f>IF(F5=STAND!F5,"S",IF(F5=DOUBLE!F5,"D","H"))</f>
        <v>H</v>
      </c>
      <c r="S5" s="1" t="str">
        <f>IF(G5=STAND!G5,"S",IF(G5=DOUBLE!G5,"D","H"))</f>
        <v>H</v>
      </c>
      <c r="T5" s="1" t="str">
        <f>IF(H5=STAND!H5,"S",IF(H5=DOUBLE!H5,"D","H"))</f>
        <v>H</v>
      </c>
      <c r="U5" s="1" t="str">
        <f>IF(I5=STAND!I5,"S",IF(I5=DOUBLE!I5,"D","H"))</f>
        <v>H</v>
      </c>
      <c r="V5" s="1" t="str">
        <f>IF(J5=STAND!J5,"S",IF(J5=DOUBLE!J5,"D","H"))</f>
        <v>H</v>
      </c>
      <c r="W5" s="1" t="str">
        <f>IF(K5=STAND!K5,"S",IF(K5=DOUBLE!K5,"D","H"))</f>
        <v>H</v>
      </c>
    </row>
    <row r="6" spans="1:23" x14ac:dyDescent="0.25">
      <c r="A6">
        <f t="shared" si="0"/>
        <v>8</v>
      </c>
      <c r="B6">
        <f>MAX(STAND!B6,HIT!B6,DOUBLE!B6)</f>
        <v>-2.1798188008805668E-2</v>
      </c>
      <c r="C6">
        <f>MAX(STAND!C6,HIT!C6,DOUBLE!C6)</f>
        <v>8.0052625306546651E-3</v>
      </c>
      <c r="D6">
        <f>MAX(STAND!D6,HIT!D6,DOUBLE!D6)</f>
        <v>3.8784473277208791E-2</v>
      </c>
      <c r="E6">
        <f>MAX(STAND!E6,HIT!E6,DOUBLE!E6)</f>
        <v>7.0804635983033812E-2</v>
      </c>
      <c r="F6">
        <f>MAX(STAND!F6,HIT!F6,DOUBLE!F6)</f>
        <v>0.1149601500962233</v>
      </c>
      <c r="G6">
        <f>MAX(STAND!G6,HIT!G6,DOUBLE!G6)</f>
        <v>8.2207439363742862E-2</v>
      </c>
      <c r="H6">
        <f>MAX(STAND!H6,HIT!H6,DOUBLE!H6)</f>
        <v>-5.9898275658656304E-2</v>
      </c>
      <c r="I6">
        <f>MAX(STAND!I6,HIT!I6,DOUBLE!I6)</f>
        <v>-0.21018633199821768</v>
      </c>
      <c r="J6">
        <f>MAX(STAND!J6,HIT!J6,DOUBLE!J6)</f>
        <v>-0.24937508055334259</v>
      </c>
      <c r="K6">
        <f>MAX(STAND!K6,HIT!K6,DOUBLE!K6)</f>
        <v>-0.1970288105741636</v>
      </c>
      <c r="M6">
        <f t="shared" si="1"/>
        <v>8</v>
      </c>
      <c r="N6" s="1" t="str">
        <f>IF(B6=STAND!B6,"S",IF(B6=DOUBLE!B6,"D","H"))</f>
        <v>H</v>
      </c>
      <c r="O6" s="1" t="str">
        <f>IF(C6=STAND!C6,"S",IF(C6=DOUBLE!C6,"D","H"))</f>
        <v>H</v>
      </c>
      <c r="P6" s="1" t="str">
        <f>IF(D6=STAND!D6,"S",IF(D6=DOUBLE!D6,"D","H"))</f>
        <v>H</v>
      </c>
      <c r="Q6" s="1" t="str">
        <f>IF(E6=STAND!E6,"S",IF(E6=DOUBLE!E6,"D","H"))</f>
        <v>H</v>
      </c>
      <c r="R6" s="1" t="str">
        <f>IF(F6=STAND!F6,"S",IF(F6=DOUBLE!F6,"D","H"))</f>
        <v>H</v>
      </c>
      <c r="S6" s="1" t="str">
        <f>IF(G6=STAND!G6,"S",IF(G6=DOUBLE!G6,"D","H"))</f>
        <v>H</v>
      </c>
      <c r="T6" s="1" t="str">
        <f>IF(H6=STAND!H6,"S",IF(H6=DOUBLE!H6,"D","H"))</f>
        <v>H</v>
      </c>
      <c r="U6" s="1" t="str">
        <f>IF(I6=STAND!I6,"S",IF(I6=DOUBLE!I6,"D","H"))</f>
        <v>H</v>
      </c>
      <c r="V6" s="1" t="str">
        <f>IF(J6=STAND!J6,"S",IF(J6=DOUBLE!J6,"D","H"))</f>
        <v>H</v>
      </c>
      <c r="W6" s="1" t="str">
        <f>IF(K6=STAND!K6,"S",IF(K6=DOUBLE!K6,"D","H"))</f>
        <v>H</v>
      </c>
    </row>
    <row r="7" spans="1:23" x14ac:dyDescent="0.25">
      <c r="A7">
        <f t="shared" si="0"/>
        <v>9</v>
      </c>
      <c r="B7">
        <f>MAX(STAND!B7,HIT!B7,DOUBLE!B7)</f>
        <v>7.4446037576340524E-2</v>
      </c>
      <c r="C7">
        <f>MAX(STAND!C7,HIT!C7,DOUBLE!C7)</f>
        <v>0.12081635332999649</v>
      </c>
      <c r="D7">
        <f>MAX(STAND!D7,HIT!D7,DOUBLE!D7)</f>
        <v>0.18194893405242155</v>
      </c>
      <c r="E7">
        <f>MAX(STAND!E7,HIT!E7,DOUBLE!E7)</f>
        <v>0.24305722487303624</v>
      </c>
      <c r="F7">
        <f>MAX(STAND!F7,HIT!F7,DOUBLE!F7)</f>
        <v>0.31705474570166703</v>
      </c>
      <c r="G7">
        <f>MAX(STAND!G7,HIT!G7,DOUBLE!G7)</f>
        <v>0.17186785993695267</v>
      </c>
      <c r="H7">
        <f>MAX(STAND!H7,HIT!H7,DOUBLE!H7)</f>
        <v>9.8376217435392543E-2</v>
      </c>
      <c r="I7">
        <f>MAX(STAND!I7,HIT!I7,DOUBLE!I7)</f>
        <v>-5.2178053462651745E-2</v>
      </c>
      <c r="J7">
        <f>MAX(STAND!J7,HIT!J7,DOUBLE!J7)</f>
        <v>-0.15295298487455075</v>
      </c>
      <c r="K7">
        <f>MAX(STAND!K7,HIT!K7,DOUBLE!K7)</f>
        <v>-6.5680778778066204E-2</v>
      </c>
      <c r="M7">
        <f t="shared" si="1"/>
        <v>9</v>
      </c>
      <c r="N7" s="1" t="str">
        <f>IF(B7=STAND!B7,"S",IF(B7=DOUBLE!B7,"D","H"))</f>
        <v>H</v>
      </c>
      <c r="O7" s="3" t="str">
        <f>IF(C7=STAND!C7,"S",IF(C7=DOUBLE!C7,"D","H"))</f>
        <v>D</v>
      </c>
      <c r="P7" s="3" t="str">
        <f>IF(D7=STAND!D7,"S",IF(D7=DOUBLE!D7,"D","H"))</f>
        <v>D</v>
      </c>
      <c r="Q7" s="3" t="str">
        <f>IF(E7=STAND!E7,"S",IF(E7=DOUBLE!E7,"D","H"))</f>
        <v>D</v>
      </c>
      <c r="R7" s="3" t="str">
        <f>IF(F7=STAND!F7,"S",IF(F7=DOUBLE!F7,"D","H"))</f>
        <v>D</v>
      </c>
      <c r="S7" s="1" t="str">
        <f>IF(G7=STAND!G7,"S",IF(G7=DOUBLE!G7,"D","H"))</f>
        <v>H</v>
      </c>
      <c r="T7" s="1" t="str">
        <f>IF(H7=STAND!H7,"S",IF(H7=DOUBLE!H7,"D","H"))</f>
        <v>H</v>
      </c>
      <c r="U7" s="1" t="str">
        <f>IF(I7=STAND!I7,"S",IF(I7=DOUBLE!I7,"D","H"))</f>
        <v>H</v>
      </c>
      <c r="V7" s="1" t="str">
        <f>IF(J7=STAND!J7,"S",IF(J7=DOUBLE!J7,"D","H"))</f>
        <v>H</v>
      </c>
      <c r="W7" s="1" t="str">
        <f>IF(K7=STAND!K7,"S",IF(K7=DOUBLE!K7,"D","H"))</f>
        <v>H</v>
      </c>
    </row>
    <row r="8" spans="1:23" x14ac:dyDescent="0.25">
      <c r="A8">
        <f t="shared" si="0"/>
        <v>10</v>
      </c>
      <c r="B8">
        <f>MAX(STAND!B8,HIT!B8,DOUBLE!B8)</f>
        <v>0.3589394124422991</v>
      </c>
      <c r="C8">
        <f>MAX(STAND!C8,HIT!C8,DOUBLE!C8)</f>
        <v>0.40932067017593915</v>
      </c>
      <c r="D8">
        <f>MAX(STAND!D8,HIT!D8,DOUBLE!D8)</f>
        <v>0.46094024379435383</v>
      </c>
      <c r="E8">
        <f>MAX(STAND!E8,HIT!E8,DOUBLE!E8)</f>
        <v>0.51251710900326775</v>
      </c>
      <c r="F8">
        <f>MAX(STAND!F8,HIT!F8,DOUBLE!F8)</f>
        <v>0.57559016859776868</v>
      </c>
      <c r="G8">
        <f>MAX(STAND!G8,HIT!G8,DOUBLE!G8)</f>
        <v>0.39241245528243773</v>
      </c>
      <c r="H8">
        <f>MAX(STAND!H8,HIT!H8,DOUBLE!H8)</f>
        <v>0.28663571688628381</v>
      </c>
      <c r="I8">
        <f>MAX(STAND!I8,HIT!I8,DOUBLE!I8)</f>
        <v>0.14432836838077107</v>
      </c>
      <c r="J8">
        <f>MAX(STAND!J8,HIT!J8,DOUBLE!J8)</f>
        <v>2.5308523040868135E-2</v>
      </c>
      <c r="K8">
        <f>MAX(STAND!K8,HIT!K8,DOUBLE!K8)</f>
        <v>8.1449707945275923E-2</v>
      </c>
      <c r="M8">
        <f t="shared" si="1"/>
        <v>10</v>
      </c>
      <c r="N8" s="3" t="str">
        <f>IF(B8=STAND!B8,"S",IF(B8=DOUBLE!B8,"D","H"))</f>
        <v>D</v>
      </c>
      <c r="O8" s="3" t="str">
        <f>IF(C8=STAND!C8,"S",IF(C8=DOUBLE!C8,"D","H"))</f>
        <v>D</v>
      </c>
      <c r="P8" s="3" t="str">
        <f>IF(D8=STAND!D8,"S",IF(D8=DOUBLE!D8,"D","H"))</f>
        <v>D</v>
      </c>
      <c r="Q8" s="3" t="str">
        <f>IF(E8=STAND!E8,"S",IF(E8=DOUBLE!E8,"D","H"))</f>
        <v>D</v>
      </c>
      <c r="R8" s="3" t="str">
        <f>IF(F8=STAND!F8,"S",IF(F8=DOUBLE!F8,"D","H"))</f>
        <v>D</v>
      </c>
      <c r="S8" s="3" t="str">
        <f>IF(G8=STAND!G8,"S",IF(G8=DOUBLE!G8,"D","H"))</f>
        <v>D</v>
      </c>
      <c r="T8" s="3" t="str">
        <f>IF(H8=STAND!H8,"S",IF(H8=DOUBLE!H8,"D","H"))</f>
        <v>D</v>
      </c>
      <c r="U8" s="3" t="str">
        <f>IF(I8=STAND!I8,"S",IF(I8=DOUBLE!I8,"D","H"))</f>
        <v>D</v>
      </c>
      <c r="V8" s="1" t="str">
        <f>IF(J8=STAND!J8,"S",IF(J8=DOUBLE!J8,"D","H"))</f>
        <v>H</v>
      </c>
      <c r="W8" s="1" t="str">
        <f>IF(K8=STAND!K8,"S",IF(K8=DOUBLE!K8,"D","H"))</f>
        <v>H</v>
      </c>
    </row>
    <row r="9" spans="1:23" x14ac:dyDescent="0.25">
      <c r="A9">
        <f t="shared" si="0"/>
        <v>11</v>
      </c>
      <c r="B9">
        <f>MAX(STAND!B9,HIT!B9,DOUBLE!B9)</f>
        <v>0.47064092333946889</v>
      </c>
      <c r="C9">
        <f>MAX(STAND!C9,HIT!C9,DOUBLE!C9)</f>
        <v>0.51779525312221664</v>
      </c>
      <c r="D9">
        <f>MAX(STAND!D9,HIT!D9,DOUBLE!D9)</f>
        <v>0.56604055041797596</v>
      </c>
      <c r="E9">
        <f>MAX(STAND!E9,HIT!E9,DOUBLE!E9)</f>
        <v>0.61469901790902781</v>
      </c>
      <c r="F9">
        <f>MAX(STAND!F9,HIT!F9,DOUBLE!F9)</f>
        <v>0.66738009490756955</v>
      </c>
      <c r="G9">
        <f>MAX(STAND!G9,HIT!G9,DOUBLE!G9)</f>
        <v>0.46288894886429094</v>
      </c>
      <c r="H9">
        <f>MAX(STAND!H9,HIT!H9,DOUBLE!H9)</f>
        <v>0.35069259087031501</v>
      </c>
      <c r="I9">
        <f>MAX(STAND!I9,HIT!I9,DOUBLE!I9)</f>
        <v>0.22778342315245473</v>
      </c>
      <c r="J9">
        <f>MAX(STAND!J9,HIT!J9,DOUBLE!J9)</f>
        <v>0.17968872741114622</v>
      </c>
      <c r="K9">
        <f>MAX(STAND!K9,HIT!K9,DOUBLE!K9)</f>
        <v>0.14300128216153019</v>
      </c>
      <c r="M9">
        <f t="shared" si="1"/>
        <v>11</v>
      </c>
      <c r="N9" s="3" t="str">
        <f>IF(B9=STAND!B9,"S",IF(B9=DOUBLE!B9,"D","H"))</f>
        <v>D</v>
      </c>
      <c r="O9" s="3" t="str">
        <f>IF(C9=STAND!C9,"S",IF(C9=DOUBLE!C9,"D","H"))</f>
        <v>D</v>
      </c>
      <c r="P9" s="3" t="str">
        <f>IF(D9=STAND!D9,"S",IF(D9=DOUBLE!D9,"D","H"))</f>
        <v>D</v>
      </c>
      <c r="Q9" s="3" t="str">
        <f>IF(E9=STAND!E9,"S",IF(E9=DOUBLE!E9,"D","H"))</f>
        <v>D</v>
      </c>
      <c r="R9" s="3" t="str">
        <f>IF(F9=STAND!F9,"S",IF(F9=DOUBLE!F9,"D","H"))</f>
        <v>D</v>
      </c>
      <c r="S9" s="3" t="str">
        <f>IF(G9=STAND!G9,"S",IF(G9=DOUBLE!G9,"D","H"))</f>
        <v>D</v>
      </c>
      <c r="T9" s="3" t="str">
        <f>IF(H9=STAND!H9,"S",IF(H9=DOUBLE!H9,"D","H"))</f>
        <v>D</v>
      </c>
      <c r="U9" s="3" t="str">
        <f>IF(I9=STAND!I9,"S",IF(I9=DOUBLE!I9,"D","H"))</f>
        <v>D</v>
      </c>
      <c r="V9" s="3" t="str">
        <f>IF(J9=STAND!J9,"S",IF(J9=DOUBLE!J9,"D","H"))</f>
        <v>D</v>
      </c>
      <c r="W9" s="1" t="str">
        <f>IF(K9=STAND!K9,"S",IF(K9=DOUBLE!K9,"D","H"))</f>
        <v>H</v>
      </c>
    </row>
    <row r="10" spans="1:23" x14ac:dyDescent="0.25">
      <c r="A10">
        <f t="shared" si="0"/>
        <v>12</v>
      </c>
      <c r="B10">
        <f>MAX(STAND!B10,HIT!B10,DOUBLE!B10)</f>
        <v>-0.25338998596663803</v>
      </c>
      <c r="C10">
        <f>MAX(STAND!C10,HIT!C10,DOUBLE!C10)</f>
        <v>-0.2336908997980866</v>
      </c>
      <c r="D10">
        <f>MAX(STAND!D10,HIT!D10,DOUBLE!D10)</f>
        <v>-0.21106310899491437</v>
      </c>
      <c r="E10">
        <f>MAX(STAND!E10,HIT!E10,DOUBLE!E10)</f>
        <v>-0.16719266083547524</v>
      </c>
      <c r="F10">
        <f>MAX(STAND!F10,HIT!F10,DOUBLE!F10)</f>
        <v>-0.15369901583000439</v>
      </c>
      <c r="G10">
        <f>MAX(STAND!G10,HIT!G10,DOUBLE!G10)</f>
        <v>-0.21284771451731427</v>
      </c>
      <c r="H10">
        <f>MAX(STAND!H10,HIT!H10,DOUBLE!H10)</f>
        <v>-0.27157480502428616</v>
      </c>
      <c r="I10">
        <f>MAX(STAND!I10,HIT!I10,DOUBLE!I10)</f>
        <v>-0.3400132806089356</v>
      </c>
      <c r="J10">
        <f>MAX(STAND!J10,HIT!J10,DOUBLE!J10)</f>
        <v>-0.38104299284808768</v>
      </c>
      <c r="K10">
        <f>MAX(STAND!K10,HIT!K10,DOUBLE!K10)</f>
        <v>-0.35054034044008009</v>
      </c>
      <c r="M10">
        <f t="shared" si="1"/>
        <v>12</v>
      </c>
      <c r="N10" s="1" t="str">
        <f>IF(B10=STAND!B10,"S",IF(B10=DOUBLE!B10,"D","H"))</f>
        <v>H</v>
      </c>
      <c r="O10" s="1" t="str">
        <f>IF(C10=STAND!C10,"S",IF(C10=DOUBLE!C10,"D","H"))</f>
        <v>H</v>
      </c>
      <c r="P10" s="2" t="str">
        <f>IF(D10=STAND!D10,"S",IF(D10=DOUBLE!D10,"D","H"))</f>
        <v>S</v>
      </c>
      <c r="Q10" s="2" t="str">
        <f>IF(E10=STAND!E10,"S",IF(E10=DOUBLE!E10,"D","H"))</f>
        <v>S</v>
      </c>
      <c r="R10" s="2" t="str">
        <f>IF(F10=STAND!F10,"S",IF(F10=DOUBLE!F10,"D","H"))</f>
        <v>S</v>
      </c>
      <c r="S10" s="1" t="str">
        <f>IF(G10=STAND!G10,"S",IF(G10=DOUBLE!G10,"D","H"))</f>
        <v>H</v>
      </c>
      <c r="T10" s="1" t="str">
        <f>IF(H10=STAND!H10,"S",IF(H10=DOUBLE!H10,"D","H"))</f>
        <v>H</v>
      </c>
      <c r="U10" s="1" t="str">
        <f>IF(I10=STAND!I10,"S",IF(I10=DOUBLE!I10,"D","H"))</f>
        <v>H</v>
      </c>
      <c r="V10" s="1" t="str">
        <f>IF(J10=STAND!J10,"S",IF(J10=DOUBLE!J10,"D","H"))</f>
        <v>H</v>
      </c>
      <c r="W10" s="1" t="str">
        <f>IF(K10=STAND!K10,"S",IF(K10=DOUBLE!K10,"D","H"))</f>
        <v>H</v>
      </c>
    </row>
    <row r="11" spans="1:23" x14ac:dyDescent="0.25">
      <c r="A11">
        <f t="shared" si="0"/>
        <v>13</v>
      </c>
      <c r="B11">
        <f>MAX(STAND!B11,HIT!B11,DOUBLE!B11)</f>
        <v>-0.29278372720927726</v>
      </c>
      <c r="C11">
        <f>MAX(STAND!C11,HIT!C11,DOUBLE!C11)</f>
        <v>-0.2522502292357135</v>
      </c>
      <c r="D11">
        <f>MAX(STAND!D11,HIT!D11,DOUBLE!D11)</f>
        <v>-0.21106310899491437</v>
      </c>
      <c r="E11">
        <f>MAX(STAND!E11,HIT!E11,DOUBLE!E11)</f>
        <v>-0.16719266083547524</v>
      </c>
      <c r="F11">
        <f>MAX(STAND!F11,HIT!F11,DOUBLE!F11)</f>
        <v>-0.15369901583000439</v>
      </c>
      <c r="G11">
        <f>MAX(STAND!G11,HIT!G11,DOUBLE!G11)</f>
        <v>-0.26907287776607752</v>
      </c>
      <c r="H11">
        <f>MAX(STAND!H11,HIT!H11,DOUBLE!H11)</f>
        <v>-0.32360517609397998</v>
      </c>
      <c r="I11">
        <f>MAX(STAND!I11,HIT!I11,DOUBLE!I11)</f>
        <v>-0.38715518913686875</v>
      </c>
      <c r="J11">
        <f>MAX(STAND!J11,HIT!J11,DOUBLE!J11)</f>
        <v>-0.42525420764465277</v>
      </c>
      <c r="K11">
        <f>MAX(STAND!K11,HIT!K11,DOUBLE!K11)</f>
        <v>-0.3969303161229315</v>
      </c>
      <c r="M11">
        <f t="shared" si="1"/>
        <v>13</v>
      </c>
      <c r="N11" s="2" t="str">
        <f>IF(B11=STAND!B11,"S",IF(B11=DOUBLE!B11,"D","H"))</f>
        <v>S</v>
      </c>
      <c r="O11" s="2" t="str">
        <f>IF(C11=STAND!C11,"S",IF(C11=DOUBLE!C11,"D","H"))</f>
        <v>S</v>
      </c>
      <c r="P11" s="2" t="str">
        <f>IF(D11=STAND!D11,"S",IF(D11=DOUBLE!D11,"D","H"))</f>
        <v>S</v>
      </c>
      <c r="Q11" s="2" t="str">
        <f>IF(E11=STAND!E11,"S",IF(E11=DOUBLE!E11,"D","H"))</f>
        <v>S</v>
      </c>
      <c r="R11" s="2" t="str">
        <f>IF(F11=STAND!F11,"S",IF(F11=DOUBLE!F11,"D","H"))</f>
        <v>S</v>
      </c>
      <c r="S11" s="1" t="str">
        <f>IF(G11=STAND!G11,"S",IF(G11=DOUBLE!G11,"D","H"))</f>
        <v>H</v>
      </c>
      <c r="T11" s="1" t="str">
        <f>IF(H11=STAND!H11,"S",IF(H11=DOUBLE!H11,"D","H"))</f>
        <v>H</v>
      </c>
      <c r="U11" s="1" t="str">
        <f>IF(I11=STAND!I11,"S",IF(I11=DOUBLE!I11,"D","H"))</f>
        <v>H</v>
      </c>
      <c r="V11" s="1" t="str">
        <f>IF(J11=STAND!J11,"S",IF(J11=DOUBLE!J11,"D","H"))</f>
        <v>H</v>
      </c>
      <c r="W11" s="1" t="str">
        <f>IF(K11=STAND!K11,"S",IF(K11=DOUBLE!K11,"D","H"))</f>
        <v>H</v>
      </c>
    </row>
    <row r="12" spans="1:23" x14ac:dyDescent="0.25">
      <c r="A12">
        <f t="shared" si="0"/>
        <v>14</v>
      </c>
      <c r="B12">
        <f>MAX(STAND!B12,HIT!B12,DOUBLE!B12)</f>
        <v>-0.29278372720927726</v>
      </c>
      <c r="C12">
        <f>MAX(STAND!C12,HIT!C12,DOUBLE!C12)</f>
        <v>-0.2522502292357135</v>
      </c>
      <c r="D12">
        <f>MAX(STAND!D12,HIT!D12,DOUBLE!D12)</f>
        <v>-0.21106310899491437</v>
      </c>
      <c r="E12">
        <f>MAX(STAND!E12,HIT!E12,DOUBLE!E12)</f>
        <v>-0.16719266083547524</v>
      </c>
      <c r="F12">
        <f>MAX(STAND!F12,HIT!F12,DOUBLE!F12)</f>
        <v>-0.15369901583000439</v>
      </c>
      <c r="G12">
        <f>MAX(STAND!G12,HIT!G12,DOUBLE!G12)</f>
        <v>-0.3212819579256434</v>
      </c>
      <c r="H12">
        <f>MAX(STAND!H12,HIT!H12,DOUBLE!H12)</f>
        <v>-0.37191909208726709</v>
      </c>
      <c r="I12">
        <f>MAX(STAND!I12,HIT!I12,DOUBLE!I12)</f>
        <v>-0.43092981848423528</v>
      </c>
      <c r="J12">
        <f>MAX(STAND!J12,HIT!J12,DOUBLE!J12)</f>
        <v>-0.46630747852717769</v>
      </c>
      <c r="K12">
        <f>MAX(STAND!K12,HIT!K12,DOUBLE!K12)</f>
        <v>-0.44000672211415065</v>
      </c>
      <c r="M12">
        <f t="shared" si="1"/>
        <v>14</v>
      </c>
      <c r="N12" s="2" t="str">
        <f>IF(B12=STAND!B12,"S",IF(B12=DOUBLE!B12,"D","H"))</f>
        <v>S</v>
      </c>
      <c r="O12" s="2" t="str">
        <f>IF(C12=STAND!C12,"S",IF(C12=DOUBLE!C12,"D","H"))</f>
        <v>S</v>
      </c>
      <c r="P12" s="2" t="str">
        <f>IF(D12=STAND!D12,"S",IF(D12=DOUBLE!D12,"D","H"))</f>
        <v>S</v>
      </c>
      <c r="Q12" s="2" t="str">
        <f>IF(E12=STAND!E12,"S",IF(E12=DOUBLE!E12,"D","H"))</f>
        <v>S</v>
      </c>
      <c r="R12" s="2" t="str">
        <f>IF(F12=STAND!F12,"S",IF(F12=DOUBLE!F12,"D","H"))</f>
        <v>S</v>
      </c>
      <c r="S12" s="1" t="str">
        <f>IF(G12=STAND!G12,"S",IF(G12=DOUBLE!G12,"D","H"))</f>
        <v>H</v>
      </c>
      <c r="T12" s="1" t="str">
        <f>IF(H12=STAND!H12,"S",IF(H12=DOUBLE!H12,"D","H"))</f>
        <v>H</v>
      </c>
      <c r="U12" s="1" t="str">
        <f>IF(I12=STAND!I12,"S",IF(I12=DOUBLE!I12,"D","H"))</f>
        <v>H</v>
      </c>
      <c r="V12" s="1" t="str">
        <f>IF(J12=STAND!J12,"S",IF(J12=DOUBLE!J12,"D","H"))</f>
        <v>H</v>
      </c>
      <c r="W12" s="1" t="str">
        <f>IF(K12=STAND!K12,"S",IF(K12=DOUBLE!K12,"D","H"))</f>
        <v>H</v>
      </c>
    </row>
    <row r="13" spans="1:23" x14ac:dyDescent="0.25">
      <c r="A13">
        <f t="shared" si="0"/>
        <v>15</v>
      </c>
      <c r="B13">
        <f>MAX(STAND!B13,HIT!B13,DOUBLE!B13)</f>
        <v>-0.29278372720927726</v>
      </c>
      <c r="C13">
        <f>MAX(STAND!C13,HIT!C13,DOUBLE!C13)</f>
        <v>-0.2522502292357135</v>
      </c>
      <c r="D13">
        <f>MAX(STAND!D13,HIT!D13,DOUBLE!D13)</f>
        <v>-0.21106310899491437</v>
      </c>
      <c r="E13">
        <f>MAX(STAND!E13,HIT!E13,DOUBLE!E13)</f>
        <v>-0.16719266083547524</v>
      </c>
      <c r="F13">
        <f>MAX(STAND!F13,HIT!F13,DOUBLE!F13)</f>
        <v>-0.15369901583000439</v>
      </c>
      <c r="G13">
        <f>MAX(STAND!G13,HIT!G13,DOUBLE!G13)</f>
        <v>-0.36976181807381175</v>
      </c>
      <c r="H13">
        <f>MAX(STAND!H13,HIT!H13,DOUBLE!H13)</f>
        <v>-0.41678201408103371</v>
      </c>
      <c r="I13">
        <f>MAX(STAND!I13,HIT!I13,DOUBLE!I13)</f>
        <v>-0.47157768859250421</v>
      </c>
      <c r="J13">
        <f>MAX(STAND!J13,HIT!J13,DOUBLE!J13)</f>
        <v>-0.5044283729180935</v>
      </c>
      <c r="K13">
        <f>MAX(STAND!K13,HIT!K13,DOUBLE!K13)</f>
        <v>-0.4800062419631399</v>
      </c>
      <c r="M13">
        <f t="shared" si="1"/>
        <v>15</v>
      </c>
      <c r="N13" s="2" t="str">
        <f>IF(B13=STAND!B13,"S",IF(B13=DOUBLE!B13,"D","H"))</f>
        <v>S</v>
      </c>
      <c r="O13" s="2" t="str">
        <f>IF(C13=STAND!C13,"S",IF(C13=DOUBLE!C13,"D","H"))</f>
        <v>S</v>
      </c>
      <c r="P13" s="2" t="str">
        <f>IF(D13=STAND!D13,"S",IF(D13=DOUBLE!D13,"D","H"))</f>
        <v>S</v>
      </c>
      <c r="Q13" s="2" t="str">
        <f>IF(E13=STAND!E13,"S",IF(E13=DOUBLE!E13,"D","H"))</f>
        <v>S</v>
      </c>
      <c r="R13" s="2" t="str">
        <f>IF(F13=STAND!F13,"S",IF(F13=DOUBLE!F13,"D","H"))</f>
        <v>S</v>
      </c>
      <c r="S13" s="1" t="str">
        <f>IF(G13=STAND!G13,"S",IF(G13=DOUBLE!G13,"D","H"))</f>
        <v>H</v>
      </c>
      <c r="T13" s="1" t="str">
        <f>IF(H13=STAND!H13,"S",IF(H13=DOUBLE!H13,"D","H"))</f>
        <v>H</v>
      </c>
      <c r="U13" s="1" t="str">
        <f>IF(I13=STAND!I13,"S",IF(I13=DOUBLE!I13,"D","H"))</f>
        <v>H</v>
      </c>
      <c r="V13" s="1" t="str">
        <f>IF(J13=STAND!J13,"S",IF(J13=DOUBLE!J13,"D","H"))</f>
        <v>H</v>
      </c>
      <c r="W13" s="1" t="str">
        <f>IF(K13=STAND!K13,"S",IF(K13=DOUBLE!K13,"D","H"))</f>
        <v>H</v>
      </c>
    </row>
    <row r="14" spans="1:23" x14ac:dyDescent="0.25">
      <c r="A14">
        <f t="shared" si="0"/>
        <v>16</v>
      </c>
      <c r="B14">
        <f>MAX(STAND!B14,HIT!B14,DOUBLE!B14)</f>
        <v>-0.29278372720927726</v>
      </c>
      <c r="C14">
        <f>MAX(STAND!C14,HIT!C14,DOUBLE!C14)</f>
        <v>-0.2522502292357135</v>
      </c>
      <c r="D14">
        <f>MAX(STAND!D14,HIT!D14,DOUBLE!D14)</f>
        <v>-0.21106310899491437</v>
      </c>
      <c r="E14">
        <f>MAX(STAND!E14,HIT!E14,DOUBLE!E14)</f>
        <v>-0.16719266083547524</v>
      </c>
      <c r="F14">
        <f>MAX(STAND!F14,HIT!F14,DOUBLE!F14)</f>
        <v>-0.15369901583000439</v>
      </c>
      <c r="G14">
        <f>MAX(STAND!G14,HIT!G14,DOUBLE!G14)</f>
        <v>-0.41477883106853947</v>
      </c>
      <c r="H14">
        <f>MAX(STAND!H14,HIT!H14,DOUBLE!H14)</f>
        <v>-0.45844044164667419</v>
      </c>
      <c r="I14">
        <f>MAX(STAND!I14,HIT!I14,DOUBLE!I14)</f>
        <v>-0.50932213940732529</v>
      </c>
      <c r="J14">
        <f>MAX(STAND!J14,HIT!J14,DOUBLE!J14)</f>
        <v>-0.53982634628108683</v>
      </c>
      <c r="K14">
        <f>MAX(STAND!K14,HIT!K14,DOUBLE!K14)</f>
        <v>-0.51714865325148707</v>
      </c>
      <c r="M14">
        <f t="shared" si="1"/>
        <v>16</v>
      </c>
      <c r="N14" s="2" t="str">
        <f>IF(B14=STAND!B14,"S",IF(B14=DOUBLE!B14,"D","H"))</f>
        <v>S</v>
      </c>
      <c r="O14" s="2" t="str">
        <f>IF(C14=STAND!C14,"S",IF(C14=DOUBLE!C14,"D","H"))</f>
        <v>S</v>
      </c>
      <c r="P14" s="2" t="str">
        <f>IF(D14=STAND!D14,"S",IF(D14=DOUBLE!D14,"D","H"))</f>
        <v>S</v>
      </c>
      <c r="Q14" s="2" t="str">
        <f>IF(E14=STAND!E14,"S",IF(E14=DOUBLE!E14,"D","H"))</f>
        <v>S</v>
      </c>
      <c r="R14" s="2" t="str">
        <f>IF(F14=STAND!F14,"S",IF(F14=DOUBLE!F14,"D","H"))</f>
        <v>S</v>
      </c>
      <c r="S14" s="1" t="str">
        <f>IF(G14=STAND!G14,"S",IF(G14=DOUBLE!G14,"D","H"))</f>
        <v>H</v>
      </c>
      <c r="T14" s="1" t="str">
        <f>IF(H14=STAND!H14,"S",IF(H14=DOUBLE!H14,"D","H"))</f>
        <v>H</v>
      </c>
      <c r="U14" s="1" t="str">
        <f>IF(I14=STAND!I14,"S",IF(I14=DOUBLE!I14,"D","H"))</f>
        <v>H</v>
      </c>
      <c r="V14" s="1" t="str">
        <f>IF(J14=STAND!J14,"S",IF(J14=DOUBLE!J14,"D","H"))</f>
        <v>H</v>
      </c>
      <c r="W14" s="1" t="str">
        <f>IF(K14=STAND!K14,"S",IF(K14=DOUBLE!K14,"D","H"))</f>
        <v>H</v>
      </c>
    </row>
    <row r="15" spans="1:23" x14ac:dyDescent="0.25">
      <c r="A15">
        <f t="shared" si="0"/>
        <v>17</v>
      </c>
      <c r="B15">
        <f>MAX(STAND!B15,HIT!B15,DOUBLE!B15)</f>
        <v>-0.15297458768154204</v>
      </c>
      <c r="C15">
        <f>MAX(STAND!C15,HIT!C15,DOUBLE!C15)</f>
        <v>-0.11721624142457365</v>
      </c>
      <c r="D15">
        <f>MAX(STAND!D15,HIT!D15,DOUBLE!D15)</f>
        <v>-8.0573373145316152E-2</v>
      </c>
      <c r="E15">
        <f>MAX(STAND!E15,HIT!E15,DOUBLE!E15)</f>
        <v>-4.4941375564924446E-2</v>
      </c>
      <c r="F15">
        <f>MAX(STAND!F15,HIT!F15,DOUBLE!F15)</f>
        <v>1.1739160673341964E-2</v>
      </c>
      <c r="G15">
        <f>MAX(STAND!G15,HIT!G15,DOUBLE!G15)</f>
        <v>-0.10680898948269468</v>
      </c>
      <c r="H15">
        <f>MAX(STAND!H15,HIT!H15,DOUBLE!H15)</f>
        <v>-0.38195097104844711</v>
      </c>
      <c r="I15">
        <f>MAX(STAND!I15,HIT!I15,DOUBLE!I15)</f>
        <v>-0.42315423964521748</v>
      </c>
      <c r="J15">
        <f>MAX(STAND!J15,HIT!J15,DOUBLE!J15)</f>
        <v>-0.41972063392881986</v>
      </c>
      <c r="K15">
        <f>MAX(STAND!K15,HIT!K15,DOUBLE!K15)</f>
        <v>-0.47803347499473703</v>
      </c>
      <c r="M15">
        <f t="shared" si="1"/>
        <v>17</v>
      </c>
      <c r="N15" s="2" t="str">
        <f>IF(B15=STAND!B15,"S",IF(B15=DOUBLE!B15,"D","H"))</f>
        <v>S</v>
      </c>
      <c r="O15" s="2" t="str">
        <f>IF(C15=STAND!C15,"S",IF(C15=DOUBLE!C15,"D","H"))</f>
        <v>S</v>
      </c>
      <c r="P15" s="2" t="str">
        <f>IF(D15=STAND!D15,"S",IF(D15=DOUBLE!D15,"D","H"))</f>
        <v>S</v>
      </c>
      <c r="Q15" s="2" t="str">
        <f>IF(E15=STAND!E15,"S",IF(E15=DOUBLE!E15,"D","H"))</f>
        <v>S</v>
      </c>
      <c r="R15" s="2" t="str">
        <f>IF(F15=STAND!F15,"S",IF(F15=DOUBLE!F15,"D","H"))</f>
        <v>S</v>
      </c>
      <c r="S15" s="2" t="str">
        <f>IF(G15=STAND!G15,"S",IF(G15=DOUBLE!G15,"D","H"))</f>
        <v>S</v>
      </c>
      <c r="T15" s="2" t="str">
        <f>IF(H15=STAND!H15,"S",IF(H15=DOUBLE!H15,"D","H"))</f>
        <v>S</v>
      </c>
      <c r="U15" s="2" t="str">
        <f>IF(I15=STAND!I15,"S",IF(I15=DOUBLE!I15,"D","H"))</f>
        <v>S</v>
      </c>
      <c r="V15" s="2" t="str">
        <f>IF(J15=STAND!J15,"S",IF(J15=DOUBLE!J15,"D","H"))</f>
        <v>S</v>
      </c>
      <c r="W15" s="2" t="str">
        <f>IF(K15=STAND!K15,"S",IF(K15=DOUBLE!K15,"D","H"))</f>
        <v>S</v>
      </c>
    </row>
    <row r="16" spans="1:23" x14ac:dyDescent="0.25">
      <c r="A16">
        <f t="shared" si="0"/>
        <v>18</v>
      </c>
      <c r="B16">
        <f>MAX(STAND!B16,HIT!B16,DOUBLE!B16)</f>
        <v>0.12174190222088771</v>
      </c>
      <c r="C16">
        <f>MAX(STAND!C16,HIT!C16,DOUBLE!C16)</f>
        <v>0.14830007284131114</v>
      </c>
      <c r="D16">
        <f>MAX(STAND!D16,HIT!D16,DOUBLE!D16)</f>
        <v>0.17585443719748528</v>
      </c>
      <c r="E16">
        <f>MAX(STAND!E16,HIT!E16,DOUBLE!E16)</f>
        <v>0.19956119497617719</v>
      </c>
      <c r="F16">
        <f>MAX(STAND!F16,HIT!F16,DOUBLE!F16)</f>
        <v>0.28344391604689867</v>
      </c>
      <c r="G16">
        <f>MAX(STAND!G16,HIT!G16,DOUBLE!G16)</f>
        <v>0.3995541673365518</v>
      </c>
      <c r="H16">
        <f>MAX(STAND!H16,HIT!H16,DOUBLE!H16)</f>
        <v>0.10595134861912359</v>
      </c>
      <c r="I16">
        <f>MAX(STAND!I16,HIT!I16,DOUBLE!I16)</f>
        <v>-0.18316335667343342</v>
      </c>
      <c r="J16">
        <f>MAX(STAND!J16,HIT!J16,DOUBLE!J16)</f>
        <v>-0.17830123379648949</v>
      </c>
      <c r="K16">
        <f>MAX(STAND!K16,HIT!K16,DOUBLE!K16)</f>
        <v>-0.10019887561319057</v>
      </c>
      <c r="M16">
        <f t="shared" si="1"/>
        <v>18</v>
      </c>
      <c r="N16" s="2" t="str">
        <f>IF(B16=STAND!B16,"S",IF(B16=DOUBLE!B16,"D","H"))</f>
        <v>S</v>
      </c>
      <c r="O16" s="2" t="str">
        <f>IF(C16=STAND!C16,"S",IF(C16=DOUBLE!C16,"D","H"))</f>
        <v>S</v>
      </c>
      <c r="P16" s="2" t="str">
        <f>IF(D16=STAND!D16,"S",IF(D16=DOUBLE!D16,"D","H"))</f>
        <v>S</v>
      </c>
      <c r="Q16" s="2" t="str">
        <f>IF(E16=STAND!E16,"S",IF(E16=DOUBLE!E16,"D","H"))</f>
        <v>S</v>
      </c>
      <c r="R16" s="2" t="str">
        <f>IF(F16=STAND!F16,"S",IF(F16=DOUBLE!F16,"D","H"))</f>
        <v>S</v>
      </c>
      <c r="S16" s="2" t="str">
        <f>IF(G16=STAND!G16,"S",IF(G16=DOUBLE!G16,"D","H"))</f>
        <v>S</v>
      </c>
      <c r="T16" s="2" t="str">
        <f>IF(H16=STAND!H16,"S",IF(H16=DOUBLE!H16,"D","H"))</f>
        <v>S</v>
      </c>
      <c r="U16" s="2" t="str">
        <f>IF(I16=STAND!I16,"S",IF(I16=DOUBLE!I16,"D","H"))</f>
        <v>S</v>
      </c>
      <c r="V16" s="2" t="str">
        <f>IF(J16=STAND!J16,"S",IF(J16=DOUBLE!J16,"D","H"))</f>
        <v>S</v>
      </c>
      <c r="W16" s="2" t="str">
        <f>IF(K16=STAND!K16,"S",IF(K16=DOUBLE!K16,"D","H"))</f>
        <v>S</v>
      </c>
    </row>
    <row r="17" spans="1:23" x14ac:dyDescent="0.25">
      <c r="A17">
        <f t="shared" si="0"/>
        <v>19</v>
      </c>
      <c r="B17">
        <f>MAX(STAND!B17,HIT!B17,DOUBLE!B17)</f>
        <v>0.38630468602058993</v>
      </c>
      <c r="C17">
        <f>MAX(STAND!C17,HIT!C17,DOUBLE!C17)</f>
        <v>0.4043629365977599</v>
      </c>
      <c r="D17">
        <f>MAX(STAND!D17,HIT!D17,DOUBLE!D17)</f>
        <v>0.42317892482749642</v>
      </c>
      <c r="E17">
        <f>MAX(STAND!E17,HIT!E17,DOUBLE!E17)</f>
        <v>0.4395121041608836</v>
      </c>
      <c r="F17">
        <f>MAX(STAND!F17,HIT!F17,DOUBLE!F17)</f>
        <v>0.49597707378731926</v>
      </c>
      <c r="G17">
        <f>MAX(STAND!G17,HIT!G17,DOUBLE!G17)</f>
        <v>0.6159764957534315</v>
      </c>
      <c r="H17">
        <f>MAX(STAND!H17,HIT!H17,DOUBLE!H17)</f>
        <v>0.59385366828669439</v>
      </c>
      <c r="I17">
        <f>MAX(STAND!I17,HIT!I17,DOUBLE!I17)</f>
        <v>0.28759675706758137</v>
      </c>
      <c r="J17">
        <f>MAX(STAND!J17,HIT!J17,DOUBLE!J17)</f>
        <v>6.3118166335840831E-2</v>
      </c>
      <c r="K17">
        <f>MAX(STAND!K17,HIT!K17,DOUBLE!K17)</f>
        <v>0.27763572376835594</v>
      </c>
      <c r="M17">
        <f t="shared" si="1"/>
        <v>19</v>
      </c>
      <c r="N17" s="2" t="str">
        <f>IF(B17=STAND!B17,"S",IF(B17=DOUBLE!B17,"D","H"))</f>
        <v>S</v>
      </c>
      <c r="O17" s="2" t="str">
        <f>IF(C17=STAND!C17,"S",IF(C17=DOUBLE!C17,"D","H"))</f>
        <v>S</v>
      </c>
      <c r="P17" s="2" t="str">
        <f>IF(D17=STAND!D17,"S",IF(D17=DOUBLE!D17,"D","H"))</f>
        <v>S</v>
      </c>
      <c r="Q17" s="2" t="str">
        <f>IF(E17=STAND!E17,"S",IF(E17=DOUBLE!E17,"D","H"))</f>
        <v>S</v>
      </c>
      <c r="R17" s="2" t="str">
        <f>IF(F17=STAND!F17,"S",IF(F17=DOUBLE!F17,"D","H"))</f>
        <v>S</v>
      </c>
      <c r="S17" s="2" t="str">
        <f>IF(G17=STAND!G17,"S",IF(G17=DOUBLE!G17,"D","H"))</f>
        <v>S</v>
      </c>
      <c r="T17" s="2" t="str">
        <f>IF(H17=STAND!H17,"S",IF(H17=DOUBLE!H17,"D","H"))</f>
        <v>S</v>
      </c>
      <c r="U17" s="2" t="str">
        <f>IF(I17=STAND!I17,"S",IF(I17=DOUBLE!I17,"D","H"))</f>
        <v>S</v>
      </c>
      <c r="V17" s="2" t="str">
        <f>IF(J17=STAND!J17,"S",IF(J17=DOUBLE!J17,"D","H"))</f>
        <v>S</v>
      </c>
      <c r="W17" s="2" t="str">
        <f>IF(K17=STAND!K17,"S",IF(K17=DOUBLE!K17,"D","H"))</f>
        <v>S</v>
      </c>
    </row>
    <row r="18" spans="1:23" x14ac:dyDescent="0.25">
      <c r="A18">
        <f t="shared" si="0"/>
        <v>20</v>
      </c>
      <c r="B18">
        <f>MAX(STAND!B18,HIT!B18,DOUBLE!B18)</f>
        <v>0.63998657521683877</v>
      </c>
      <c r="C18">
        <f>MAX(STAND!C18,HIT!C18,DOUBLE!C18)</f>
        <v>0.65027209425148136</v>
      </c>
      <c r="D18">
        <f>MAX(STAND!D18,HIT!D18,DOUBLE!D18)</f>
        <v>0.66104996194807164</v>
      </c>
      <c r="E18">
        <f>MAX(STAND!E18,HIT!E18,DOUBLE!E18)</f>
        <v>0.67035969063279988</v>
      </c>
      <c r="F18">
        <f>MAX(STAND!F18,HIT!F18,DOUBLE!F18)</f>
        <v>0.70395857017134467</v>
      </c>
      <c r="G18">
        <f>MAX(STAND!G18,HIT!G18,DOUBLE!G18)</f>
        <v>0.77322722653717491</v>
      </c>
      <c r="H18">
        <f>MAX(STAND!H18,HIT!H18,DOUBLE!H18)</f>
        <v>0.79181515955189841</v>
      </c>
      <c r="I18">
        <f>MAX(STAND!I18,HIT!I18,DOUBLE!I18)</f>
        <v>0.75835687080859615</v>
      </c>
      <c r="J18">
        <f>MAX(STAND!J18,HIT!J18,DOUBLE!J18)</f>
        <v>0.55453756646817121</v>
      </c>
      <c r="K18">
        <f>MAX(STAND!K18,HIT!K18,DOUBLE!K18)</f>
        <v>0.65547032314990239</v>
      </c>
      <c r="M18">
        <f t="shared" si="1"/>
        <v>20</v>
      </c>
      <c r="N18" s="2" t="str">
        <f>IF(B18=STAND!B18,"S",IF(B18=DOUBLE!B18,"D","H"))</f>
        <v>S</v>
      </c>
      <c r="O18" s="2" t="str">
        <f>IF(C18=STAND!C18,"S",IF(C18=DOUBLE!C18,"D","H"))</f>
        <v>S</v>
      </c>
      <c r="P18" s="2" t="str">
        <f>IF(D18=STAND!D18,"S",IF(D18=DOUBLE!D18,"D","H"))</f>
        <v>S</v>
      </c>
      <c r="Q18" s="2" t="str">
        <f>IF(E18=STAND!E18,"S",IF(E18=DOUBLE!E18,"D","H"))</f>
        <v>S</v>
      </c>
      <c r="R18" s="2" t="str">
        <f>IF(F18=STAND!F18,"S",IF(F18=DOUBLE!F18,"D","H"))</f>
        <v>S</v>
      </c>
      <c r="S18" s="2" t="str">
        <f>IF(G18=STAND!G18,"S",IF(G18=DOUBLE!G18,"D","H"))</f>
        <v>S</v>
      </c>
      <c r="T18" s="2" t="str">
        <f>IF(H18=STAND!H18,"S",IF(H18=DOUBLE!H18,"D","H"))</f>
        <v>S</v>
      </c>
      <c r="U18" s="2" t="str">
        <f>IF(I18=STAND!I18,"S",IF(I18=DOUBLE!I18,"D","H"))</f>
        <v>S</v>
      </c>
      <c r="V18" s="2" t="str">
        <f>IF(J18=STAND!J18,"S",IF(J18=DOUBLE!J18,"D","H"))</f>
        <v>S</v>
      </c>
      <c r="W18" s="2" t="str">
        <f>IF(K18=STAND!K18,"S",IF(K18=DOUBLE!K18,"D","H"))</f>
        <v>S</v>
      </c>
    </row>
    <row r="19" spans="1:23" x14ac:dyDescent="0.25">
      <c r="A19">
        <f t="shared" si="0"/>
        <v>21</v>
      </c>
      <c r="B19">
        <f>MAX(STAND!B19,HIT!B19,DOUBLE!B19)</f>
        <v>0.88200651549403997</v>
      </c>
      <c r="C19">
        <f>MAX(STAND!C19,HIT!C19,DOUBLE!C19)</f>
        <v>0.88530035730174927</v>
      </c>
      <c r="D19">
        <f>MAX(STAND!D19,HIT!D19,DOUBLE!D19)</f>
        <v>0.8887672929659195</v>
      </c>
      <c r="E19">
        <f>MAX(STAND!E19,HIT!E19,DOUBLE!E19)</f>
        <v>0.89175382659528024</v>
      </c>
      <c r="F19">
        <f>MAX(STAND!F19,HIT!F19,DOUBLE!F19)</f>
        <v>0.90283674384257995</v>
      </c>
      <c r="G19">
        <f>MAX(STAND!G19,HIT!G19,DOUBLE!G19)</f>
        <v>0.92592629596452325</v>
      </c>
      <c r="H19">
        <f>MAX(STAND!H19,HIT!H19,DOUBLE!H19)</f>
        <v>0.93060505318396614</v>
      </c>
      <c r="I19">
        <f>MAX(STAND!I19,HIT!I19,DOUBLE!I19)</f>
        <v>0.93917615614724415</v>
      </c>
      <c r="J19">
        <f>MAX(STAND!J19,HIT!J19,DOUBLE!J19)</f>
        <v>0.96262363326716816</v>
      </c>
      <c r="K19">
        <f>MAX(STAND!K19,HIT!K19,DOUBLE!K19)</f>
        <v>0.92219381142033785</v>
      </c>
      <c r="M19">
        <f t="shared" si="1"/>
        <v>21</v>
      </c>
      <c r="N19" s="2" t="str">
        <f>IF(B19=STAND!B19,"S",IF(B19=DOUBLE!B19,"D","H"))</f>
        <v>S</v>
      </c>
      <c r="O19" s="2" t="str">
        <f>IF(C19=STAND!C19,"S",IF(C19=DOUBLE!C19,"D","H"))</f>
        <v>S</v>
      </c>
      <c r="P19" s="2" t="str">
        <f>IF(D19=STAND!D19,"S",IF(D19=DOUBLE!D19,"D","H"))</f>
        <v>S</v>
      </c>
      <c r="Q19" s="2" t="str">
        <f>IF(E19=STAND!E19,"S",IF(E19=DOUBLE!E19,"D","H"))</f>
        <v>S</v>
      </c>
      <c r="R19" s="2" t="str">
        <f>IF(F19=STAND!F19,"S",IF(F19=DOUBLE!F19,"D","H"))</f>
        <v>S</v>
      </c>
      <c r="S19" s="2" t="str">
        <f>IF(G19=STAND!G19,"S",IF(G19=DOUBLE!G19,"D","H"))</f>
        <v>S</v>
      </c>
      <c r="T19" s="2" t="str">
        <f>IF(H19=STAND!H19,"S",IF(H19=DOUBLE!H19,"D","H"))</f>
        <v>S</v>
      </c>
      <c r="U19" s="2" t="str">
        <f>IF(I19=STAND!I19,"S",IF(I19=DOUBLE!I19,"D","H"))</f>
        <v>S</v>
      </c>
      <c r="V19" s="2" t="str">
        <f>IF(J19=STAND!J19,"S",IF(J19=DOUBLE!J19,"D","H"))</f>
        <v>S</v>
      </c>
      <c r="W19" s="2" t="str">
        <f>IF(K19=STAND!K19,"S",IF(K19=DOUBLE!K19,"D","H"))</f>
        <v>S</v>
      </c>
    </row>
    <row r="20" spans="1:23" x14ac:dyDescent="0.25">
      <c r="A20">
        <f t="shared" si="0"/>
        <v>22</v>
      </c>
      <c r="B20">
        <f>MAX(STAND!B20,HIT!B20,DOUBLE!B20)</f>
        <v>-1</v>
      </c>
      <c r="C20">
        <f>MAX(STAND!C20,HIT!C20,DOUBLE!C20)</f>
        <v>-1</v>
      </c>
      <c r="D20">
        <f>MAX(STAND!D20,HIT!D20,DOUBLE!D20)</f>
        <v>-1</v>
      </c>
      <c r="E20">
        <f>MAX(STAND!E20,HIT!E20,DOUBLE!E20)</f>
        <v>-1</v>
      </c>
      <c r="F20">
        <f>MAX(STAND!F20,HIT!F20,DOUBLE!F20)</f>
        <v>-1</v>
      </c>
      <c r="G20">
        <f>MAX(STAND!G20,HIT!G20,DOUBLE!G20)</f>
        <v>-1</v>
      </c>
      <c r="H20">
        <f>MAX(STAND!H20,HIT!H20,DOUBLE!H20)</f>
        <v>-1</v>
      </c>
      <c r="I20">
        <f>MAX(STAND!I20,HIT!I20,DOUBLE!I20)</f>
        <v>-1</v>
      </c>
      <c r="J20">
        <f>MAX(STAND!J20,HIT!J20,DOUBLE!J20)</f>
        <v>-1</v>
      </c>
      <c r="K20">
        <f>MAX(STAND!K20,HIT!K20,DOUBLE!K20)</f>
        <v>-1</v>
      </c>
    </row>
    <row r="21" spans="1:23" x14ac:dyDescent="0.25">
      <c r="A21">
        <f t="shared" si="0"/>
        <v>23</v>
      </c>
      <c r="B21">
        <f>MAX(STAND!B21,HIT!B21,DOUBLE!B21)</f>
        <v>-1</v>
      </c>
      <c r="C21">
        <f>MAX(STAND!C21,HIT!C21,DOUBLE!C21)</f>
        <v>-1</v>
      </c>
      <c r="D21">
        <f>MAX(STAND!D21,HIT!D21,DOUBLE!D21)</f>
        <v>-1</v>
      </c>
      <c r="E21">
        <f>MAX(STAND!E21,HIT!E21,DOUBLE!E21)</f>
        <v>-1</v>
      </c>
      <c r="F21">
        <f>MAX(STAND!F21,HIT!F21,DOUBLE!F21)</f>
        <v>-1</v>
      </c>
      <c r="G21">
        <f>MAX(STAND!G21,HIT!G21,DOUBLE!G21)</f>
        <v>-1</v>
      </c>
      <c r="H21">
        <f>MAX(STAND!H21,HIT!H21,DOUBLE!H21)</f>
        <v>-1</v>
      </c>
      <c r="I21">
        <f>MAX(STAND!I21,HIT!I21,DOUBLE!I21)</f>
        <v>-1</v>
      </c>
      <c r="J21">
        <f>MAX(STAND!J21,HIT!J21,DOUBLE!J21)</f>
        <v>-1</v>
      </c>
      <c r="K21">
        <f>MAX(STAND!K21,HIT!K21,DOUBLE!K21)</f>
        <v>-1</v>
      </c>
    </row>
    <row r="22" spans="1:23" x14ac:dyDescent="0.25">
      <c r="A22">
        <f t="shared" si="0"/>
        <v>24</v>
      </c>
      <c r="B22">
        <f>MAX(STAND!B22,HIT!B22,DOUBLE!B22)</f>
        <v>-1</v>
      </c>
      <c r="C22">
        <f>MAX(STAND!C22,HIT!C22,DOUBLE!C22)</f>
        <v>-1</v>
      </c>
      <c r="D22">
        <f>MAX(STAND!D22,HIT!D22,DOUBLE!D22)</f>
        <v>-1</v>
      </c>
      <c r="E22">
        <f>MAX(STAND!E22,HIT!E22,DOUBLE!E22)</f>
        <v>-1</v>
      </c>
      <c r="F22">
        <f>MAX(STAND!F22,HIT!F22,DOUBLE!F22)</f>
        <v>-1</v>
      </c>
      <c r="G22">
        <f>MAX(STAND!G22,HIT!G22,DOUBLE!G22)</f>
        <v>-1</v>
      </c>
      <c r="H22">
        <f>MAX(STAND!H22,HIT!H22,DOUBLE!H22)</f>
        <v>-1</v>
      </c>
      <c r="I22">
        <f>MAX(STAND!I22,HIT!I22,DOUBLE!I22)</f>
        <v>-1</v>
      </c>
      <c r="J22">
        <f>MAX(STAND!J22,HIT!J22,DOUBLE!J22)</f>
        <v>-1</v>
      </c>
      <c r="K22">
        <f>MAX(STAND!K22,HIT!K22,DOUBLE!K22)</f>
        <v>-1</v>
      </c>
    </row>
    <row r="23" spans="1:23" x14ac:dyDescent="0.25">
      <c r="A23">
        <f t="shared" si="0"/>
        <v>25</v>
      </c>
      <c r="B23">
        <f>MAX(STAND!B23,HIT!B23,DOUBLE!B23)</f>
        <v>-1</v>
      </c>
      <c r="C23">
        <f>MAX(STAND!C23,HIT!C23,DOUBLE!C23)</f>
        <v>-1</v>
      </c>
      <c r="D23">
        <f>MAX(STAND!D23,HIT!D23,DOUBLE!D23)</f>
        <v>-1</v>
      </c>
      <c r="E23">
        <f>MAX(STAND!E23,HIT!E23,DOUBLE!E23)</f>
        <v>-1</v>
      </c>
      <c r="F23">
        <f>MAX(STAND!F23,HIT!F23,DOUBLE!F23)</f>
        <v>-1</v>
      </c>
      <c r="G23">
        <f>MAX(STAND!G23,HIT!G23,DOUBLE!G23)</f>
        <v>-1</v>
      </c>
      <c r="H23">
        <f>MAX(STAND!H23,HIT!H23,DOUBLE!H23)</f>
        <v>-1</v>
      </c>
      <c r="I23">
        <f>MAX(STAND!I23,HIT!I23,DOUBLE!I23)</f>
        <v>-1</v>
      </c>
      <c r="J23">
        <f>MAX(STAND!J23,HIT!J23,DOUBLE!J23)</f>
        <v>-1</v>
      </c>
      <c r="K23">
        <f>MAX(STAND!K23,HIT!K23,DOUBLE!K23)</f>
        <v>-1</v>
      </c>
    </row>
    <row r="24" spans="1:23" x14ac:dyDescent="0.25">
      <c r="A24">
        <f t="shared" si="0"/>
        <v>26</v>
      </c>
      <c r="B24">
        <f>MAX(STAND!B24,HIT!B24,DOUBLE!B24)</f>
        <v>-1</v>
      </c>
      <c r="C24">
        <f>MAX(STAND!C24,HIT!C24,DOUBLE!C24)</f>
        <v>-1</v>
      </c>
      <c r="D24">
        <f>MAX(STAND!D24,HIT!D24,DOUBLE!D24)</f>
        <v>-1</v>
      </c>
      <c r="E24">
        <f>MAX(STAND!E24,HIT!E24,DOUBLE!E24)</f>
        <v>-1</v>
      </c>
      <c r="F24">
        <f>MAX(STAND!F24,HIT!F24,DOUBLE!F24)</f>
        <v>-1</v>
      </c>
      <c r="G24">
        <f>MAX(STAND!G24,HIT!G24,DOUBLE!G24)</f>
        <v>-1</v>
      </c>
      <c r="H24">
        <f>MAX(STAND!H24,HIT!H24,DOUBLE!H24)</f>
        <v>-1</v>
      </c>
      <c r="I24">
        <f>MAX(STAND!I24,HIT!I24,DOUBLE!I24)</f>
        <v>-1</v>
      </c>
      <c r="J24">
        <f>MAX(STAND!J24,HIT!J24,DOUBLE!J24)</f>
        <v>-1</v>
      </c>
      <c r="K24">
        <f>MAX(STAND!K24,HIT!K24,DOUBLE!K24)</f>
        <v>-1</v>
      </c>
    </row>
    <row r="25" spans="1:23" x14ac:dyDescent="0.25">
      <c r="A25">
        <f t="shared" si="0"/>
        <v>27</v>
      </c>
      <c r="B25">
        <f>MAX(STAND!B25,HIT!B25,DOUBLE!B25)</f>
        <v>-1</v>
      </c>
      <c r="C25">
        <f>MAX(STAND!C25,HIT!C25,DOUBLE!C25)</f>
        <v>-1</v>
      </c>
      <c r="D25">
        <f>MAX(STAND!D25,HIT!D25,DOUBLE!D25)</f>
        <v>-1</v>
      </c>
      <c r="E25">
        <f>MAX(STAND!E25,HIT!E25,DOUBLE!E25)</f>
        <v>-1</v>
      </c>
      <c r="F25">
        <f>MAX(STAND!F25,HIT!F25,DOUBLE!F25)</f>
        <v>-1</v>
      </c>
      <c r="G25">
        <f>MAX(STAND!G25,HIT!G25,DOUBLE!G25)</f>
        <v>-1</v>
      </c>
      <c r="H25">
        <f>MAX(STAND!H25,HIT!H25,DOUBLE!H25)</f>
        <v>-1</v>
      </c>
      <c r="I25">
        <f>MAX(STAND!I25,HIT!I25,DOUBLE!I25)</f>
        <v>-1</v>
      </c>
      <c r="J25">
        <f>MAX(STAND!J25,HIT!J25,DOUBLE!J25)</f>
        <v>-1</v>
      </c>
      <c r="K25">
        <f>MAX(STAND!K25,HIT!K25,DOUBLE!K25)</f>
        <v>-1</v>
      </c>
    </row>
    <row r="26" spans="1:23" x14ac:dyDescent="0.25">
      <c r="A26">
        <f t="shared" si="0"/>
        <v>28</v>
      </c>
      <c r="B26">
        <f>MAX(STAND!B26,HIT!B26,DOUBLE!B26)</f>
        <v>-1</v>
      </c>
      <c r="C26">
        <f>MAX(STAND!C26,HIT!C26,DOUBLE!C26)</f>
        <v>-1</v>
      </c>
      <c r="D26">
        <f>MAX(STAND!D26,HIT!D26,DOUBLE!D26)</f>
        <v>-1</v>
      </c>
      <c r="E26">
        <f>MAX(STAND!E26,HIT!E26,DOUBLE!E26)</f>
        <v>-1</v>
      </c>
      <c r="F26">
        <f>MAX(STAND!F26,HIT!F26,DOUBLE!F26)</f>
        <v>-1</v>
      </c>
      <c r="G26">
        <f>MAX(STAND!G26,HIT!G26,DOUBLE!G26)</f>
        <v>-1</v>
      </c>
      <c r="H26">
        <f>MAX(STAND!H26,HIT!H26,DOUBLE!H26)</f>
        <v>-1</v>
      </c>
      <c r="I26">
        <f>MAX(STAND!I26,HIT!I26,DOUBLE!I26)</f>
        <v>-1</v>
      </c>
      <c r="J26">
        <f>MAX(STAND!J26,HIT!J26,DOUBLE!J26)</f>
        <v>-1</v>
      </c>
      <c r="K26">
        <f>MAX(STAND!K26,HIT!K26,DOUBLE!K26)</f>
        <v>-1</v>
      </c>
    </row>
    <row r="27" spans="1:23" x14ac:dyDescent="0.25">
      <c r="A27">
        <f t="shared" si="0"/>
        <v>29</v>
      </c>
      <c r="B27">
        <f>MAX(STAND!B27,HIT!B27,DOUBLE!B27)</f>
        <v>-1</v>
      </c>
      <c r="C27">
        <f>MAX(STAND!C27,HIT!C27,DOUBLE!C27)</f>
        <v>-1</v>
      </c>
      <c r="D27">
        <f>MAX(STAND!D27,HIT!D27,DOUBLE!D27)</f>
        <v>-1</v>
      </c>
      <c r="E27">
        <f>MAX(STAND!E27,HIT!E27,DOUBLE!E27)</f>
        <v>-1</v>
      </c>
      <c r="F27">
        <f>MAX(STAND!F27,HIT!F27,DOUBLE!F27)</f>
        <v>-1</v>
      </c>
      <c r="G27">
        <f>MAX(STAND!G27,HIT!G27,DOUBLE!G27)</f>
        <v>-1</v>
      </c>
      <c r="H27">
        <f>MAX(STAND!H27,HIT!H27,DOUBLE!H27)</f>
        <v>-1</v>
      </c>
      <c r="I27">
        <f>MAX(STAND!I27,HIT!I27,DOUBLE!I27)</f>
        <v>-1</v>
      </c>
      <c r="J27">
        <f>MAX(STAND!J27,HIT!J27,DOUBLE!J27)</f>
        <v>-1</v>
      </c>
      <c r="K27">
        <f>MAX(STAND!K27,HIT!K27,DOUBLE!K27)</f>
        <v>-1</v>
      </c>
    </row>
    <row r="28" spans="1:23" x14ac:dyDescent="0.25">
      <c r="A28">
        <f t="shared" si="0"/>
        <v>30</v>
      </c>
      <c r="B28">
        <f>MAX(STAND!B28,HIT!B28,DOUBLE!B28)</f>
        <v>-1</v>
      </c>
      <c r="C28">
        <f>MAX(STAND!C28,HIT!C28,DOUBLE!C28)</f>
        <v>-1</v>
      </c>
      <c r="D28">
        <f>MAX(STAND!D28,HIT!D28,DOUBLE!D28)</f>
        <v>-1</v>
      </c>
      <c r="E28">
        <f>MAX(STAND!E28,HIT!E28,DOUBLE!E28)</f>
        <v>-1</v>
      </c>
      <c r="F28">
        <f>MAX(STAND!F28,HIT!F28,DOUBLE!F28)</f>
        <v>-1</v>
      </c>
      <c r="G28">
        <f>MAX(STAND!G28,HIT!G28,DOUBLE!G28)</f>
        <v>-1</v>
      </c>
      <c r="H28">
        <f>MAX(STAND!H28,HIT!H28,DOUBLE!H28)</f>
        <v>-1</v>
      </c>
      <c r="I28">
        <f>MAX(STAND!I28,HIT!I28,DOUBLE!I28)</f>
        <v>-1</v>
      </c>
      <c r="J28">
        <f>MAX(STAND!J28,HIT!J28,DOUBLE!J28)</f>
        <v>-1</v>
      </c>
      <c r="K28">
        <f>MAX(STAND!K28,HIT!K28,DOUBLE!K28)</f>
        <v>-1</v>
      </c>
    </row>
    <row r="29" spans="1:23" x14ac:dyDescent="0.25">
      <c r="A29">
        <f t="shared" si="0"/>
        <v>31</v>
      </c>
      <c r="B29">
        <f>MAX(STAND!B29,HIT!B29,DOUBLE!B29)</f>
        <v>-1</v>
      </c>
      <c r="C29">
        <f>MAX(STAND!C29,HIT!C29,DOUBLE!C29)</f>
        <v>-1</v>
      </c>
      <c r="D29">
        <f>MAX(STAND!D29,HIT!D29,DOUBLE!D29)</f>
        <v>-1</v>
      </c>
      <c r="E29">
        <f>MAX(STAND!E29,HIT!E29,DOUBLE!E29)</f>
        <v>-1</v>
      </c>
      <c r="F29">
        <f>MAX(STAND!F29,HIT!F29,DOUBLE!F29)</f>
        <v>-1</v>
      </c>
      <c r="G29">
        <f>MAX(STAND!G29,HIT!G29,DOUBLE!G29)</f>
        <v>-1</v>
      </c>
      <c r="H29">
        <f>MAX(STAND!H29,HIT!H29,DOUBLE!H29)</f>
        <v>-1</v>
      </c>
      <c r="I29">
        <f>MAX(STAND!I29,HIT!I29,DOUBLE!I29)</f>
        <v>-1</v>
      </c>
      <c r="J29">
        <f>MAX(STAND!J29,HIT!J29,DOUBLE!J29)</f>
        <v>-1</v>
      </c>
      <c r="K29">
        <f>MAX(STAND!K29,HIT!K29,DOUBLE!K29)</f>
        <v>-1</v>
      </c>
    </row>
    <row r="31" spans="1:23" x14ac:dyDescent="0.25">
      <c r="A31" t="s">
        <v>2</v>
      </c>
      <c r="M31" t="s">
        <v>2</v>
      </c>
    </row>
    <row r="32" spans="1:23" x14ac:dyDescent="0.25">
      <c r="A32">
        <v>12</v>
      </c>
      <c r="B32">
        <f>MAX(STAND!B32,HIT!B32,DOUBLE!B32)</f>
        <v>8.1836216051656058E-2</v>
      </c>
      <c r="C32">
        <f>MAX(STAND!C32,HIT!C32,DOUBLE!C32)</f>
        <v>0.10350704654207775</v>
      </c>
      <c r="D32">
        <f>MAX(STAND!D32,HIT!D32,DOUBLE!D32)</f>
        <v>0.12659562809256975</v>
      </c>
      <c r="E32">
        <f>MAX(STAND!E32,HIT!E32,DOUBLE!E32)</f>
        <v>0.1564823845846551</v>
      </c>
      <c r="F32">
        <f>MAX(STAND!F32,HIT!F32,DOUBLE!F32)</f>
        <v>0.18595361333225555</v>
      </c>
      <c r="G32">
        <f>MAX(STAND!G32,HIT!G32,DOUBLE!G32)</f>
        <v>0.16547293077063494</v>
      </c>
      <c r="H32">
        <f>MAX(STAND!H32,HIT!H32,DOUBLE!H32)</f>
        <v>9.5115020927032307E-2</v>
      </c>
      <c r="I32">
        <f>MAX(STAND!I32,HIT!I32,DOUBLE!I32)</f>
        <v>6.5790841226863144E-5</v>
      </c>
      <c r="J32">
        <f>MAX(STAND!J32,HIT!J32,DOUBLE!J32)</f>
        <v>-7.0002397357964707E-2</v>
      </c>
      <c r="K32">
        <f>MAX(STAND!K32,HIT!K32,DOUBLE!K32)</f>
        <v>-2.0477877704912145E-2</v>
      </c>
      <c r="M32">
        <v>12</v>
      </c>
      <c r="N32" s="1" t="str">
        <f>IF(B32=STAND!B32,"S",IF(B32=DOUBLE!B32,"D","H"))</f>
        <v>H</v>
      </c>
      <c r="O32" s="1" t="str">
        <f>IF(C32=STAND!C32,"S",IF(C32=DOUBLE!C32,"D","H"))</f>
        <v>H</v>
      </c>
      <c r="P32" s="1" t="str">
        <f>IF(D32=STAND!D32,"S",IF(D32=DOUBLE!D32,"D","H"))</f>
        <v>H</v>
      </c>
      <c r="Q32" s="1" t="str">
        <f>IF(E32=STAND!E32,"S",IF(E32=DOUBLE!E32,"D","H"))</f>
        <v>H</v>
      </c>
      <c r="R32" s="1" t="str">
        <f>IF(F32=STAND!F32,"S",IF(F32=DOUBLE!F32,"D","H"))</f>
        <v>H</v>
      </c>
      <c r="S32" s="1" t="str">
        <f>IF(G32=STAND!G32,"S",IF(G32=DOUBLE!G32,"D","H"))</f>
        <v>H</v>
      </c>
      <c r="T32" s="1" t="str">
        <f>IF(H32=STAND!H32,"S",IF(H32=DOUBLE!H32,"D","H"))</f>
        <v>H</v>
      </c>
      <c r="U32" s="1" t="str">
        <f>IF(I32=STAND!I32,"S",IF(I32=DOUBLE!I32,"D","H"))</f>
        <v>H</v>
      </c>
      <c r="V32" s="1" t="str">
        <f>IF(J32=STAND!J32,"S",IF(J32=DOUBLE!J32,"D","H"))</f>
        <v>H</v>
      </c>
      <c r="W32" s="1" t="str">
        <f>IF(K32=STAND!K32,"S",IF(K32=DOUBLE!K32,"D","H"))</f>
        <v>H</v>
      </c>
    </row>
    <row r="33" spans="1:23" x14ac:dyDescent="0.25">
      <c r="A33">
        <f t="shared" si="0"/>
        <v>13</v>
      </c>
      <c r="B33">
        <f>MAX(STAND!B33,HIT!B33,DOUBLE!B33)</f>
        <v>4.6636132695309578E-2</v>
      </c>
      <c r="C33">
        <f>MAX(STAND!C33,HIT!C33,DOUBLE!C33)</f>
        <v>7.4118813392744051E-2</v>
      </c>
      <c r="D33">
        <f>MAX(STAND!D33,HIT!D33,DOUBLE!D33)</f>
        <v>0.10247714687203516</v>
      </c>
      <c r="E33">
        <f>MAX(STAND!E33,HIT!E33,DOUBLE!E33)</f>
        <v>0.13336273848321722</v>
      </c>
      <c r="F33">
        <f>MAX(STAND!F33,HIT!F33,DOUBLE!F33)</f>
        <v>0.17974820582791529</v>
      </c>
      <c r="G33">
        <f>MAX(STAND!G33,HIT!G33,DOUBLE!G33)</f>
        <v>0.12238569517899196</v>
      </c>
      <c r="H33">
        <f>MAX(STAND!H33,HIT!H33,DOUBLE!H33)</f>
        <v>5.4057070196311299E-2</v>
      </c>
      <c r="I33">
        <f>MAX(STAND!I33,HIT!I33,DOUBLE!I33)</f>
        <v>-3.7694688127479919E-2</v>
      </c>
      <c r="J33">
        <f>MAX(STAND!J33,HIT!J33,DOUBLE!J33)</f>
        <v>-0.10485135840627779</v>
      </c>
      <c r="K33">
        <f>MAX(STAND!K33,HIT!K33,DOUBLE!K33)</f>
        <v>-5.7308046666810254E-2</v>
      </c>
      <c r="M33">
        <f t="shared" ref="M33:M41" si="2">M32+1</f>
        <v>13</v>
      </c>
      <c r="N33" s="1" t="str">
        <f>IF(B33=STAND!B33,"S",IF(B33=DOUBLE!B33,"D","H"))</f>
        <v>H</v>
      </c>
      <c r="O33" s="1" t="str">
        <f>IF(C33=STAND!C33,"S",IF(C33=DOUBLE!C33,"D","H"))</f>
        <v>H</v>
      </c>
      <c r="P33" s="1" t="str">
        <f>IF(D33=STAND!D33,"S",IF(D33=DOUBLE!D33,"D","H"))</f>
        <v>H</v>
      </c>
      <c r="Q33" s="1" t="str">
        <f>IF(E33=STAND!E33,"S",IF(E33=DOUBLE!E33,"D","H"))</f>
        <v>H</v>
      </c>
      <c r="R33" s="3" t="str">
        <f>IF(F33=STAND!F33,"S",IF(F33=DOUBLE!F33,"D","H"))</f>
        <v>D</v>
      </c>
      <c r="S33" s="1" t="str">
        <f>IF(G33=STAND!G33,"S",IF(G33=DOUBLE!G33,"D","H"))</f>
        <v>H</v>
      </c>
      <c r="T33" s="1" t="str">
        <f>IF(H33=STAND!H33,"S",IF(H33=DOUBLE!H33,"D","H"))</f>
        <v>H</v>
      </c>
      <c r="U33" s="1" t="str">
        <f>IF(I33=STAND!I33,"S",IF(I33=DOUBLE!I33,"D","H"))</f>
        <v>H</v>
      </c>
      <c r="V33" s="1" t="str">
        <f>IF(J33=STAND!J33,"S",IF(J33=DOUBLE!J33,"D","H"))</f>
        <v>H</v>
      </c>
      <c r="W33" s="1" t="str">
        <f>IF(K33=STAND!K33,"S",IF(K33=DOUBLE!K33,"D","H"))</f>
        <v>H</v>
      </c>
    </row>
    <row r="34" spans="1:23" x14ac:dyDescent="0.25">
      <c r="A34">
        <f t="shared" si="0"/>
        <v>14</v>
      </c>
      <c r="B34">
        <f>MAX(STAND!B34,HIT!B34,DOUBLE!B34)</f>
        <v>2.2391856987839083E-2</v>
      </c>
      <c r="C34">
        <f>MAX(STAND!C34,HIT!C34,DOUBLE!C34)</f>
        <v>5.0806738919282814E-2</v>
      </c>
      <c r="D34">
        <f>MAX(STAND!D34,HIT!D34,DOUBLE!D34)</f>
        <v>8.0081414310110205E-2</v>
      </c>
      <c r="E34">
        <f>MAX(STAND!E34,HIT!E34,DOUBLE!E34)</f>
        <v>0.12595448524867917</v>
      </c>
      <c r="F34">
        <f>MAX(STAND!F34,HIT!F34,DOUBLE!F34)</f>
        <v>0.17974820582791531</v>
      </c>
      <c r="G34">
        <f>MAX(STAND!G34,HIT!G34,DOUBLE!G34)</f>
        <v>7.9507488494468148E-2</v>
      </c>
      <c r="H34">
        <f>MAX(STAND!H34,HIT!H34,DOUBLE!H34)</f>
        <v>1.3277219463208461E-2</v>
      </c>
      <c r="I34">
        <f>MAX(STAND!I34,HIT!I34,DOUBLE!I34)</f>
        <v>-7.5163189441683848E-2</v>
      </c>
      <c r="J34">
        <f>MAX(STAND!J34,HIT!J34,DOUBLE!J34)</f>
        <v>-0.13946678217545455</v>
      </c>
      <c r="K34">
        <f>MAX(STAND!K34,HIT!K34,DOUBLE!K34)</f>
        <v>-9.3874324768310105E-2</v>
      </c>
      <c r="M34">
        <f t="shared" si="2"/>
        <v>14</v>
      </c>
      <c r="N34" s="1" t="str">
        <f>IF(B34=STAND!B34,"S",IF(B34=DOUBLE!B34,"D","H"))</f>
        <v>H</v>
      </c>
      <c r="O34" s="1" t="str">
        <f>IF(C34=STAND!C34,"S",IF(C34=DOUBLE!C34,"D","H"))</f>
        <v>H</v>
      </c>
      <c r="P34" s="1" t="str">
        <f>IF(D34=STAND!D34,"S",IF(D34=DOUBLE!D34,"D","H"))</f>
        <v>H</v>
      </c>
      <c r="Q34" s="3" t="str">
        <f>IF(E34=STAND!E34,"S",IF(E34=DOUBLE!E34,"D","H"))</f>
        <v>D</v>
      </c>
      <c r="R34" s="3" t="str">
        <f>IF(F34=STAND!F34,"S",IF(F34=DOUBLE!F34,"D","H"))</f>
        <v>D</v>
      </c>
      <c r="S34" s="1" t="str">
        <f>IF(G34=STAND!G34,"S",IF(G34=DOUBLE!G34,"D","H"))</f>
        <v>H</v>
      </c>
      <c r="T34" s="1" t="str">
        <f>IF(H34=STAND!H34,"S",IF(H34=DOUBLE!H34,"D","H"))</f>
        <v>H</v>
      </c>
      <c r="U34" s="1" t="str">
        <f>IF(I34=STAND!I34,"S",IF(I34=DOUBLE!I34,"D","H"))</f>
        <v>H</v>
      </c>
      <c r="V34" s="1" t="str">
        <f>IF(J34=STAND!J34,"S",IF(J34=DOUBLE!J34,"D","H"))</f>
        <v>H</v>
      </c>
      <c r="W34" s="1" t="str">
        <f>IF(K34=STAND!K34,"S",IF(K34=DOUBLE!K34,"D","H"))</f>
        <v>H</v>
      </c>
    </row>
    <row r="35" spans="1:23" x14ac:dyDescent="0.25">
      <c r="A35">
        <f t="shared" si="0"/>
        <v>15</v>
      </c>
      <c r="B35">
        <f>MAX(STAND!B35,HIT!B35,DOUBLE!B35)</f>
        <v>-1.2068474052636583E-4</v>
      </c>
      <c r="C35">
        <f>MAX(STAND!C35,HIT!C35,DOUBLE!C35)</f>
        <v>2.9159812622497332E-2</v>
      </c>
      <c r="D35">
        <f>MAX(STAND!D35,HIT!D35,DOUBLE!D35)</f>
        <v>5.9285376931179856E-2</v>
      </c>
      <c r="E35">
        <f>MAX(STAND!E35,HIT!E35,DOUBLE!E35)</f>
        <v>0.12595448524867917</v>
      </c>
      <c r="F35">
        <f>MAX(STAND!F35,HIT!F35,DOUBLE!F35)</f>
        <v>0.17974820582791531</v>
      </c>
      <c r="G35">
        <f>MAX(STAND!G35,HIT!G35,DOUBLE!G35)</f>
        <v>3.7028282279269235E-2</v>
      </c>
      <c r="H35">
        <f>MAX(STAND!H35,HIT!H35,DOUBLE!H35)</f>
        <v>-2.7054780502901658E-2</v>
      </c>
      <c r="I35">
        <f>MAX(STAND!I35,HIT!I35,DOUBLE!I35)</f>
        <v>-0.11218876868994292</v>
      </c>
      <c r="J35">
        <f>MAX(STAND!J35,HIT!J35,DOUBLE!J35)</f>
        <v>-0.17370423031226784</v>
      </c>
      <c r="K35">
        <f>MAX(STAND!K35,HIT!K35,DOUBLE!K35)</f>
        <v>-0.13002650167843849</v>
      </c>
      <c r="M35">
        <f t="shared" si="2"/>
        <v>15</v>
      </c>
      <c r="N35" s="1" t="str">
        <f>IF(B35=STAND!B35,"S",IF(B35=DOUBLE!B35,"D","H"))</f>
        <v>H</v>
      </c>
      <c r="O35" s="1" t="str">
        <f>IF(C35=STAND!C35,"S",IF(C35=DOUBLE!C35,"D","H"))</f>
        <v>H</v>
      </c>
      <c r="P35" s="1" t="str">
        <f>IF(D35=STAND!D35,"S",IF(D35=DOUBLE!D35,"D","H"))</f>
        <v>H</v>
      </c>
      <c r="Q35" s="3" t="str">
        <f>IF(E35=STAND!E35,"S",IF(E35=DOUBLE!E35,"D","H"))</f>
        <v>D</v>
      </c>
      <c r="R35" s="3" t="str">
        <f>IF(F35=STAND!F35,"S",IF(F35=DOUBLE!F35,"D","H"))</f>
        <v>D</v>
      </c>
      <c r="S35" s="1" t="str">
        <f>IF(G35=STAND!G35,"S",IF(G35=DOUBLE!G35,"D","H"))</f>
        <v>H</v>
      </c>
      <c r="T35" s="1" t="str">
        <f>IF(H35=STAND!H35,"S",IF(H35=DOUBLE!H35,"D","H"))</f>
        <v>H</v>
      </c>
      <c r="U35" s="1" t="str">
        <f>IF(I35=STAND!I35,"S",IF(I35=DOUBLE!I35,"D","H"))</f>
        <v>H</v>
      </c>
      <c r="V35" s="1" t="str">
        <f>IF(J35=STAND!J35,"S",IF(J35=DOUBLE!J35,"D","H"))</f>
        <v>H</v>
      </c>
      <c r="W35" s="1" t="str">
        <f>IF(K35=STAND!K35,"S",IF(K35=DOUBLE!K35,"D","H"))</f>
        <v>H</v>
      </c>
    </row>
    <row r="36" spans="1:23" x14ac:dyDescent="0.25">
      <c r="A36">
        <f t="shared" si="0"/>
        <v>16</v>
      </c>
      <c r="B36">
        <f>MAX(STAND!B36,HIT!B36,DOUBLE!B36)</f>
        <v>-2.1025187774008566E-2</v>
      </c>
      <c r="C36">
        <f>MAX(STAND!C36,HIT!C36,DOUBLE!C36)</f>
        <v>9.0590953469108244E-3</v>
      </c>
      <c r="D36">
        <f>MAX(STAND!D36,HIT!D36,DOUBLE!D36)</f>
        <v>5.8426518743744819E-2</v>
      </c>
      <c r="E36">
        <f>MAX(STAND!E36,HIT!E36,DOUBLE!E36)</f>
        <v>0.12595448524867917</v>
      </c>
      <c r="F36">
        <f>MAX(STAND!F36,HIT!F36,DOUBLE!F36)</f>
        <v>0.17974820582791523</v>
      </c>
      <c r="G36">
        <f>MAX(STAND!G36,HIT!G36,DOUBLE!G36)</f>
        <v>-4.8901571730158942E-3</v>
      </c>
      <c r="H36">
        <f>MAX(STAND!H36,HIT!H36,DOUBLE!H36)</f>
        <v>-6.6794847920094089E-2</v>
      </c>
      <c r="I36">
        <f>MAX(STAND!I36,HIT!I36,DOUBLE!I36)</f>
        <v>-0.14864353463007476</v>
      </c>
      <c r="J36">
        <f>MAX(STAND!J36,HIT!J36,DOUBLE!J36)</f>
        <v>-0.20744109003068206</v>
      </c>
      <c r="K36">
        <f>MAX(STAND!K36,HIT!K36,DOUBLE!K36)</f>
        <v>-0.16563717206687348</v>
      </c>
      <c r="M36">
        <f t="shared" si="2"/>
        <v>16</v>
      </c>
      <c r="N36" s="1" t="str">
        <f>IF(B36=STAND!B36,"S",IF(B36=DOUBLE!B36,"D","H"))</f>
        <v>H</v>
      </c>
      <c r="O36" s="1" t="str">
        <f>IF(C36=STAND!C36,"S",IF(C36=DOUBLE!C36,"D","H"))</f>
        <v>H</v>
      </c>
      <c r="P36" s="3" t="str">
        <f>IF(D36=STAND!D36,"S",IF(D36=DOUBLE!D36,"D","H"))</f>
        <v>D</v>
      </c>
      <c r="Q36" s="3" t="str">
        <f>IF(E36=STAND!E36,"S",IF(E36=DOUBLE!E36,"D","H"))</f>
        <v>D</v>
      </c>
      <c r="R36" s="3" t="str">
        <f>IF(F36=STAND!F36,"S",IF(F36=DOUBLE!F36,"D","H"))</f>
        <v>D</v>
      </c>
      <c r="S36" s="1" t="str">
        <f>IF(G36=STAND!G36,"S",IF(G36=DOUBLE!G36,"D","H"))</f>
        <v>H</v>
      </c>
      <c r="T36" s="1" t="str">
        <f>IF(H36=STAND!H36,"S",IF(H36=DOUBLE!H36,"D","H"))</f>
        <v>H</v>
      </c>
      <c r="U36" s="1" t="str">
        <f>IF(I36=STAND!I36,"S",IF(I36=DOUBLE!I36,"D","H"))</f>
        <v>H</v>
      </c>
      <c r="V36" s="1" t="str">
        <f>IF(J36=STAND!J36,"S",IF(J36=DOUBLE!J36,"D","H"))</f>
        <v>H</v>
      </c>
      <c r="W36" s="1" t="str">
        <f>IF(K36=STAND!K36,"S",IF(K36=DOUBLE!K36,"D","H"))</f>
        <v>H</v>
      </c>
    </row>
    <row r="37" spans="1:23" x14ac:dyDescent="0.25">
      <c r="A37">
        <f t="shared" si="0"/>
        <v>17</v>
      </c>
      <c r="B37">
        <f>MAX(STAND!B37,HIT!B37,DOUBLE!B37)</f>
        <v>-4.9104358288912882E-4</v>
      </c>
      <c r="C37">
        <f>MAX(STAND!C37,HIT!C37,DOUBLE!C37)</f>
        <v>5.5095284479298269E-2</v>
      </c>
      <c r="D37">
        <f>MAX(STAND!D37,HIT!D37,DOUBLE!D37)</f>
        <v>0.11865255067432862</v>
      </c>
      <c r="E37">
        <f>MAX(STAND!E37,HIT!E37,DOUBLE!E37)</f>
        <v>0.18237815537354873</v>
      </c>
      <c r="F37">
        <f>MAX(STAND!F37,HIT!F37,DOUBLE!F37)</f>
        <v>0.25610428729099816</v>
      </c>
      <c r="G37">
        <f>MAX(STAND!G37,HIT!G37,DOUBLE!G37)</f>
        <v>5.3823463716116654E-2</v>
      </c>
      <c r="H37">
        <f>MAX(STAND!H37,HIT!H37,DOUBLE!H37)</f>
        <v>-7.2915398729642061E-2</v>
      </c>
      <c r="I37">
        <f>MAX(STAND!I37,HIT!I37,DOUBLE!I37)</f>
        <v>-0.14978689218213329</v>
      </c>
      <c r="J37">
        <f>MAX(STAND!J37,HIT!J37,DOUBLE!J37)</f>
        <v>-0.19686697623363469</v>
      </c>
      <c r="K37">
        <f>MAX(STAND!K37,HIT!K37,DOUBLE!K37)</f>
        <v>-0.17956936979241733</v>
      </c>
      <c r="M37">
        <f t="shared" si="2"/>
        <v>17</v>
      </c>
      <c r="N37" s="1" t="str">
        <f>IF(B37=STAND!B37,"S",IF(B37=DOUBLE!B37,"D","H"))</f>
        <v>H</v>
      </c>
      <c r="O37" s="3" t="str">
        <f>IF(C37=STAND!C37,"S",IF(C37=DOUBLE!C37,"D","H"))</f>
        <v>D</v>
      </c>
      <c r="P37" s="3" t="str">
        <f>IF(D37=STAND!D37,"S",IF(D37=DOUBLE!D37,"D","H"))</f>
        <v>D</v>
      </c>
      <c r="Q37" s="3" t="str">
        <f>IF(E37=STAND!E37,"S",IF(E37=DOUBLE!E37,"D","H"))</f>
        <v>D</v>
      </c>
      <c r="R37" s="3" t="str">
        <f>IF(F37=STAND!F37,"S",IF(F37=DOUBLE!F37,"D","H"))</f>
        <v>D</v>
      </c>
      <c r="S37" s="1" t="str">
        <f>IF(G37=STAND!G37,"S",IF(G37=DOUBLE!G37,"D","H"))</f>
        <v>H</v>
      </c>
      <c r="T37" s="1" t="str">
        <f>IF(H37=STAND!H37,"S",IF(H37=DOUBLE!H37,"D","H"))</f>
        <v>H</v>
      </c>
      <c r="U37" s="1" t="str">
        <f>IF(I37=STAND!I37,"S",IF(I37=DOUBLE!I37,"D","H"))</f>
        <v>H</v>
      </c>
      <c r="V37" s="1" t="str">
        <f>IF(J37=STAND!J37,"S",IF(J37=DOUBLE!J37,"D","H"))</f>
        <v>H</v>
      </c>
      <c r="W37" s="1" t="str">
        <f>IF(K37=STAND!K37,"S",IF(K37=DOUBLE!K37,"D","H"))</f>
        <v>H</v>
      </c>
    </row>
    <row r="38" spans="1:23" x14ac:dyDescent="0.25">
      <c r="A38">
        <f t="shared" si="0"/>
        <v>18</v>
      </c>
      <c r="B38">
        <f>MAX(STAND!B38,HIT!B38,DOUBLE!B38)</f>
        <v>0.12174190222088771</v>
      </c>
      <c r="C38">
        <f>MAX(STAND!C38,HIT!C38,DOUBLE!C38)</f>
        <v>0.1776412756789375</v>
      </c>
      <c r="D38">
        <f>MAX(STAND!D38,HIT!D38,DOUBLE!D38)</f>
        <v>0.23700384775562161</v>
      </c>
      <c r="E38">
        <f>MAX(STAND!E38,HIT!E38,DOUBLE!E38)</f>
        <v>0.29522549562328798</v>
      </c>
      <c r="F38">
        <f>MAX(STAND!F38,HIT!F38,DOUBLE!F38)</f>
        <v>0.38150648207879362</v>
      </c>
      <c r="G38">
        <f>MAX(STAND!G38,HIT!G38,DOUBLE!G38)</f>
        <v>0.3995541673365518</v>
      </c>
      <c r="H38">
        <f>MAX(STAND!H38,HIT!H38,DOUBLE!H38)</f>
        <v>0.10595134861912359</v>
      </c>
      <c r="I38">
        <f>MAX(STAND!I38,HIT!I38,DOUBLE!I38)</f>
        <v>-0.10074430758041525</v>
      </c>
      <c r="J38">
        <f>MAX(STAND!J38,HIT!J38,DOUBLE!J38)</f>
        <v>-0.14380812317405356</v>
      </c>
      <c r="K38">
        <f>MAX(STAND!K38,HIT!K38,DOUBLE!K38)</f>
        <v>-9.2935491769284034E-2</v>
      </c>
      <c r="M38">
        <f t="shared" si="2"/>
        <v>18</v>
      </c>
      <c r="N38" s="2" t="str">
        <f>IF(B38=STAND!B38,"S",IF(B38=DOUBLE!B38,"D","H"))</f>
        <v>S</v>
      </c>
      <c r="O38" s="3" t="str">
        <f>IF(C38=STAND!C38,"S",IF(C38=DOUBLE!C38,"D","H"))</f>
        <v>D</v>
      </c>
      <c r="P38" s="3" t="str">
        <f>IF(D38=STAND!D38,"S",IF(D38=DOUBLE!D38,"D","H"))</f>
        <v>D</v>
      </c>
      <c r="Q38" s="3" t="str">
        <f>IF(E38=STAND!E38,"S",IF(E38=DOUBLE!E38,"D","H"))</f>
        <v>D</v>
      </c>
      <c r="R38" s="3" t="str">
        <f>IF(F38=STAND!F38,"S",IF(F38=DOUBLE!F38,"D","H"))</f>
        <v>D</v>
      </c>
      <c r="S38" s="2" t="str">
        <f>IF(G38=STAND!G38,"S",IF(G38=DOUBLE!G38,"D","H"))</f>
        <v>S</v>
      </c>
      <c r="T38" s="2" t="str">
        <f>IF(H38=STAND!H38,"S",IF(H38=DOUBLE!H38,"D","H"))</f>
        <v>S</v>
      </c>
      <c r="U38" s="1" t="str">
        <f>IF(I38=STAND!I38,"S",IF(I38=DOUBLE!I38,"D","H"))</f>
        <v>H</v>
      </c>
      <c r="V38" s="1" t="str">
        <f>IF(J38=STAND!J38,"S",IF(J38=DOUBLE!J38,"D","H"))</f>
        <v>H</v>
      </c>
      <c r="W38" s="1" t="str">
        <f>IF(K38=STAND!K38,"S",IF(K38=DOUBLE!K38,"D","H"))</f>
        <v>H</v>
      </c>
    </row>
    <row r="39" spans="1:23" x14ac:dyDescent="0.25">
      <c r="A39">
        <f t="shared" si="0"/>
        <v>19</v>
      </c>
      <c r="B39">
        <f>MAX(STAND!B39,HIT!B39,DOUBLE!B39)</f>
        <v>0.38630468602058993</v>
      </c>
      <c r="C39">
        <f>MAX(STAND!C39,HIT!C39,DOUBLE!C39)</f>
        <v>0.4043629365977599</v>
      </c>
      <c r="D39">
        <f>MAX(STAND!D39,HIT!D39,DOUBLE!D39)</f>
        <v>0.42317892482749642</v>
      </c>
      <c r="E39">
        <f>MAX(STAND!E39,HIT!E39,DOUBLE!E39)</f>
        <v>0.4395121041608836</v>
      </c>
      <c r="F39">
        <f>MAX(STAND!F39,HIT!F39,DOUBLE!F39)</f>
        <v>0.49597707378731926</v>
      </c>
      <c r="G39">
        <f>MAX(STAND!G39,HIT!G39,DOUBLE!G39)</f>
        <v>0.6159764957534315</v>
      </c>
      <c r="H39">
        <f>MAX(STAND!H39,HIT!H39,DOUBLE!H39)</f>
        <v>0.59385366828669439</v>
      </c>
      <c r="I39">
        <f>MAX(STAND!I39,HIT!I39,DOUBLE!I39)</f>
        <v>0.28759675706758137</v>
      </c>
      <c r="J39">
        <f>MAX(STAND!J39,HIT!J39,DOUBLE!J39)</f>
        <v>6.3118166335840831E-2</v>
      </c>
      <c r="K39">
        <f>MAX(STAND!K39,HIT!K39,DOUBLE!K39)</f>
        <v>0.27763572376835594</v>
      </c>
      <c r="M39">
        <f t="shared" si="2"/>
        <v>19</v>
      </c>
      <c r="N39" s="2" t="str">
        <f>IF(B39=STAND!B39,"S",IF(B39=DOUBLE!B39,"D","H"))</f>
        <v>S</v>
      </c>
      <c r="O39" s="2" t="str">
        <f>IF(C39=STAND!C39,"S",IF(C39=DOUBLE!C39,"D","H"))</f>
        <v>S</v>
      </c>
      <c r="P39" s="2" t="str">
        <f>IF(D39=STAND!D39,"S",IF(D39=DOUBLE!D39,"D","H"))</f>
        <v>S</v>
      </c>
      <c r="Q39" s="2" t="str">
        <f>IF(E39=STAND!E39,"S",IF(E39=DOUBLE!E39,"D","H"))</f>
        <v>S</v>
      </c>
      <c r="R39" s="2" t="str">
        <f>IF(F39=STAND!F39,"S",IF(F39=DOUBLE!F39,"D","H"))</f>
        <v>S</v>
      </c>
      <c r="S39" s="2" t="str">
        <f>IF(G39=STAND!G39,"S",IF(G39=DOUBLE!G39,"D","H"))</f>
        <v>S</v>
      </c>
      <c r="T39" s="2" t="str">
        <f>IF(H39=STAND!H39,"S",IF(H39=DOUBLE!H39,"D","H"))</f>
        <v>S</v>
      </c>
      <c r="U39" s="2" t="str">
        <f>IF(I39=STAND!I39,"S",IF(I39=DOUBLE!I39,"D","H"))</f>
        <v>S</v>
      </c>
      <c r="V39" s="2" t="str">
        <f>IF(J39=STAND!J39,"S",IF(J39=DOUBLE!J39,"D","H"))</f>
        <v>S</v>
      </c>
      <c r="W39" s="2" t="str">
        <f>IF(K39=STAND!K39,"S",IF(K39=DOUBLE!K39,"D","H"))</f>
        <v>S</v>
      </c>
    </row>
    <row r="40" spans="1:23" x14ac:dyDescent="0.25">
      <c r="A40">
        <f t="shared" si="0"/>
        <v>20</v>
      </c>
      <c r="B40">
        <f>MAX(STAND!B40,HIT!B40,DOUBLE!B40)</f>
        <v>0.63998657521683877</v>
      </c>
      <c r="C40">
        <f>MAX(STAND!C40,HIT!C40,DOUBLE!C40)</f>
        <v>0.65027209425148136</v>
      </c>
      <c r="D40">
        <f>MAX(STAND!D40,HIT!D40,DOUBLE!D40)</f>
        <v>0.66104996194807164</v>
      </c>
      <c r="E40">
        <f>MAX(STAND!E40,HIT!E40,DOUBLE!E40)</f>
        <v>0.67035969063279988</v>
      </c>
      <c r="F40">
        <f>MAX(STAND!F40,HIT!F40,DOUBLE!F40)</f>
        <v>0.70395857017134467</v>
      </c>
      <c r="G40">
        <f>MAX(STAND!G40,HIT!G40,DOUBLE!G40)</f>
        <v>0.77322722653717491</v>
      </c>
      <c r="H40">
        <f>MAX(STAND!H40,HIT!H40,DOUBLE!H40)</f>
        <v>0.79181515955189841</v>
      </c>
      <c r="I40">
        <f>MAX(STAND!I40,HIT!I40,DOUBLE!I40)</f>
        <v>0.75835687080859615</v>
      </c>
      <c r="J40">
        <f>MAX(STAND!J40,HIT!J40,DOUBLE!J40)</f>
        <v>0.55453756646817121</v>
      </c>
      <c r="K40">
        <f>MAX(STAND!K40,HIT!K40,DOUBLE!K40)</f>
        <v>0.65547032314990239</v>
      </c>
      <c r="M40">
        <f t="shared" si="2"/>
        <v>20</v>
      </c>
      <c r="N40" s="2" t="str">
        <f>IF(B40=STAND!B40,"S",IF(B40=DOUBLE!B40,"D","H"))</f>
        <v>S</v>
      </c>
      <c r="O40" s="2" t="str">
        <f>IF(C40=STAND!C40,"S",IF(C40=DOUBLE!C40,"D","H"))</f>
        <v>S</v>
      </c>
      <c r="P40" s="2" t="str">
        <f>IF(D40=STAND!D40,"S",IF(D40=DOUBLE!D40,"D","H"))</f>
        <v>S</v>
      </c>
      <c r="Q40" s="2" t="str">
        <f>IF(E40=STAND!E40,"S",IF(E40=DOUBLE!E40,"D","H"))</f>
        <v>S</v>
      </c>
      <c r="R40" s="2" t="str">
        <f>IF(F40=STAND!F40,"S",IF(F40=DOUBLE!F40,"D","H"))</f>
        <v>S</v>
      </c>
      <c r="S40" s="2" t="str">
        <f>IF(G40=STAND!G40,"S",IF(G40=DOUBLE!G40,"D","H"))</f>
        <v>S</v>
      </c>
      <c r="T40" s="2" t="str">
        <f>IF(H40=STAND!H40,"S",IF(H40=DOUBLE!H40,"D","H"))</f>
        <v>S</v>
      </c>
      <c r="U40" s="2" t="str">
        <f>IF(I40=STAND!I40,"S",IF(I40=DOUBLE!I40,"D","H"))</f>
        <v>S</v>
      </c>
      <c r="V40" s="2" t="str">
        <f>IF(J40=STAND!J40,"S",IF(J40=DOUBLE!J40,"D","H"))</f>
        <v>S</v>
      </c>
      <c r="W40" s="2" t="str">
        <f>IF(K40=STAND!K40,"S",IF(K40=DOUBLE!K40,"D","H"))</f>
        <v>S</v>
      </c>
    </row>
    <row r="41" spans="1:23" x14ac:dyDescent="0.25">
      <c r="A41">
        <f t="shared" si="0"/>
        <v>21</v>
      </c>
      <c r="B41">
        <f>MAX(STAND!B41,HIT!B41,DOUBLE!B41)</f>
        <v>0.88200651549403997</v>
      </c>
      <c r="C41">
        <f>MAX(STAND!C41,HIT!C41,DOUBLE!C41)</f>
        <v>0.88530035730174927</v>
      </c>
      <c r="D41">
        <f>MAX(STAND!D41,HIT!D41,DOUBLE!D41)</f>
        <v>0.8887672929659195</v>
      </c>
      <c r="E41">
        <f>MAX(STAND!E41,HIT!E41,DOUBLE!E41)</f>
        <v>0.89175382659528024</v>
      </c>
      <c r="F41">
        <f>MAX(STAND!F41,HIT!F41,DOUBLE!F41)</f>
        <v>0.90283674384257995</v>
      </c>
      <c r="G41">
        <f>MAX(STAND!G41,HIT!G41,DOUBLE!G41)</f>
        <v>0.92592629596452325</v>
      </c>
      <c r="H41">
        <f>MAX(STAND!H41,HIT!H41,DOUBLE!H41)</f>
        <v>0.93060505318396614</v>
      </c>
      <c r="I41">
        <f>MAX(STAND!I41,HIT!I41,DOUBLE!I41)</f>
        <v>0.93917615614724415</v>
      </c>
      <c r="J41">
        <f>MAX(STAND!J41,HIT!J41,DOUBLE!J41)</f>
        <v>0.96262363326716816</v>
      </c>
      <c r="K41">
        <f>MAX(STAND!K41,HIT!K41,DOUBLE!K41)</f>
        <v>0.92219381142033785</v>
      </c>
      <c r="M41">
        <f t="shared" si="2"/>
        <v>21</v>
      </c>
      <c r="N41" s="2" t="str">
        <f>IF(B41=STAND!B41,"S",IF(B41=DOUBLE!B41,"D","H"))</f>
        <v>S</v>
      </c>
      <c r="O41" s="2" t="str">
        <f>IF(C41=STAND!C41,"S",IF(C41=DOUBLE!C41,"D","H"))</f>
        <v>S</v>
      </c>
      <c r="P41" s="2" t="str">
        <f>IF(D41=STAND!D41,"S",IF(D41=DOUBLE!D41,"D","H"))</f>
        <v>S</v>
      </c>
      <c r="Q41" s="2" t="str">
        <f>IF(E41=STAND!E41,"S",IF(E41=DOUBLE!E41,"D","H"))</f>
        <v>S</v>
      </c>
      <c r="R41" s="2" t="str">
        <f>IF(F41=STAND!F41,"S",IF(F41=DOUBLE!F41,"D","H"))</f>
        <v>S</v>
      </c>
      <c r="S41" s="2" t="str">
        <f>IF(G41=STAND!G41,"S",IF(G41=DOUBLE!G41,"D","H"))</f>
        <v>S</v>
      </c>
      <c r="T41" s="2" t="str">
        <f>IF(H41=STAND!H41,"S",IF(H41=DOUBLE!H41,"D","H"))</f>
        <v>S</v>
      </c>
      <c r="U41" s="2" t="str">
        <f>IF(I41=STAND!I41,"S",IF(I41=DOUBLE!I41,"D","H"))</f>
        <v>S</v>
      </c>
      <c r="V41" s="2" t="str">
        <f>IF(J41=STAND!J41,"S",IF(J41=DOUBLE!J41,"D","H"))</f>
        <v>S</v>
      </c>
      <c r="W41" s="2" t="str">
        <f>IF(K41=STAND!K41,"S",IF(K41=DOUBLE!K41,"D","H"))</f>
        <v>S</v>
      </c>
    </row>
    <row r="42" spans="1:23" x14ac:dyDescent="0.25">
      <c r="A42">
        <f t="shared" si="0"/>
        <v>22</v>
      </c>
      <c r="B42">
        <f>MAX(STAND!B42,HIT!B42,DOUBLE!B42)</f>
        <v>-0.25338998596663803</v>
      </c>
      <c r="C42">
        <f>MAX(STAND!C42,HIT!C42,DOUBLE!C42)</f>
        <v>-0.2336908997980866</v>
      </c>
      <c r="D42">
        <f>MAX(STAND!D42,HIT!D42,DOUBLE!D42)</f>
        <v>-0.21106310899491437</v>
      </c>
      <c r="E42">
        <f>MAX(STAND!E42,HIT!E42,DOUBLE!E42)</f>
        <v>-0.16719266083547524</v>
      </c>
      <c r="F42">
        <f>MAX(STAND!F42,HIT!F42,DOUBLE!F42)</f>
        <v>-0.15369901583000439</v>
      </c>
      <c r="G42">
        <f>MAX(STAND!G42,HIT!G42,DOUBLE!G42)</f>
        <v>-0.21284771451731427</v>
      </c>
      <c r="H42">
        <f>MAX(STAND!H42,HIT!H42,DOUBLE!H42)</f>
        <v>-0.27157480502428616</v>
      </c>
      <c r="I42">
        <f>MAX(STAND!I42,HIT!I42,DOUBLE!I42)</f>
        <v>-0.3400132806089356</v>
      </c>
      <c r="J42">
        <f>MAX(STAND!J42,HIT!J42,DOUBLE!J42)</f>
        <v>-0.38104299284808768</v>
      </c>
      <c r="K42">
        <f>MAX(STAND!K42,HIT!K42,DOUBLE!K42)</f>
        <v>-0.35054034044008009</v>
      </c>
    </row>
    <row r="43" spans="1:23" x14ac:dyDescent="0.25">
      <c r="A43">
        <f t="shared" si="0"/>
        <v>23</v>
      </c>
      <c r="B43">
        <f>MAX(STAND!B43,HIT!B43,DOUBLE!B43)</f>
        <v>-0.29278372720927726</v>
      </c>
      <c r="C43">
        <f>MAX(STAND!C43,HIT!C43,DOUBLE!C43)</f>
        <v>-0.2522502292357135</v>
      </c>
      <c r="D43">
        <f>MAX(STAND!D43,HIT!D43,DOUBLE!D43)</f>
        <v>-0.21106310899491437</v>
      </c>
      <c r="E43">
        <f>MAX(STAND!E43,HIT!E43,DOUBLE!E43)</f>
        <v>-0.16719266083547524</v>
      </c>
      <c r="F43">
        <f>MAX(STAND!F43,HIT!F43,DOUBLE!F43)</f>
        <v>-0.15369901583000439</v>
      </c>
      <c r="G43">
        <f>MAX(STAND!G43,HIT!G43,DOUBLE!G43)</f>
        <v>-0.26907287776607752</v>
      </c>
      <c r="H43">
        <f>MAX(STAND!H43,HIT!H43,DOUBLE!H43)</f>
        <v>-0.32360517609397998</v>
      </c>
      <c r="I43">
        <f>MAX(STAND!I43,HIT!I43,DOUBLE!I43)</f>
        <v>-0.38715518913686875</v>
      </c>
      <c r="J43">
        <f>MAX(STAND!J43,HIT!J43,DOUBLE!J43)</f>
        <v>-0.42525420764465277</v>
      </c>
      <c r="K43">
        <f>MAX(STAND!K43,HIT!K43,DOUBLE!K43)</f>
        <v>-0.3969303161229315</v>
      </c>
    </row>
    <row r="44" spans="1:23" x14ac:dyDescent="0.25">
      <c r="A44">
        <f t="shared" si="0"/>
        <v>24</v>
      </c>
      <c r="B44">
        <f>MAX(STAND!B44,HIT!B44,DOUBLE!B44)</f>
        <v>-0.29278372720927726</v>
      </c>
      <c r="C44">
        <f>MAX(STAND!C44,HIT!C44,DOUBLE!C44)</f>
        <v>-0.2522502292357135</v>
      </c>
      <c r="D44">
        <f>MAX(STAND!D44,HIT!D44,DOUBLE!D44)</f>
        <v>-0.21106310899491437</v>
      </c>
      <c r="E44">
        <f>MAX(STAND!E44,HIT!E44,DOUBLE!E44)</f>
        <v>-0.16719266083547524</v>
      </c>
      <c r="F44">
        <f>MAX(STAND!F44,HIT!F44,DOUBLE!F44)</f>
        <v>-0.15369901583000439</v>
      </c>
      <c r="G44">
        <f>MAX(STAND!G44,HIT!G44,DOUBLE!G44)</f>
        <v>-0.3212819579256434</v>
      </c>
      <c r="H44">
        <f>MAX(STAND!H44,HIT!H44,DOUBLE!H44)</f>
        <v>-0.37191909208726709</v>
      </c>
      <c r="I44">
        <f>MAX(STAND!I44,HIT!I44,DOUBLE!I44)</f>
        <v>-0.43092981848423528</v>
      </c>
      <c r="J44">
        <f>MAX(STAND!J44,HIT!J44,DOUBLE!J44)</f>
        <v>-0.46630747852717769</v>
      </c>
      <c r="K44">
        <f>MAX(STAND!K44,HIT!K44,DOUBLE!K44)</f>
        <v>-0.44000672211415065</v>
      </c>
    </row>
    <row r="45" spans="1:23" x14ac:dyDescent="0.25">
      <c r="A45">
        <f t="shared" si="0"/>
        <v>25</v>
      </c>
      <c r="B45">
        <f>MAX(STAND!B45,HIT!B45,DOUBLE!B45)</f>
        <v>-0.29278372720927726</v>
      </c>
      <c r="C45">
        <f>MAX(STAND!C45,HIT!C45,DOUBLE!C45)</f>
        <v>-0.2522502292357135</v>
      </c>
      <c r="D45">
        <f>MAX(STAND!D45,HIT!D45,DOUBLE!D45)</f>
        <v>-0.21106310899491437</v>
      </c>
      <c r="E45">
        <f>MAX(STAND!E45,HIT!E45,DOUBLE!E45)</f>
        <v>-0.16719266083547524</v>
      </c>
      <c r="F45">
        <f>MAX(STAND!F45,HIT!F45,DOUBLE!F45)</f>
        <v>-0.15369901583000439</v>
      </c>
      <c r="G45">
        <f>MAX(STAND!G45,HIT!G45,DOUBLE!G45)</f>
        <v>-0.36976181807381175</v>
      </c>
      <c r="H45">
        <f>MAX(STAND!H45,HIT!H45,DOUBLE!H45)</f>
        <v>-0.41678201408103371</v>
      </c>
      <c r="I45">
        <f>MAX(STAND!I45,HIT!I45,DOUBLE!I45)</f>
        <v>-0.47157768859250421</v>
      </c>
      <c r="J45">
        <f>MAX(STAND!J45,HIT!J45,DOUBLE!J45)</f>
        <v>-0.5044283729180935</v>
      </c>
      <c r="K45">
        <f>MAX(STAND!K45,HIT!K45,DOUBLE!K45)</f>
        <v>-0.4800062419631399</v>
      </c>
    </row>
    <row r="46" spans="1:23" x14ac:dyDescent="0.25">
      <c r="A46">
        <f t="shared" si="0"/>
        <v>26</v>
      </c>
      <c r="B46">
        <f>MAX(STAND!B46,HIT!B46,DOUBLE!B46)</f>
        <v>-0.29278372720927726</v>
      </c>
      <c r="C46">
        <f>MAX(STAND!C46,HIT!C46,DOUBLE!C46)</f>
        <v>-0.2522502292357135</v>
      </c>
      <c r="D46">
        <f>MAX(STAND!D46,HIT!D46,DOUBLE!D46)</f>
        <v>-0.21106310899491437</v>
      </c>
      <c r="E46">
        <f>MAX(STAND!E46,HIT!E46,DOUBLE!E46)</f>
        <v>-0.16719266083547524</v>
      </c>
      <c r="F46">
        <f>MAX(STAND!F46,HIT!F46,DOUBLE!F46)</f>
        <v>-0.15369901583000439</v>
      </c>
      <c r="G46">
        <f>MAX(STAND!G46,HIT!G46,DOUBLE!G46)</f>
        <v>-0.41477883106853947</v>
      </c>
      <c r="H46">
        <f>MAX(STAND!H46,HIT!H46,DOUBLE!H46)</f>
        <v>-0.45844044164667419</v>
      </c>
      <c r="I46">
        <f>MAX(STAND!I46,HIT!I46,DOUBLE!I46)</f>
        <v>-0.50932213940732529</v>
      </c>
      <c r="J46">
        <f>MAX(STAND!J46,HIT!J46,DOUBLE!J46)</f>
        <v>-0.53982634628108683</v>
      </c>
      <c r="K46">
        <f>MAX(STAND!K46,HIT!K46,DOUBLE!K46)</f>
        <v>-0.51714865325148707</v>
      </c>
    </row>
    <row r="47" spans="1:23" x14ac:dyDescent="0.25">
      <c r="A47">
        <f t="shared" si="0"/>
        <v>27</v>
      </c>
      <c r="B47">
        <f>MAX(STAND!B47,HIT!B47,DOUBLE!B47)</f>
        <v>-0.15297458768154204</v>
      </c>
      <c r="C47">
        <f>MAX(STAND!C47,HIT!C47,DOUBLE!C47)</f>
        <v>-0.11721624142457365</v>
      </c>
      <c r="D47">
        <f>MAX(STAND!D47,HIT!D47,DOUBLE!D47)</f>
        <v>-8.0573373145316152E-2</v>
      </c>
      <c r="E47">
        <f>MAX(STAND!E47,HIT!E47,DOUBLE!E47)</f>
        <v>-4.4941375564924446E-2</v>
      </c>
      <c r="F47">
        <f>MAX(STAND!F47,HIT!F47,DOUBLE!F47)</f>
        <v>1.1739160673341964E-2</v>
      </c>
      <c r="G47">
        <f>MAX(STAND!G47,HIT!G47,DOUBLE!G47)</f>
        <v>-0.10680898948269468</v>
      </c>
      <c r="H47">
        <f>MAX(STAND!H47,HIT!H47,DOUBLE!H47)</f>
        <v>-0.38195097104844711</v>
      </c>
      <c r="I47">
        <f>MAX(STAND!I47,HIT!I47,DOUBLE!I47)</f>
        <v>-0.42315423964521748</v>
      </c>
      <c r="J47">
        <f>MAX(STAND!J47,HIT!J47,DOUBLE!J47)</f>
        <v>-0.41972063392881986</v>
      </c>
      <c r="K47">
        <f>MAX(STAND!K47,HIT!K47,DOUBLE!K47)</f>
        <v>-0.47803347499473703</v>
      </c>
    </row>
    <row r="48" spans="1:23" x14ac:dyDescent="0.25">
      <c r="A48">
        <f t="shared" si="0"/>
        <v>28</v>
      </c>
      <c r="B48">
        <f>MAX(STAND!B48,HIT!B48,DOUBLE!B48)</f>
        <v>0.12174190222088771</v>
      </c>
      <c r="C48">
        <f>MAX(STAND!C48,HIT!C48,DOUBLE!C48)</f>
        <v>0.14830007284131114</v>
      </c>
      <c r="D48">
        <f>MAX(STAND!D48,HIT!D48,DOUBLE!D48)</f>
        <v>0.17585443719748528</v>
      </c>
      <c r="E48">
        <f>MAX(STAND!E48,HIT!E48,DOUBLE!E48)</f>
        <v>0.19956119497617719</v>
      </c>
      <c r="F48">
        <f>MAX(STAND!F48,HIT!F48,DOUBLE!F48)</f>
        <v>0.28344391604689867</v>
      </c>
      <c r="G48">
        <f>MAX(STAND!G48,HIT!G48,DOUBLE!G48)</f>
        <v>0.3995541673365518</v>
      </c>
      <c r="H48">
        <f>MAX(STAND!H48,HIT!H48,DOUBLE!H48)</f>
        <v>0.10595134861912359</v>
      </c>
      <c r="I48">
        <f>MAX(STAND!I48,HIT!I48,DOUBLE!I48)</f>
        <v>-0.18316335667343342</v>
      </c>
      <c r="J48">
        <f>MAX(STAND!J48,HIT!J48,DOUBLE!J48)</f>
        <v>-0.17830123379648949</v>
      </c>
      <c r="K48">
        <f>MAX(STAND!K48,HIT!K48,DOUBLE!K48)</f>
        <v>-0.10019887561319057</v>
      </c>
    </row>
    <row r="49" spans="1:11" x14ac:dyDescent="0.25">
      <c r="A49">
        <f t="shared" si="0"/>
        <v>29</v>
      </c>
      <c r="B49">
        <f>MAX(STAND!B49,HIT!B49,DOUBLE!B49)</f>
        <v>0.38630468602058993</v>
      </c>
      <c r="C49">
        <f>MAX(STAND!C49,HIT!C49,DOUBLE!C49)</f>
        <v>0.4043629365977599</v>
      </c>
      <c r="D49">
        <f>MAX(STAND!D49,HIT!D49,DOUBLE!D49)</f>
        <v>0.42317892482749642</v>
      </c>
      <c r="E49">
        <f>MAX(STAND!E49,HIT!E49,DOUBLE!E49)</f>
        <v>0.4395121041608836</v>
      </c>
      <c r="F49">
        <f>MAX(STAND!F49,HIT!F49,DOUBLE!F49)</f>
        <v>0.49597707378731926</v>
      </c>
      <c r="G49">
        <f>MAX(STAND!G49,HIT!G49,DOUBLE!G49)</f>
        <v>0.6159764957534315</v>
      </c>
      <c r="H49">
        <f>MAX(STAND!H49,HIT!H49,DOUBLE!H49)</f>
        <v>0.59385366828669439</v>
      </c>
      <c r="I49">
        <f>MAX(STAND!I49,HIT!I49,DOUBLE!I49)</f>
        <v>0.28759675706758137</v>
      </c>
      <c r="J49">
        <f>MAX(STAND!J49,HIT!J49,DOUBLE!J49)</f>
        <v>6.3118166335840831E-2</v>
      </c>
      <c r="K49">
        <f>MAX(STAND!K49,HIT!K49,DOUBLE!K49)</f>
        <v>0.27763572376835594</v>
      </c>
    </row>
    <row r="50" spans="1:11" x14ac:dyDescent="0.25">
      <c r="A50">
        <f t="shared" si="0"/>
        <v>30</v>
      </c>
      <c r="B50">
        <f>MAX(STAND!B50,HIT!B50,DOUBLE!B50)</f>
        <v>0.63998657521683877</v>
      </c>
      <c r="C50">
        <f>MAX(STAND!C50,HIT!C50,DOUBLE!C50)</f>
        <v>0.65027209425148136</v>
      </c>
      <c r="D50">
        <f>MAX(STAND!D50,HIT!D50,DOUBLE!D50)</f>
        <v>0.66104996194807164</v>
      </c>
      <c r="E50">
        <f>MAX(STAND!E50,HIT!E50,DOUBLE!E50)</f>
        <v>0.67035969063279988</v>
      </c>
      <c r="F50">
        <f>MAX(STAND!F50,HIT!F50,DOUBLE!F50)</f>
        <v>0.70395857017134467</v>
      </c>
      <c r="G50">
        <f>MAX(STAND!G50,HIT!G50,DOUBLE!G50)</f>
        <v>0.77322722653717491</v>
      </c>
      <c r="H50">
        <f>MAX(STAND!H50,HIT!H50,DOUBLE!H50)</f>
        <v>0.79181515955189841</v>
      </c>
      <c r="I50">
        <f>MAX(STAND!I50,HIT!I50,DOUBLE!I50)</f>
        <v>0.75835687080859615</v>
      </c>
      <c r="J50">
        <f>MAX(STAND!J50,HIT!J50,DOUBLE!J50)</f>
        <v>0.55453756646817121</v>
      </c>
      <c r="K50">
        <f>MAX(STAND!K50,HIT!K50,DOUBLE!K50)</f>
        <v>0.65547032314990239</v>
      </c>
    </row>
    <row r="51" spans="1:11" x14ac:dyDescent="0.25">
      <c r="A51">
        <f t="shared" si="0"/>
        <v>31</v>
      </c>
      <c r="B51">
        <f>MAX(STAND!B51,HIT!B51,DOUBLE!B51)</f>
        <v>0.88200651549403997</v>
      </c>
      <c r="C51">
        <f>MAX(STAND!C51,HIT!C51,DOUBLE!C51)</f>
        <v>0.88530035730174927</v>
      </c>
      <c r="D51">
        <f>MAX(STAND!D51,HIT!D51,DOUBLE!D51)</f>
        <v>0.8887672929659195</v>
      </c>
      <c r="E51">
        <f>MAX(STAND!E51,HIT!E51,DOUBLE!E51)</f>
        <v>0.89175382659528024</v>
      </c>
      <c r="F51">
        <f>MAX(STAND!F51,HIT!F51,DOUBLE!F51)</f>
        <v>0.90283674384257995</v>
      </c>
      <c r="G51">
        <f>MAX(STAND!G51,HIT!G51,DOUBLE!G51)</f>
        <v>0.92592629596452325</v>
      </c>
      <c r="H51">
        <f>MAX(STAND!H51,HIT!H51,DOUBLE!H51)</f>
        <v>0.93060505318396614</v>
      </c>
      <c r="I51">
        <f>MAX(STAND!I51,HIT!I51,DOUBLE!I51)</f>
        <v>0.93917615614724415</v>
      </c>
      <c r="J51">
        <f>MAX(STAND!J51,HIT!J51,DOUBLE!J51)</f>
        <v>0.96262363326716816</v>
      </c>
      <c r="K51">
        <f>MAX(STAND!K51,HIT!K51,DOUBLE!K51)</f>
        <v>0.92219381142033785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32" sqref="B32:K51"/>
    </sheetView>
  </sheetViews>
  <sheetFormatPr defaultRowHeight="15" x14ac:dyDescent="0.25"/>
  <sheetData>
    <row r="1" spans="1:11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5</v>
      </c>
    </row>
    <row r="2" spans="1:11" x14ac:dyDescent="0.25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5">
      <c r="A3">
        <f>A2+1</f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5">
      <c r="A4">
        <f t="shared" ref="A4:A51" si="0">A3+1</f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5">
      <c r="A5">
        <f t="shared" si="0"/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5">
      <c r="A6">
        <f t="shared" si="0"/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5">
      <c r="A7">
        <f t="shared" si="0"/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5">
      <c r="A8">
        <f t="shared" si="0"/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5">
      <c r="A9">
        <f t="shared" si="0"/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5">
      <c r="A10">
        <f t="shared" si="0"/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5">
      <c r="A11">
        <f t="shared" si="0"/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5">
      <c r="A12">
        <f t="shared" si="0"/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5">
      <c r="A13">
        <f t="shared" si="0"/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5">
      <c r="A14">
        <f t="shared" si="0"/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5">
      <c r="A15">
        <f t="shared" si="0"/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5">
      <c r="A16">
        <f t="shared" si="0"/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5">
      <c r="A17">
        <f t="shared" si="0"/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5">
      <c r="A18">
        <f t="shared" si="0"/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5">
      <c r="A19">
        <f t="shared" si="0"/>
        <v>21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5">
      <c r="A20">
        <f t="shared" si="0"/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 x14ac:dyDescent="0.25">
      <c r="A21">
        <f t="shared" si="0"/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 x14ac:dyDescent="0.25">
      <c r="A22">
        <f t="shared" si="0"/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5">
      <c r="A23">
        <f t="shared" si="0"/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5">
      <c r="A24">
        <f t="shared" si="0"/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5">
      <c r="A25">
        <f t="shared" si="0"/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5">
      <c r="A26">
        <f t="shared" si="0"/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5">
      <c r="A27">
        <f t="shared" si="0"/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5">
      <c r="A28">
        <f t="shared" si="0"/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5">
      <c r="A29">
        <f t="shared" si="0"/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1" spans="1:11" x14ac:dyDescent="0.25">
      <c r="A31" t="s">
        <v>2</v>
      </c>
    </row>
    <row r="32" spans="1:11" x14ac:dyDescent="0.25">
      <c r="A32">
        <v>12</v>
      </c>
      <c r="B32">
        <v>-0.5</v>
      </c>
      <c r="C32">
        <v>-0.5</v>
      </c>
      <c r="D32">
        <v>-0.5</v>
      </c>
      <c r="E32">
        <v>-0.5</v>
      </c>
      <c r="F32">
        <v>-0.5</v>
      </c>
      <c r="G32">
        <v>-0.5</v>
      </c>
      <c r="H32">
        <v>-0.5</v>
      </c>
      <c r="I32">
        <v>-0.5</v>
      </c>
      <c r="J32">
        <v>-0.5</v>
      </c>
      <c r="K32">
        <v>-0.5</v>
      </c>
    </row>
    <row r="33" spans="1:11" x14ac:dyDescent="0.25">
      <c r="A33">
        <f t="shared" si="0"/>
        <v>13</v>
      </c>
      <c r="B33">
        <v>-0.5</v>
      </c>
      <c r="C33">
        <v>-0.5</v>
      </c>
      <c r="D33">
        <v>-0.5</v>
      </c>
      <c r="E33">
        <v>-0.5</v>
      </c>
      <c r="F33">
        <v>-0.5</v>
      </c>
      <c r="G33">
        <v>-0.5</v>
      </c>
      <c r="H33">
        <v>-0.5</v>
      </c>
      <c r="I33">
        <v>-0.5</v>
      </c>
      <c r="J33">
        <v>-0.5</v>
      </c>
      <c r="K33">
        <v>-0.5</v>
      </c>
    </row>
    <row r="34" spans="1:11" x14ac:dyDescent="0.25">
      <c r="A34">
        <f t="shared" si="0"/>
        <v>14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5">
      <c r="A35">
        <f t="shared" si="0"/>
        <v>15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5">
      <c r="A36">
        <f t="shared" si="0"/>
        <v>16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5">
      <c r="A37">
        <f t="shared" si="0"/>
        <v>17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5">
      <c r="A38">
        <f t="shared" si="0"/>
        <v>18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5">
      <c r="A39">
        <f t="shared" si="0"/>
        <v>19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5">
      <c r="A40">
        <f t="shared" si="0"/>
        <v>20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5">
      <c r="A41">
        <f t="shared" si="0"/>
        <v>21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5">
      <c r="A42">
        <f t="shared" si="0"/>
        <v>22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5">
      <c r="A43">
        <f t="shared" si="0"/>
        <v>23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5">
      <c r="A44">
        <f t="shared" si="0"/>
        <v>24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5">
      <c r="A45">
        <f t="shared" si="0"/>
        <v>25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5">
      <c r="A46">
        <f t="shared" si="0"/>
        <v>26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5">
      <c r="A47">
        <f t="shared" si="0"/>
        <v>27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5">
      <c r="A48">
        <f t="shared" si="0"/>
        <v>28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5">
      <c r="A49">
        <f t="shared" si="0"/>
        <v>29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5">
      <c r="A50">
        <f t="shared" si="0"/>
        <v>30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5">
      <c r="A51">
        <f t="shared" si="0"/>
        <v>31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M38" sqref="M38"/>
    </sheetView>
  </sheetViews>
  <sheetFormatPr defaultRowHeight="15" x14ac:dyDescent="0.25"/>
  <sheetData>
    <row r="1" spans="1:11" x14ac:dyDescent="0.25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5</v>
      </c>
    </row>
    <row r="2" spans="1:11" x14ac:dyDescent="0.25">
      <c r="A2">
        <v>4</v>
      </c>
      <c r="B2">
        <f>MAX(HIT!B2, STAND!B2, DOUBLE!B2, SURRENDER!B2)</f>
        <v>-0.11491332761892134</v>
      </c>
      <c r="C2">
        <f>MAX(HIT!C2, STAND!C2, DOUBLE!C2, SURRENDER!C2)</f>
        <v>-8.2613314299744375E-2</v>
      </c>
      <c r="D2">
        <f>MAX(HIT!D2, STAND!D2, DOUBLE!D2, SURRENDER!D2)</f>
        <v>-4.9367420106916936E-2</v>
      </c>
      <c r="E2">
        <f>MAX(HIT!E2, STAND!E2, DOUBLE!E2, SURRENDER!E2)</f>
        <v>-1.2379926519926403E-2</v>
      </c>
      <c r="F2">
        <f>MAX(HIT!F2, STAND!F2, DOUBLE!F2, SURRENDER!F2)</f>
        <v>1.1130417280979871E-2</v>
      </c>
      <c r="G2">
        <f>MAX(HIT!G2, STAND!G2, DOUBLE!G2, SURRENDER!G2)</f>
        <v>-8.8279201058463722E-2</v>
      </c>
      <c r="H2">
        <f>MAX(HIT!H2, STAND!H2, DOUBLE!H2, SURRENDER!H2)</f>
        <v>-0.15933415266020509</v>
      </c>
      <c r="I2">
        <f>MAX(HIT!I2, STAND!I2, DOUBLE!I2, SURRENDER!I2)</f>
        <v>-0.24066617915336547</v>
      </c>
      <c r="J2">
        <f>MAX(HIT!J2, STAND!J2, DOUBLE!J2, SURRENDER!J2)</f>
        <v>-0.28919791448567517</v>
      </c>
      <c r="K2">
        <f>MAX(HIT!K2, STAND!K2, DOUBLE!K2, SURRENDER!K2)</f>
        <v>-0.25307699440390868</v>
      </c>
    </row>
    <row r="3" spans="1:11" x14ac:dyDescent="0.25">
      <c r="A3">
        <f>A2+1</f>
        <v>5</v>
      </c>
      <c r="B3">
        <f>MAX(HIT!B3, STAND!B3, DOUBLE!B3, SURRENDER!B3)</f>
        <v>-0.12821556706374745</v>
      </c>
      <c r="C3">
        <f>MAX(HIT!C3, STAND!C3, DOUBLE!C3, SURRENDER!C3)</f>
        <v>-9.5310227261489883E-2</v>
      </c>
      <c r="D3">
        <f>MAX(HIT!D3, STAND!D3, DOUBLE!D3, SURRENDER!D3)</f>
        <v>-6.1479464199694259E-2</v>
      </c>
      <c r="E3">
        <f>MAX(HIT!E3, STAND!E3, DOUBLE!E3, SURRENDER!E3)</f>
        <v>-2.3978970391859637E-2</v>
      </c>
      <c r="F3">
        <f>MAX(HIT!F3, STAND!F3, DOUBLE!F3, SURRENDER!F3)</f>
        <v>-1.1863378384401079E-3</v>
      </c>
      <c r="G3">
        <f>MAX(HIT!G3, STAND!G3, DOUBLE!G3, SURRENDER!G3)</f>
        <v>-0.11944744188414852</v>
      </c>
      <c r="H3">
        <f>MAX(HIT!H3, STAND!H3, DOUBLE!H3, SURRENDER!H3)</f>
        <v>-0.18809330390318518</v>
      </c>
      <c r="I3">
        <f>MAX(HIT!I3, STAND!I3, DOUBLE!I3, SURRENDER!I3)</f>
        <v>-0.2666150533579591</v>
      </c>
      <c r="J3">
        <f>MAX(HIT!J3, STAND!J3, DOUBLE!J3, SURRENDER!J3)</f>
        <v>-0.31341164336497107</v>
      </c>
      <c r="K3">
        <f>MAX(HIT!K3, STAND!K3, DOUBLE!K3, SURRENDER!K3)</f>
        <v>-0.27857459755181968</v>
      </c>
    </row>
    <row r="4" spans="1:11" x14ac:dyDescent="0.25">
      <c r="A4">
        <f t="shared" ref="A4:A51" si="0">A3+1</f>
        <v>6</v>
      </c>
      <c r="B4">
        <f>MAX(HIT!B4, STAND!B4, DOUBLE!B4, SURRENDER!B4)</f>
        <v>-0.14075911746001987</v>
      </c>
      <c r="C4">
        <f>MAX(HIT!C4, STAND!C4, DOUBLE!C4, SURRENDER!C4)</f>
        <v>-0.10729107800860836</v>
      </c>
      <c r="D4">
        <f>MAX(HIT!D4, STAND!D4, DOUBLE!D4, SURRENDER!D4)</f>
        <v>-7.2917141926387319E-2</v>
      </c>
      <c r="E4">
        <f>MAX(HIT!E4, STAND!E4, DOUBLE!E4, SURRENDER!E4)</f>
        <v>-3.4915973330102199E-2</v>
      </c>
      <c r="F4">
        <f>MAX(HIT!F4, STAND!F4, DOUBLE!F4, SURRENDER!F4)</f>
        <v>-1.3005835529874223E-2</v>
      </c>
      <c r="G4">
        <f>MAX(HIT!G4, STAND!G4, DOUBLE!G4, SURRENDER!G4)</f>
        <v>-0.15193270723669944</v>
      </c>
      <c r="H4">
        <f>MAX(HIT!H4, STAND!H4, DOUBLE!H4, SURRENDER!H4)</f>
        <v>-0.21724188132078476</v>
      </c>
      <c r="I4">
        <f>MAX(HIT!I4, STAND!I4, DOUBLE!I4, SURRENDER!I4)</f>
        <v>-0.29264070019772603</v>
      </c>
      <c r="J4">
        <f>MAX(HIT!J4, STAND!J4, DOUBLE!J4, SURRENDER!J4)</f>
        <v>-0.33774944037840804</v>
      </c>
      <c r="K4">
        <f>MAX(HIT!K4, STAND!K4, DOUBLE!K4, SURRENDER!K4)</f>
        <v>-0.30414663097569938</v>
      </c>
    </row>
    <row r="5" spans="1:11" x14ac:dyDescent="0.25">
      <c r="A5">
        <f t="shared" si="0"/>
        <v>7</v>
      </c>
      <c r="B5">
        <f>MAX(HIT!B5, STAND!B5, DOUBLE!B5, SURRENDER!B5)</f>
        <v>-0.10918342786661633</v>
      </c>
      <c r="C5">
        <f>MAX(HIT!C5, STAND!C5, DOUBLE!C5, SURRENDER!C5)</f>
        <v>-7.658298190446361E-2</v>
      </c>
      <c r="D5">
        <f>MAX(HIT!D5, STAND!D5, DOUBLE!D5, SURRENDER!D5)</f>
        <v>-4.302179400434189E-2</v>
      </c>
      <c r="E5">
        <f>MAX(HIT!E5, STAND!E5, DOUBLE!E5, SURRENDER!E5)</f>
        <v>-7.2713609029409019E-3</v>
      </c>
      <c r="F5">
        <f>MAX(HIT!F5, STAND!F5, DOUBLE!F5, SURRENDER!F5)</f>
        <v>2.9185342353860947E-2</v>
      </c>
      <c r="G5">
        <f>MAX(HIT!G5, STAND!G5, DOUBLE!G5, SURRENDER!G5)</f>
        <v>-6.8807799580427764E-2</v>
      </c>
      <c r="H5">
        <f>MAX(HIT!H5, STAND!H5, DOUBLE!H5, SURRENDER!H5)</f>
        <v>-0.21060476872434966</v>
      </c>
      <c r="I5">
        <f>MAX(HIT!I5, STAND!I5, DOUBLE!I5, SURRENDER!I5)</f>
        <v>-0.28536544048687662</v>
      </c>
      <c r="J5">
        <f>MAX(HIT!J5, STAND!J5, DOUBLE!J5, SURRENDER!J5)</f>
        <v>-0.31905479139833848</v>
      </c>
      <c r="K5">
        <f>MAX(HIT!K5, STAND!K5, DOUBLE!K5, SURRENDER!K5)</f>
        <v>-0.31007165033163697</v>
      </c>
    </row>
    <row r="6" spans="1:11" x14ac:dyDescent="0.25">
      <c r="A6">
        <f t="shared" si="0"/>
        <v>8</v>
      </c>
      <c r="B6">
        <f>MAX(HIT!B6, STAND!B6, DOUBLE!B6, SURRENDER!B6)</f>
        <v>-2.1798188008805668E-2</v>
      </c>
      <c r="C6">
        <f>MAX(HIT!C6, STAND!C6, DOUBLE!C6, SURRENDER!C6)</f>
        <v>8.0052625306546651E-3</v>
      </c>
      <c r="D6">
        <f>MAX(HIT!D6, STAND!D6, DOUBLE!D6, SURRENDER!D6)</f>
        <v>3.8784473277208791E-2</v>
      </c>
      <c r="E6">
        <f>MAX(HIT!E6, STAND!E6, DOUBLE!E6, SURRENDER!E6)</f>
        <v>7.0804635983033812E-2</v>
      </c>
      <c r="F6">
        <f>MAX(HIT!F6, STAND!F6, DOUBLE!F6, SURRENDER!F6)</f>
        <v>0.1149601500962233</v>
      </c>
      <c r="G6">
        <f>MAX(HIT!G6, STAND!G6, DOUBLE!G6, SURRENDER!G6)</f>
        <v>8.2207439363742862E-2</v>
      </c>
      <c r="H6">
        <f>MAX(HIT!H6, STAND!H6, DOUBLE!H6, SURRENDER!H6)</f>
        <v>-5.9898275658656304E-2</v>
      </c>
      <c r="I6">
        <f>MAX(HIT!I6, STAND!I6, DOUBLE!I6, SURRENDER!I6)</f>
        <v>-0.21018633199821768</v>
      </c>
      <c r="J6">
        <f>MAX(HIT!J6, STAND!J6, DOUBLE!J6, SURRENDER!J6)</f>
        <v>-0.24937508055334259</v>
      </c>
      <c r="K6">
        <f>MAX(HIT!K6, STAND!K6, DOUBLE!K6, SURRENDER!K6)</f>
        <v>-0.1970288105741636</v>
      </c>
    </row>
    <row r="7" spans="1:11" x14ac:dyDescent="0.25">
      <c r="A7">
        <f t="shared" si="0"/>
        <v>9</v>
      </c>
      <c r="B7">
        <f>MAX(HIT!B7, STAND!B7, DOUBLE!B7, SURRENDER!B7)</f>
        <v>7.4446037576340524E-2</v>
      </c>
      <c r="C7">
        <f>MAX(HIT!C7, STAND!C7, DOUBLE!C7, SURRENDER!C7)</f>
        <v>0.12081635332999649</v>
      </c>
      <c r="D7">
        <f>MAX(HIT!D7, STAND!D7, DOUBLE!D7, SURRENDER!D7)</f>
        <v>0.18194893405242155</v>
      </c>
      <c r="E7">
        <f>MAX(HIT!E7, STAND!E7, DOUBLE!E7, SURRENDER!E7)</f>
        <v>0.24305722487303624</v>
      </c>
      <c r="F7">
        <f>MAX(HIT!F7, STAND!F7, DOUBLE!F7, SURRENDER!F7)</f>
        <v>0.31705474570166703</v>
      </c>
      <c r="G7">
        <f>MAX(HIT!G7, STAND!G7, DOUBLE!G7, SURRENDER!G7)</f>
        <v>0.17186785993695267</v>
      </c>
      <c r="H7">
        <f>MAX(HIT!H7, STAND!H7, DOUBLE!H7, SURRENDER!H7)</f>
        <v>9.8376217435392543E-2</v>
      </c>
      <c r="I7">
        <f>MAX(HIT!I7, STAND!I7, DOUBLE!I7, SURRENDER!I7)</f>
        <v>-5.2178053462651745E-2</v>
      </c>
      <c r="J7">
        <f>MAX(HIT!J7, STAND!J7, DOUBLE!J7, SURRENDER!J7)</f>
        <v>-0.15295298487455075</v>
      </c>
      <c r="K7">
        <f>MAX(HIT!K7, STAND!K7, DOUBLE!K7, SURRENDER!K7)</f>
        <v>-6.5680778778066204E-2</v>
      </c>
    </row>
    <row r="8" spans="1:11" x14ac:dyDescent="0.25">
      <c r="A8">
        <f t="shared" si="0"/>
        <v>10</v>
      </c>
      <c r="B8">
        <f>MAX(HIT!B8, STAND!B8, DOUBLE!B8, SURRENDER!B8)</f>
        <v>0.3589394124422991</v>
      </c>
      <c r="C8">
        <f>MAX(HIT!C8, STAND!C8, DOUBLE!C8, SURRENDER!C8)</f>
        <v>0.40932067017593915</v>
      </c>
      <c r="D8">
        <f>MAX(HIT!D8, STAND!D8, DOUBLE!D8, SURRENDER!D8)</f>
        <v>0.46094024379435383</v>
      </c>
      <c r="E8">
        <f>MAX(HIT!E8, STAND!E8, DOUBLE!E8, SURRENDER!E8)</f>
        <v>0.51251710900326775</v>
      </c>
      <c r="F8">
        <f>MAX(HIT!F8, STAND!F8, DOUBLE!F8, SURRENDER!F8)</f>
        <v>0.57559016859776868</v>
      </c>
      <c r="G8">
        <f>MAX(HIT!G8, STAND!G8, DOUBLE!G8, SURRENDER!G8)</f>
        <v>0.39241245528243773</v>
      </c>
      <c r="H8">
        <f>MAX(HIT!H8, STAND!H8, DOUBLE!H8, SURRENDER!H8)</f>
        <v>0.28663571688628381</v>
      </c>
      <c r="I8">
        <f>MAX(HIT!I8, STAND!I8, DOUBLE!I8, SURRENDER!I8)</f>
        <v>0.14432836838077107</v>
      </c>
      <c r="J8">
        <f>MAX(HIT!J8, STAND!J8, DOUBLE!J8, SURRENDER!J8)</f>
        <v>2.5308523040868135E-2</v>
      </c>
      <c r="K8">
        <f>MAX(HIT!K8, STAND!K8, DOUBLE!K8, SURRENDER!K8)</f>
        <v>8.1449707945275923E-2</v>
      </c>
    </row>
    <row r="9" spans="1:11" x14ac:dyDescent="0.25">
      <c r="A9">
        <f t="shared" si="0"/>
        <v>11</v>
      </c>
      <c r="B9">
        <f>MAX(HIT!B9, STAND!B9, DOUBLE!B9, SURRENDER!B9)</f>
        <v>0.47064092333946889</v>
      </c>
      <c r="C9">
        <f>MAX(HIT!C9, STAND!C9, DOUBLE!C9, SURRENDER!C9)</f>
        <v>0.51779525312221664</v>
      </c>
      <c r="D9">
        <f>MAX(HIT!D9, STAND!D9, DOUBLE!D9, SURRENDER!D9)</f>
        <v>0.56604055041797596</v>
      </c>
      <c r="E9">
        <f>MAX(HIT!E9, STAND!E9, DOUBLE!E9, SURRENDER!E9)</f>
        <v>0.61469901790902781</v>
      </c>
      <c r="F9">
        <f>MAX(HIT!F9, STAND!F9, DOUBLE!F9, SURRENDER!F9)</f>
        <v>0.66738009490756955</v>
      </c>
      <c r="G9">
        <f>MAX(HIT!G9, STAND!G9, DOUBLE!G9, SURRENDER!G9)</f>
        <v>0.46288894886429094</v>
      </c>
      <c r="H9">
        <f>MAX(HIT!H9, STAND!H9, DOUBLE!H9, SURRENDER!H9)</f>
        <v>0.35069259087031501</v>
      </c>
      <c r="I9">
        <f>MAX(HIT!I9, STAND!I9, DOUBLE!I9, SURRENDER!I9)</f>
        <v>0.22778342315245473</v>
      </c>
      <c r="J9">
        <f>MAX(HIT!J9, STAND!J9, DOUBLE!J9, SURRENDER!J9)</f>
        <v>0.17968872741114622</v>
      </c>
      <c r="K9">
        <f>MAX(HIT!K9, STAND!K9, DOUBLE!K9, SURRENDER!K9)</f>
        <v>0.14300128216153019</v>
      </c>
    </row>
    <row r="10" spans="1:11" x14ac:dyDescent="0.25">
      <c r="A10">
        <f t="shared" si="0"/>
        <v>12</v>
      </c>
      <c r="B10">
        <f>MAX(HIT!B10, STAND!B10, DOUBLE!B10, SURRENDER!B10)</f>
        <v>-0.25338998596663803</v>
      </c>
      <c r="C10">
        <f>MAX(HIT!C10, STAND!C10, DOUBLE!C10, SURRENDER!C10)</f>
        <v>-0.2336908997980866</v>
      </c>
      <c r="D10">
        <f>MAX(HIT!D10, STAND!D10, DOUBLE!D10, SURRENDER!D10)</f>
        <v>-0.21106310899491437</v>
      </c>
      <c r="E10">
        <f>MAX(HIT!E10, STAND!E10, DOUBLE!E10, SURRENDER!E10)</f>
        <v>-0.16719266083547524</v>
      </c>
      <c r="F10">
        <f>MAX(HIT!F10, STAND!F10, DOUBLE!F10, SURRENDER!F10)</f>
        <v>-0.15369901583000439</v>
      </c>
      <c r="G10">
        <f>MAX(HIT!G10, STAND!G10, DOUBLE!G10, SURRENDER!G10)</f>
        <v>-0.21284771451731427</v>
      </c>
      <c r="H10">
        <f>MAX(HIT!H10, STAND!H10, DOUBLE!H10, SURRENDER!H10)</f>
        <v>-0.27157480502428616</v>
      </c>
      <c r="I10">
        <f>MAX(HIT!I10, STAND!I10, DOUBLE!I10, SURRENDER!I10)</f>
        <v>-0.3400132806089356</v>
      </c>
      <c r="J10">
        <f>MAX(HIT!J10, STAND!J10, DOUBLE!J10, SURRENDER!J10)</f>
        <v>-0.38104299284808768</v>
      </c>
      <c r="K10">
        <f>MAX(HIT!K10, STAND!K10, DOUBLE!K10, SURRENDER!K10)</f>
        <v>-0.35054034044008009</v>
      </c>
    </row>
    <row r="11" spans="1:11" x14ac:dyDescent="0.25">
      <c r="A11">
        <f t="shared" si="0"/>
        <v>13</v>
      </c>
      <c r="B11">
        <f>MAX(HIT!B11, STAND!B11, DOUBLE!B11, SURRENDER!B11)</f>
        <v>-0.29278372720927726</v>
      </c>
      <c r="C11">
        <f>MAX(HIT!C11, STAND!C11, DOUBLE!C11, SURRENDER!C11)</f>
        <v>-0.2522502292357135</v>
      </c>
      <c r="D11">
        <f>MAX(HIT!D11, STAND!D11, DOUBLE!D11, SURRENDER!D11)</f>
        <v>-0.21106310899491437</v>
      </c>
      <c r="E11">
        <f>MAX(HIT!E11, STAND!E11, DOUBLE!E11, SURRENDER!E11)</f>
        <v>-0.16719266083547524</v>
      </c>
      <c r="F11">
        <f>MAX(HIT!F11, STAND!F11, DOUBLE!F11, SURRENDER!F11)</f>
        <v>-0.15369901583000439</v>
      </c>
      <c r="G11">
        <f>MAX(HIT!G11, STAND!G11, DOUBLE!G11, SURRENDER!G11)</f>
        <v>-0.26907287776607752</v>
      </c>
      <c r="H11">
        <f>MAX(HIT!H11, STAND!H11, DOUBLE!H11, SURRENDER!H11)</f>
        <v>-0.32360517609397998</v>
      </c>
      <c r="I11">
        <f>MAX(HIT!I11, STAND!I11, DOUBLE!I11, SURRENDER!I11)</f>
        <v>-0.38715518913686875</v>
      </c>
      <c r="J11">
        <f>MAX(HIT!J11, STAND!J11, DOUBLE!J11, SURRENDER!J11)</f>
        <v>-0.42525420764465277</v>
      </c>
      <c r="K11">
        <f>MAX(HIT!K11, STAND!K11, DOUBLE!K11, SURRENDER!K11)</f>
        <v>-0.3969303161229315</v>
      </c>
    </row>
    <row r="12" spans="1:11" x14ac:dyDescent="0.25">
      <c r="A12">
        <f t="shared" si="0"/>
        <v>14</v>
      </c>
      <c r="B12">
        <f>MAX(HIT!B12, STAND!B12, DOUBLE!B12, SURRENDER!B12)</f>
        <v>-0.29278372720927726</v>
      </c>
      <c r="C12">
        <f>MAX(HIT!C12, STAND!C12, DOUBLE!C12, SURRENDER!C12)</f>
        <v>-0.2522502292357135</v>
      </c>
      <c r="D12">
        <f>MAX(HIT!D12, STAND!D12, DOUBLE!D12, SURRENDER!D12)</f>
        <v>-0.21106310899491437</v>
      </c>
      <c r="E12">
        <f>MAX(HIT!E12, STAND!E12, DOUBLE!E12, SURRENDER!E12)</f>
        <v>-0.16719266083547524</v>
      </c>
      <c r="F12">
        <f>MAX(HIT!F12, STAND!F12, DOUBLE!F12, SURRENDER!F12)</f>
        <v>-0.15369901583000439</v>
      </c>
      <c r="G12">
        <f>MAX(HIT!G12, STAND!G12, DOUBLE!G12, SURRENDER!G12)</f>
        <v>-0.3212819579256434</v>
      </c>
      <c r="H12">
        <f>MAX(HIT!H12, STAND!H12, DOUBLE!H12, SURRENDER!H12)</f>
        <v>-0.37191909208726709</v>
      </c>
      <c r="I12">
        <f>MAX(HIT!I12, STAND!I12, DOUBLE!I12, SURRENDER!I12)</f>
        <v>-0.43092981848423528</v>
      </c>
      <c r="J12">
        <f>MAX(HIT!J12, STAND!J12, DOUBLE!J12, SURRENDER!J12)</f>
        <v>-0.46630747852717769</v>
      </c>
      <c r="K12">
        <f>MAX(HIT!K12, STAND!K12, DOUBLE!K12, SURRENDER!K12)</f>
        <v>-0.44000672211415065</v>
      </c>
    </row>
    <row r="13" spans="1:11" x14ac:dyDescent="0.25">
      <c r="A13">
        <f t="shared" si="0"/>
        <v>15</v>
      </c>
      <c r="B13">
        <f>MAX(HIT!B13, STAND!B13, DOUBLE!B13, SURRENDER!B13)</f>
        <v>-0.29278372720927726</v>
      </c>
      <c r="C13">
        <f>MAX(HIT!C13, STAND!C13, DOUBLE!C13, SURRENDER!C13)</f>
        <v>-0.2522502292357135</v>
      </c>
      <c r="D13">
        <f>MAX(HIT!D13, STAND!D13, DOUBLE!D13, SURRENDER!D13)</f>
        <v>-0.21106310899491437</v>
      </c>
      <c r="E13">
        <f>MAX(HIT!E13, STAND!E13, DOUBLE!E13, SURRENDER!E13)</f>
        <v>-0.16719266083547524</v>
      </c>
      <c r="F13">
        <f>MAX(HIT!F13, STAND!F13, DOUBLE!F13, SURRENDER!F13)</f>
        <v>-0.15369901583000439</v>
      </c>
      <c r="G13">
        <f>MAX(HIT!G13, STAND!G13, DOUBLE!G13, SURRENDER!G13)</f>
        <v>-0.36976181807381175</v>
      </c>
      <c r="H13">
        <f>MAX(HIT!H13, STAND!H13, DOUBLE!H13, SURRENDER!H13)</f>
        <v>-0.41678201408103371</v>
      </c>
      <c r="I13">
        <f>MAX(HIT!I13, STAND!I13, DOUBLE!I13, SURRENDER!I13)</f>
        <v>-0.47157768859250421</v>
      </c>
      <c r="J13">
        <f>MAX(HIT!J13, STAND!J13, DOUBLE!J13, SURRENDER!J13)</f>
        <v>-0.5</v>
      </c>
      <c r="K13">
        <f>MAX(HIT!K13, STAND!K13, DOUBLE!K13, SURRENDER!K13)</f>
        <v>-0.4800062419631399</v>
      </c>
    </row>
    <row r="14" spans="1:11" x14ac:dyDescent="0.25">
      <c r="A14">
        <f t="shared" si="0"/>
        <v>16</v>
      </c>
      <c r="B14">
        <f>MAX(HIT!B14, STAND!B14, DOUBLE!B14, SURRENDER!B14)</f>
        <v>-0.29278372720927726</v>
      </c>
      <c r="C14">
        <f>MAX(HIT!C14, STAND!C14, DOUBLE!C14, SURRENDER!C14)</f>
        <v>-0.2522502292357135</v>
      </c>
      <c r="D14">
        <f>MAX(HIT!D14, STAND!D14, DOUBLE!D14, SURRENDER!D14)</f>
        <v>-0.21106310899491437</v>
      </c>
      <c r="E14">
        <f>MAX(HIT!E14, STAND!E14, DOUBLE!E14, SURRENDER!E14)</f>
        <v>-0.16719266083547524</v>
      </c>
      <c r="F14">
        <f>MAX(HIT!F14, STAND!F14, DOUBLE!F14, SURRENDER!F14)</f>
        <v>-0.15369901583000439</v>
      </c>
      <c r="G14">
        <f>MAX(HIT!G14, STAND!G14, DOUBLE!G14, SURRENDER!G14)</f>
        <v>-0.41477883106853947</v>
      </c>
      <c r="H14">
        <f>MAX(HIT!H14, STAND!H14, DOUBLE!H14, SURRENDER!H14)</f>
        <v>-0.45844044164667419</v>
      </c>
      <c r="I14">
        <f>MAX(HIT!I14, STAND!I14, DOUBLE!I14, SURRENDER!I14)</f>
        <v>-0.5</v>
      </c>
      <c r="J14">
        <f>MAX(HIT!J14, STAND!J14, DOUBLE!J14, SURRENDER!J14)</f>
        <v>-0.5</v>
      </c>
      <c r="K14">
        <f>MAX(HIT!K14, STAND!K14, DOUBLE!K14, SURRENDER!K14)</f>
        <v>-0.5</v>
      </c>
    </row>
    <row r="15" spans="1:11" x14ac:dyDescent="0.25">
      <c r="A15">
        <f t="shared" si="0"/>
        <v>17</v>
      </c>
      <c r="B15">
        <f>MAX(HIT!B15, STAND!B15, DOUBLE!B15, SURRENDER!B15)</f>
        <v>-0.15297458768154204</v>
      </c>
      <c r="C15">
        <f>MAX(HIT!C15, STAND!C15, DOUBLE!C15, SURRENDER!C15)</f>
        <v>-0.11721624142457365</v>
      </c>
      <c r="D15">
        <f>MAX(HIT!D15, STAND!D15, DOUBLE!D15, SURRENDER!D15)</f>
        <v>-8.0573373145316152E-2</v>
      </c>
      <c r="E15">
        <f>MAX(HIT!E15, STAND!E15, DOUBLE!E15, SURRENDER!E15)</f>
        <v>-4.4941375564924446E-2</v>
      </c>
      <c r="F15">
        <f>MAX(HIT!F15, STAND!F15, DOUBLE!F15, SURRENDER!F15)</f>
        <v>1.1739160673341964E-2</v>
      </c>
      <c r="G15">
        <f>MAX(HIT!G15, STAND!G15, DOUBLE!G15, SURRENDER!G15)</f>
        <v>-0.10680898948269468</v>
      </c>
      <c r="H15">
        <f>MAX(HIT!H15, STAND!H15, DOUBLE!H15, SURRENDER!H15)</f>
        <v>-0.38195097104844711</v>
      </c>
      <c r="I15">
        <f>MAX(HIT!I15, STAND!I15, DOUBLE!I15, SURRENDER!I15)</f>
        <v>-0.42315423964521748</v>
      </c>
      <c r="J15">
        <f>MAX(HIT!J15, STAND!J15, DOUBLE!J15, SURRENDER!J15)</f>
        <v>-0.41972063392881986</v>
      </c>
      <c r="K15">
        <f>MAX(HIT!K15, STAND!K15, DOUBLE!K15, SURRENDER!K15)</f>
        <v>-0.47803347499473703</v>
      </c>
    </row>
    <row r="16" spans="1:11" x14ac:dyDescent="0.25">
      <c r="A16">
        <f t="shared" si="0"/>
        <v>18</v>
      </c>
      <c r="B16">
        <f>MAX(HIT!B16, STAND!B16, DOUBLE!B16, SURRENDER!B16)</f>
        <v>0.12174190222088771</v>
      </c>
      <c r="C16">
        <f>MAX(HIT!C16, STAND!C16, DOUBLE!C16, SURRENDER!C16)</f>
        <v>0.14830007284131114</v>
      </c>
      <c r="D16">
        <f>MAX(HIT!D16, STAND!D16, DOUBLE!D16, SURRENDER!D16)</f>
        <v>0.17585443719748528</v>
      </c>
      <c r="E16">
        <f>MAX(HIT!E16, STAND!E16, DOUBLE!E16, SURRENDER!E16)</f>
        <v>0.19956119497617719</v>
      </c>
      <c r="F16">
        <f>MAX(HIT!F16, STAND!F16, DOUBLE!F16, SURRENDER!F16)</f>
        <v>0.28344391604689867</v>
      </c>
      <c r="G16">
        <f>MAX(HIT!G16, STAND!G16, DOUBLE!G16, SURRENDER!G16)</f>
        <v>0.3995541673365518</v>
      </c>
      <c r="H16">
        <f>MAX(HIT!H16, STAND!H16, DOUBLE!H16, SURRENDER!H16)</f>
        <v>0.10595134861912359</v>
      </c>
      <c r="I16">
        <f>MAX(HIT!I16, STAND!I16, DOUBLE!I16, SURRENDER!I16)</f>
        <v>-0.18316335667343342</v>
      </c>
      <c r="J16">
        <f>MAX(HIT!J16, STAND!J16, DOUBLE!J16, SURRENDER!J16)</f>
        <v>-0.17830123379648949</v>
      </c>
      <c r="K16">
        <f>MAX(HIT!K16, STAND!K16, DOUBLE!K16, SURRENDER!K16)</f>
        <v>-0.10019887561319057</v>
      </c>
    </row>
    <row r="17" spans="1:11" x14ac:dyDescent="0.25">
      <c r="A17">
        <f t="shared" si="0"/>
        <v>19</v>
      </c>
      <c r="B17">
        <f>MAX(HIT!B17, STAND!B17, DOUBLE!B17, SURRENDER!B17)</f>
        <v>0.38630468602058993</v>
      </c>
      <c r="C17">
        <f>MAX(HIT!C17, STAND!C17, DOUBLE!C17, SURRENDER!C17)</f>
        <v>0.4043629365977599</v>
      </c>
      <c r="D17">
        <f>MAX(HIT!D17, STAND!D17, DOUBLE!D17, SURRENDER!D17)</f>
        <v>0.42317892482749642</v>
      </c>
      <c r="E17">
        <f>MAX(HIT!E17, STAND!E17, DOUBLE!E17, SURRENDER!E17)</f>
        <v>0.4395121041608836</v>
      </c>
      <c r="F17">
        <f>MAX(HIT!F17, STAND!F17, DOUBLE!F17, SURRENDER!F17)</f>
        <v>0.49597707378731926</v>
      </c>
      <c r="G17">
        <f>MAX(HIT!G17, STAND!G17, DOUBLE!G17, SURRENDER!G17)</f>
        <v>0.6159764957534315</v>
      </c>
      <c r="H17">
        <f>MAX(HIT!H17, STAND!H17, DOUBLE!H17, SURRENDER!H17)</f>
        <v>0.59385366828669439</v>
      </c>
      <c r="I17">
        <f>MAX(HIT!I17, STAND!I17, DOUBLE!I17, SURRENDER!I17)</f>
        <v>0.28759675706758137</v>
      </c>
      <c r="J17">
        <f>MAX(HIT!J17, STAND!J17, DOUBLE!J17, SURRENDER!J17)</f>
        <v>6.3118166335840831E-2</v>
      </c>
      <c r="K17">
        <f>MAX(HIT!K17, STAND!K17, DOUBLE!K17, SURRENDER!K17)</f>
        <v>0.27763572376835594</v>
      </c>
    </row>
    <row r="18" spans="1:11" x14ac:dyDescent="0.25">
      <c r="A18">
        <f t="shared" si="0"/>
        <v>20</v>
      </c>
      <c r="B18">
        <f>MAX(HIT!B18, STAND!B18, DOUBLE!B18, SURRENDER!B18)</f>
        <v>0.63998657521683877</v>
      </c>
      <c r="C18">
        <f>MAX(HIT!C18, STAND!C18, DOUBLE!C18, SURRENDER!C18)</f>
        <v>0.65027209425148136</v>
      </c>
      <c r="D18">
        <f>MAX(HIT!D18, STAND!D18, DOUBLE!D18, SURRENDER!D18)</f>
        <v>0.66104996194807164</v>
      </c>
      <c r="E18">
        <f>MAX(HIT!E18, STAND!E18, DOUBLE!E18, SURRENDER!E18)</f>
        <v>0.67035969063279988</v>
      </c>
      <c r="F18">
        <f>MAX(HIT!F18, STAND!F18, DOUBLE!F18, SURRENDER!F18)</f>
        <v>0.70395857017134467</v>
      </c>
      <c r="G18">
        <f>MAX(HIT!G18, STAND!G18, DOUBLE!G18, SURRENDER!G18)</f>
        <v>0.77322722653717491</v>
      </c>
      <c r="H18">
        <f>MAX(HIT!H18, STAND!H18, DOUBLE!H18, SURRENDER!H18)</f>
        <v>0.79181515955189841</v>
      </c>
      <c r="I18">
        <f>MAX(HIT!I18, STAND!I18, DOUBLE!I18, SURRENDER!I18)</f>
        <v>0.75835687080859615</v>
      </c>
      <c r="J18">
        <f>MAX(HIT!J18, STAND!J18, DOUBLE!J18, SURRENDER!J18)</f>
        <v>0.55453756646817121</v>
      </c>
      <c r="K18">
        <f>MAX(HIT!K18, STAND!K18, DOUBLE!K18, SURRENDER!K18)</f>
        <v>0.65547032314990239</v>
      </c>
    </row>
    <row r="19" spans="1:11" x14ac:dyDescent="0.25">
      <c r="A19">
        <f t="shared" si="0"/>
        <v>21</v>
      </c>
      <c r="B19">
        <f>MAX(HIT!B19, STAND!B19, DOUBLE!B19, SURRENDER!B19)</f>
        <v>0.88200651549403997</v>
      </c>
      <c r="C19">
        <f>MAX(HIT!C19, STAND!C19, DOUBLE!C19, SURRENDER!C19)</f>
        <v>0.88530035730174927</v>
      </c>
      <c r="D19">
        <f>MAX(HIT!D19, STAND!D19, DOUBLE!D19, SURRENDER!D19)</f>
        <v>0.8887672929659195</v>
      </c>
      <c r="E19">
        <f>MAX(HIT!E19, STAND!E19, DOUBLE!E19, SURRENDER!E19)</f>
        <v>0.89175382659528024</v>
      </c>
      <c r="F19">
        <f>MAX(HIT!F19, STAND!F19, DOUBLE!F19, SURRENDER!F19)</f>
        <v>0.90283674384257995</v>
      </c>
      <c r="G19">
        <f>MAX(HIT!G19, STAND!G19, DOUBLE!G19, SURRENDER!G19)</f>
        <v>0.92592629596452325</v>
      </c>
      <c r="H19">
        <f>MAX(HIT!H19, STAND!H19, DOUBLE!H19, SURRENDER!H19)</f>
        <v>0.93060505318396614</v>
      </c>
      <c r="I19">
        <f>MAX(HIT!I19, STAND!I19, DOUBLE!I19, SURRENDER!I19)</f>
        <v>0.93917615614724415</v>
      </c>
      <c r="J19">
        <f>MAX(HIT!J19, STAND!J19, DOUBLE!J19, SURRENDER!J19)</f>
        <v>0.96262363326716816</v>
      </c>
      <c r="K19">
        <f>MAX(HIT!K19, STAND!K19, DOUBLE!K19, SURRENDER!K19)</f>
        <v>0.92219381142033785</v>
      </c>
    </row>
    <row r="20" spans="1:11" x14ac:dyDescent="0.25">
      <c r="A20">
        <f t="shared" si="0"/>
        <v>22</v>
      </c>
      <c r="B20">
        <f>MAX(HIT!B20, STAND!B20, DOUBLE!B20, SURRENDER!B20)</f>
        <v>-1</v>
      </c>
      <c r="C20">
        <f>MAX(HIT!C20, STAND!C20, DOUBLE!C20, SURRENDER!C20)</f>
        <v>-1</v>
      </c>
      <c r="D20">
        <f>MAX(HIT!D20, STAND!D20, DOUBLE!D20, SURRENDER!D20)</f>
        <v>-1</v>
      </c>
      <c r="E20">
        <f>MAX(HIT!E20, STAND!E20, DOUBLE!E20, SURRENDER!E20)</f>
        <v>-1</v>
      </c>
      <c r="F20">
        <f>MAX(HIT!F20, STAND!F20, DOUBLE!F20, SURRENDER!F20)</f>
        <v>-1</v>
      </c>
      <c r="G20">
        <f>MAX(HIT!G20, STAND!G20, DOUBLE!G20, SURRENDER!G20)</f>
        <v>-1</v>
      </c>
      <c r="H20">
        <f>MAX(HIT!H20, STAND!H20, DOUBLE!H20, SURRENDER!H20)</f>
        <v>-1</v>
      </c>
      <c r="I20">
        <f>MAX(HIT!I20, STAND!I20, DOUBLE!I20, SURRENDER!I20)</f>
        <v>-1</v>
      </c>
      <c r="J20">
        <f>MAX(HIT!J20, STAND!J20, DOUBLE!J20, SURRENDER!J20)</f>
        <v>-1</v>
      </c>
      <c r="K20">
        <f>MAX(HIT!K20, STAND!K20, DOUBLE!K20, SURRENDER!K20)</f>
        <v>-1</v>
      </c>
    </row>
    <row r="21" spans="1:11" x14ac:dyDescent="0.25">
      <c r="A21">
        <f t="shared" si="0"/>
        <v>23</v>
      </c>
      <c r="B21">
        <f>MAX(HIT!B21, STAND!B21, DOUBLE!B21, SURRENDER!B21)</f>
        <v>-1</v>
      </c>
      <c r="C21">
        <f>MAX(HIT!C21, STAND!C21, DOUBLE!C21, SURRENDER!C21)</f>
        <v>-1</v>
      </c>
      <c r="D21">
        <f>MAX(HIT!D21, STAND!D21, DOUBLE!D21, SURRENDER!D21)</f>
        <v>-1</v>
      </c>
      <c r="E21">
        <f>MAX(HIT!E21, STAND!E21, DOUBLE!E21, SURRENDER!E21)</f>
        <v>-1</v>
      </c>
      <c r="F21">
        <f>MAX(HIT!F21, STAND!F21, DOUBLE!F21, SURRENDER!F21)</f>
        <v>-1</v>
      </c>
      <c r="G21">
        <f>MAX(HIT!G21, STAND!G21, DOUBLE!G21, SURRENDER!G21)</f>
        <v>-1</v>
      </c>
      <c r="H21">
        <f>MAX(HIT!H21, STAND!H21, DOUBLE!H21, SURRENDER!H21)</f>
        <v>-1</v>
      </c>
      <c r="I21">
        <f>MAX(HIT!I21, STAND!I21, DOUBLE!I21, SURRENDER!I21)</f>
        <v>-1</v>
      </c>
      <c r="J21">
        <f>MAX(HIT!J21, STAND!J21, DOUBLE!J21, SURRENDER!J21)</f>
        <v>-1</v>
      </c>
      <c r="K21">
        <f>MAX(HIT!K21, STAND!K21, DOUBLE!K21, SURRENDER!K21)</f>
        <v>-1</v>
      </c>
    </row>
    <row r="22" spans="1:11" x14ac:dyDescent="0.25">
      <c r="A22">
        <f t="shared" si="0"/>
        <v>24</v>
      </c>
      <c r="B22">
        <f>MAX(HIT!B22, STAND!B22, DOUBLE!B22, SURRENDER!B22)</f>
        <v>-1</v>
      </c>
      <c r="C22">
        <f>MAX(HIT!C22, STAND!C22, DOUBLE!C22, SURRENDER!C22)</f>
        <v>-1</v>
      </c>
      <c r="D22">
        <f>MAX(HIT!D22, STAND!D22, DOUBLE!D22, SURRENDER!D22)</f>
        <v>-1</v>
      </c>
      <c r="E22">
        <f>MAX(HIT!E22, STAND!E22, DOUBLE!E22, SURRENDER!E22)</f>
        <v>-1</v>
      </c>
      <c r="F22">
        <f>MAX(HIT!F22, STAND!F22, DOUBLE!F22, SURRENDER!F22)</f>
        <v>-1</v>
      </c>
      <c r="G22">
        <f>MAX(HIT!G22, STAND!G22, DOUBLE!G22, SURRENDER!G22)</f>
        <v>-1</v>
      </c>
      <c r="H22">
        <f>MAX(HIT!H22, STAND!H22, DOUBLE!H22, SURRENDER!H22)</f>
        <v>-1</v>
      </c>
      <c r="I22">
        <f>MAX(HIT!I22, STAND!I22, DOUBLE!I22, SURRENDER!I22)</f>
        <v>-1</v>
      </c>
      <c r="J22">
        <f>MAX(HIT!J22, STAND!J22, DOUBLE!J22, SURRENDER!J22)</f>
        <v>-1</v>
      </c>
      <c r="K22">
        <f>MAX(HIT!K22, STAND!K22, DOUBLE!K22, SURRENDER!K22)</f>
        <v>-1</v>
      </c>
    </row>
    <row r="23" spans="1:11" x14ac:dyDescent="0.25">
      <c r="A23">
        <f t="shared" si="0"/>
        <v>25</v>
      </c>
      <c r="B23">
        <f>MAX(HIT!B23, STAND!B23, DOUBLE!B23, SURRENDER!B23)</f>
        <v>-1</v>
      </c>
      <c r="C23">
        <f>MAX(HIT!C23, STAND!C23, DOUBLE!C23, SURRENDER!C23)</f>
        <v>-1</v>
      </c>
      <c r="D23">
        <f>MAX(HIT!D23, STAND!D23, DOUBLE!D23, SURRENDER!D23)</f>
        <v>-1</v>
      </c>
      <c r="E23">
        <f>MAX(HIT!E23, STAND!E23, DOUBLE!E23, SURRENDER!E23)</f>
        <v>-1</v>
      </c>
      <c r="F23">
        <f>MAX(HIT!F23, STAND!F23, DOUBLE!F23, SURRENDER!F23)</f>
        <v>-1</v>
      </c>
      <c r="G23">
        <f>MAX(HIT!G23, STAND!G23, DOUBLE!G23, SURRENDER!G23)</f>
        <v>-1</v>
      </c>
      <c r="H23">
        <f>MAX(HIT!H23, STAND!H23, DOUBLE!H23, SURRENDER!H23)</f>
        <v>-1</v>
      </c>
      <c r="I23">
        <f>MAX(HIT!I23, STAND!I23, DOUBLE!I23, SURRENDER!I23)</f>
        <v>-1</v>
      </c>
      <c r="J23">
        <f>MAX(HIT!J23, STAND!J23, DOUBLE!J23, SURRENDER!J23)</f>
        <v>-1</v>
      </c>
      <c r="K23">
        <f>MAX(HIT!K23, STAND!K23, DOUBLE!K23, SURRENDER!K23)</f>
        <v>-1</v>
      </c>
    </row>
    <row r="24" spans="1:11" x14ac:dyDescent="0.25">
      <c r="A24">
        <f t="shared" si="0"/>
        <v>26</v>
      </c>
      <c r="B24">
        <f>MAX(HIT!B24, STAND!B24, DOUBLE!B24, SURRENDER!B24)</f>
        <v>-1</v>
      </c>
      <c r="C24">
        <f>MAX(HIT!C24, STAND!C24, DOUBLE!C24, SURRENDER!C24)</f>
        <v>-1</v>
      </c>
      <c r="D24">
        <f>MAX(HIT!D24, STAND!D24, DOUBLE!D24, SURRENDER!D24)</f>
        <v>-1</v>
      </c>
      <c r="E24">
        <f>MAX(HIT!E24, STAND!E24, DOUBLE!E24, SURRENDER!E24)</f>
        <v>-1</v>
      </c>
      <c r="F24">
        <f>MAX(HIT!F24, STAND!F24, DOUBLE!F24, SURRENDER!F24)</f>
        <v>-1</v>
      </c>
      <c r="G24">
        <f>MAX(HIT!G24, STAND!G24, DOUBLE!G24, SURRENDER!G24)</f>
        <v>-1</v>
      </c>
      <c r="H24">
        <f>MAX(HIT!H24, STAND!H24, DOUBLE!H24, SURRENDER!H24)</f>
        <v>-1</v>
      </c>
      <c r="I24">
        <f>MAX(HIT!I24, STAND!I24, DOUBLE!I24, SURRENDER!I24)</f>
        <v>-1</v>
      </c>
      <c r="J24">
        <f>MAX(HIT!J24, STAND!J24, DOUBLE!J24, SURRENDER!J24)</f>
        <v>-1</v>
      </c>
      <c r="K24">
        <f>MAX(HIT!K24, STAND!K24, DOUBLE!K24, SURRENDER!K24)</f>
        <v>-1</v>
      </c>
    </row>
    <row r="25" spans="1:11" x14ac:dyDescent="0.25">
      <c r="A25">
        <f t="shared" si="0"/>
        <v>27</v>
      </c>
      <c r="B25">
        <f>MAX(HIT!B25, STAND!B25, DOUBLE!B25, SURRENDER!B25)</f>
        <v>-1</v>
      </c>
      <c r="C25">
        <f>MAX(HIT!C25, STAND!C25, DOUBLE!C25, SURRENDER!C25)</f>
        <v>-1</v>
      </c>
      <c r="D25">
        <f>MAX(HIT!D25, STAND!D25, DOUBLE!D25, SURRENDER!D25)</f>
        <v>-1</v>
      </c>
      <c r="E25">
        <f>MAX(HIT!E25, STAND!E25, DOUBLE!E25, SURRENDER!E25)</f>
        <v>-1</v>
      </c>
      <c r="F25">
        <f>MAX(HIT!F25, STAND!F25, DOUBLE!F25, SURRENDER!F25)</f>
        <v>-1</v>
      </c>
      <c r="G25">
        <f>MAX(HIT!G25, STAND!G25, DOUBLE!G25, SURRENDER!G25)</f>
        <v>-1</v>
      </c>
      <c r="H25">
        <f>MAX(HIT!H25, STAND!H25, DOUBLE!H25, SURRENDER!H25)</f>
        <v>-1</v>
      </c>
      <c r="I25">
        <f>MAX(HIT!I25, STAND!I25, DOUBLE!I25, SURRENDER!I25)</f>
        <v>-1</v>
      </c>
      <c r="J25">
        <f>MAX(HIT!J25, STAND!J25, DOUBLE!J25, SURRENDER!J25)</f>
        <v>-1</v>
      </c>
      <c r="K25">
        <f>MAX(HIT!K25, STAND!K25, DOUBLE!K25, SURRENDER!K25)</f>
        <v>-1</v>
      </c>
    </row>
    <row r="26" spans="1:11" x14ac:dyDescent="0.25">
      <c r="A26">
        <f t="shared" si="0"/>
        <v>28</v>
      </c>
      <c r="B26">
        <f>MAX(HIT!B26, STAND!B26, DOUBLE!B26, SURRENDER!B26)</f>
        <v>-1</v>
      </c>
      <c r="C26">
        <f>MAX(HIT!C26, STAND!C26, DOUBLE!C26, SURRENDER!C26)</f>
        <v>-1</v>
      </c>
      <c r="D26">
        <f>MAX(HIT!D26, STAND!D26, DOUBLE!D26, SURRENDER!D26)</f>
        <v>-1</v>
      </c>
      <c r="E26">
        <f>MAX(HIT!E26, STAND!E26, DOUBLE!E26, SURRENDER!E26)</f>
        <v>-1</v>
      </c>
      <c r="F26">
        <f>MAX(HIT!F26, STAND!F26, DOUBLE!F26, SURRENDER!F26)</f>
        <v>-1</v>
      </c>
      <c r="G26">
        <f>MAX(HIT!G26, STAND!G26, DOUBLE!G26, SURRENDER!G26)</f>
        <v>-1</v>
      </c>
      <c r="H26">
        <f>MAX(HIT!H26, STAND!H26, DOUBLE!H26, SURRENDER!H26)</f>
        <v>-1</v>
      </c>
      <c r="I26">
        <f>MAX(HIT!I26, STAND!I26, DOUBLE!I26, SURRENDER!I26)</f>
        <v>-1</v>
      </c>
      <c r="J26">
        <f>MAX(HIT!J26, STAND!J26, DOUBLE!J26, SURRENDER!J26)</f>
        <v>-1</v>
      </c>
      <c r="K26">
        <f>MAX(HIT!K26, STAND!K26, DOUBLE!K26, SURRENDER!K26)</f>
        <v>-1</v>
      </c>
    </row>
    <row r="27" spans="1:11" x14ac:dyDescent="0.25">
      <c r="A27">
        <f t="shared" si="0"/>
        <v>29</v>
      </c>
      <c r="B27">
        <f>MAX(HIT!B27, STAND!B27, DOUBLE!B27, SURRENDER!B27)</f>
        <v>-1</v>
      </c>
      <c r="C27">
        <f>MAX(HIT!C27, STAND!C27, DOUBLE!C27, SURRENDER!C27)</f>
        <v>-1</v>
      </c>
      <c r="D27">
        <f>MAX(HIT!D27, STAND!D27, DOUBLE!D27, SURRENDER!D27)</f>
        <v>-1</v>
      </c>
      <c r="E27">
        <f>MAX(HIT!E27, STAND!E27, DOUBLE!E27, SURRENDER!E27)</f>
        <v>-1</v>
      </c>
      <c r="F27">
        <f>MAX(HIT!F27, STAND!F27, DOUBLE!F27, SURRENDER!F27)</f>
        <v>-1</v>
      </c>
      <c r="G27">
        <f>MAX(HIT!G27, STAND!G27, DOUBLE!G27, SURRENDER!G27)</f>
        <v>-1</v>
      </c>
      <c r="H27">
        <f>MAX(HIT!H27, STAND!H27, DOUBLE!H27, SURRENDER!H27)</f>
        <v>-1</v>
      </c>
      <c r="I27">
        <f>MAX(HIT!I27, STAND!I27, DOUBLE!I27, SURRENDER!I27)</f>
        <v>-1</v>
      </c>
      <c r="J27">
        <f>MAX(HIT!J27, STAND!J27, DOUBLE!J27, SURRENDER!J27)</f>
        <v>-1</v>
      </c>
      <c r="K27">
        <f>MAX(HIT!K27, STAND!K27, DOUBLE!K27, SURRENDER!K27)</f>
        <v>-1</v>
      </c>
    </row>
    <row r="28" spans="1:11" x14ac:dyDescent="0.25">
      <c r="A28">
        <f t="shared" si="0"/>
        <v>30</v>
      </c>
      <c r="B28">
        <f>MAX(HIT!B28, STAND!B28, DOUBLE!B28, SURRENDER!B28)</f>
        <v>-1</v>
      </c>
      <c r="C28">
        <f>MAX(HIT!C28, STAND!C28, DOUBLE!C28, SURRENDER!C28)</f>
        <v>-1</v>
      </c>
      <c r="D28">
        <f>MAX(HIT!D28, STAND!D28, DOUBLE!D28, SURRENDER!D28)</f>
        <v>-1</v>
      </c>
      <c r="E28">
        <f>MAX(HIT!E28, STAND!E28, DOUBLE!E28, SURRENDER!E28)</f>
        <v>-1</v>
      </c>
      <c r="F28">
        <f>MAX(HIT!F28, STAND!F28, DOUBLE!F28, SURRENDER!F28)</f>
        <v>-1</v>
      </c>
      <c r="G28">
        <f>MAX(HIT!G28, STAND!G28, DOUBLE!G28, SURRENDER!G28)</f>
        <v>-1</v>
      </c>
      <c r="H28">
        <f>MAX(HIT!H28, STAND!H28, DOUBLE!H28, SURRENDER!H28)</f>
        <v>-1</v>
      </c>
      <c r="I28">
        <f>MAX(HIT!I28, STAND!I28, DOUBLE!I28, SURRENDER!I28)</f>
        <v>-1</v>
      </c>
      <c r="J28">
        <f>MAX(HIT!J28, STAND!J28, DOUBLE!J28, SURRENDER!J28)</f>
        <v>-1</v>
      </c>
      <c r="K28">
        <f>MAX(HIT!K28, STAND!K28, DOUBLE!K28, SURRENDER!K28)</f>
        <v>-1</v>
      </c>
    </row>
    <row r="29" spans="1:11" x14ac:dyDescent="0.25">
      <c r="A29">
        <f t="shared" si="0"/>
        <v>31</v>
      </c>
      <c r="B29">
        <f>MAX(HIT!B29, STAND!B29, DOUBLE!B29, SURRENDER!B29)</f>
        <v>-1</v>
      </c>
      <c r="C29">
        <f>MAX(HIT!C29, STAND!C29, DOUBLE!C29, SURRENDER!C29)</f>
        <v>-1</v>
      </c>
      <c r="D29">
        <f>MAX(HIT!D29, STAND!D29, DOUBLE!D29, SURRENDER!D29)</f>
        <v>-1</v>
      </c>
      <c r="E29">
        <f>MAX(HIT!E29, STAND!E29, DOUBLE!E29, SURRENDER!E29)</f>
        <v>-1</v>
      </c>
      <c r="F29">
        <f>MAX(HIT!F29, STAND!F29, DOUBLE!F29, SURRENDER!F29)</f>
        <v>-1</v>
      </c>
      <c r="G29">
        <f>MAX(HIT!G29, STAND!G29, DOUBLE!G29, SURRENDER!G29)</f>
        <v>-1</v>
      </c>
      <c r="H29">
        <f>MAX(HIT!H29, STAND!H29, DOUBLE!H29, SURRENDER!H29)</f>
        <v>-1</v>
      </c>
      <c r="I29">
        <f>MAX(HIT!I29, STAND!I29, DOUBLE!I29, SURRENDER!I29)</f>
        <v>-1</v>
      </c>
      <c r="J29">
        <f>MAX(HIT!J29, STAND!J29, DOUBLE!J29, SURRENDER!J29)</f>
        <v>-1</v>
      </c>
      <c r="K29">
        <f>MAX(HIT!K29, STAND!K29, DOUBLE!K29, SURRENDER!K29)</f>
        <v>-1</v>
      </c>
    </row>
    <row r="31" spans="1:11" x14ac:dyDescent="0.25">
      <c r="A31" t="s">
        <v>2</v>
      </c>
    </row>
    <row r="32" spans="1:11" x14ac:dyDescent="0.25">
      <c r="A32">
        <v>12</v>
      </c>
      <c r="B32">
        <f>MAX(HIT!B32, STAND!B32, DOUBLE!B32, SURRENDER!B32)</f>
        <v>8.1836216051656058E-2</v>
      </c>
      <c r="C32">
        <f>MAX(HIT!C32, STAND!C32, DOUBLE!C32, SURRENDER!C32)</f>
        <v>0.10350704654207775</v>
      </c>
      <c r="D32">
        <f>MAX(HIT!D32, STAND!D32, DOUBLE!D32, SURRENDER!D32)</f>
        <v>0.12659562809256975</v>
      </c>
      <c r="E32">
        <f>MAX(HIT!E32, STAND!E32, DOUBLE!E32, SURRENDER!E32)</f>
        <v>0.1564823845846551</v>
      </c>
      <c r="F32">
        <f>MAX(HIT!F32, STAND!F32, DOUBLE!F32, SURRENDER!F32)</f>
        <v>0.18595361333225555</v>
      </c>
      <c r="G32">
        <f>MAX(HIT!G32, STAND!G32, DOUBLE!G32, SURRENDER!G32)</f>
        <v>0.16547293077063494</v>
      </c>
      <c r="H32">
        <f>MAX(HIT!H32, STAND!H32, DOUBLE!H32, SURRENDER!H32)</f>
        <v>9.5115020927032307E-2</v>
      </c>
      <c r="I32">
        <f>MAX(HIT!I32, STAND!I32, DOUBLE!I32, SURRENDER!I32)</f>
        <v>6.5790841226863144E-5</v>
      </c>
      <c r="J32">
        <f>MAX(HIT!J32, STAND!J32, DOUBLE!J32, SURRENDER!J32)</f>
        <v>-7.0002397357964707E-2</v>
      </c>
      <c r="K32">
        <f>MAX(HIT!K32, STAND!K32, DOUBLE!K32, SURRENDER!K32)</f>
        <v>-2.0477877704912145E-2</v>
      </c>
    </row>
    <row r="33" spans="1:11" x14ac:dyDescent="0.25">
      <c r="A33">
        <f t="shared" si="0"/>
        <v>13</v>
      </c>
      <c r="B33">
        <f>MAX(HIT!B33, STAND!B33, DOUBLE!B33, SURRENDER!B33)</f>
        <v>4.6636132695309578E-2</v>
      </c>
      <c r="C33">
        <f>MAX(HIT!C33, STAND!C33, DOUBLE!C33, SURRENDER!C33)</f>
        <v>7.4118813392744051E-2</v>
      </c>
      <c r="D33">
        <f>MAX(HIT!D33, STAND!D33, DOUBLE!D33, SURRENDER!D33)</f>
        <v>0.10247714687203516</v>
      </c>
      <c r="E33">
        <f>MAX(HIT!E33, STAND!E33, DOUBLE!E33, SURRENDER!E33)</f>
        <v>0.13336273848321722</v>
      </c>
      <c r="F33">
        <f>MAX(HIT!F33, STAND!F33, DOUBLE!F33, SURRENDER!F33)</f>
        <v>0.17974820582791529</v>
      </c>
      <c r="G33">
        <f>MAX(HIT!G33, STAND!G33, DOUBLE!G33, SURRENDER!G33)</f>
        <v>0.12238569517899196</v>
      </c>
      <c r="H33">
        <f>MAX(HIT!H33, STAND!H33, DOUBLE!H33, SURRENDER!H33)</f>
        <v>5.4057070196311299E-2</v>
      </c>
      <c r="I33">
        <f>MAX(HIT!I33, STAND!I33, DOUBLE!I33, SURRENDER!I33)</f>
        <v>-3.7694688127479919E-2</v>
      </c>
      <c r="J33">
        <f>MAX(HIT!J33, STAND!J33, DOUBLE!J33, SURRENDER!J33)</f>
        <v>-0.10485135840627779</v>
      </c>
      <c r="K33">
        <f>MAX(HIT!K33, STAND!K33, DOUBLE!K33, SURRENDER!K33)</f>
        <v>-5.7308046666810254E-2</v>
      </c>
    </row>
    <row r="34" spans="1:11" x14ac:dyDescent="0.25">
      <c r="A34">
        <f t="shared" si="0"/>
        <v>14</v>
      </c>
      <c r="B34">
        <f>MAX(HIT!B34, STAND!B34, DOUBLE!B34, SURRENDER!B34)</f>
        <v>2.2391856987839083E-2</v>
      </c>
      <c r="C34">
        <f>MAX(HIT!C34, STAND!C34, DOUBLE!C34, SURRENDER!C34)</f>
        <v>5.0806738919282814E-2</v>
      </c>
      <c r="D34">
        <f>MAX(HIT!D34, STAND!D34, DOUBLE!D34, SURRENDER!D34)</f>
        <v>8.0081414310110205E-2</v>
      </c>
      <c r="E34">
        <f>MAX(HIT!E34, STAND!E34, DOUBLE!E34, SURRENDER!E34)</f>
        <v>0.12595448524867917</v>
      </c>
      <c r="F34">
        <f>MAX(HIT!F34, STAND!F34, DOUBLE!F34, SURRENDER!F34)</f>
        <v>0.17974820582791531</v>
      </c>
      <c r="G34">
        <f>MAX(HIT!G34, STAND!G34, DOUBLE!G34, SURRENDER!G34)</f>
        <v>7.9507488494468148E-2</v>
      </c>
      <c r="H34">
        <f>MAX(HIT!H34, STAND!H34, DOUBLE!H34, SURRENDER!H34)</f>
        <v>1.3277219463208461E-2</v>
      </c>
      <c r="I34">
        <f>MAX(HIT!I34, STAND!I34, DOUBLE!I34, SURRENDER!I34)</f>
        <v>-7.5163189441683848E-2</v>
      </c>
      <c r="J34">
        <f>MAX(HIT!J34, STAND!J34, DOUBLE!J34, SURRENDER!J34)</f>
        <v>-0.13946678217545455</v>
      </c>
      <c r="K34">
        <f>MAX(HIT!K34, STAND!K34, DOUBLE!K34, SURRENDER!K34)</f>
        <v>-9.3874324768310105E-2</v>
      </c>
    </row>
    <row r="35" spans="1:11" x14ac:dyDescent="0.25">
      <c r="A35">
        <f t="shared" si="0"/>
        <v>15</v>
      </c>
      <c r="B35">
        <f>MAX(HIT!B35, STAND!B35, DOUBLE!B35, SURRENDER!B35)</f>
        <v>-1.2068474052636583E-4</v>
      </c>
      <c r="C35">
        <f>MAX(HIT!C35, STAND!C35, DOUBLE!C35, SURRENDER!C35)</f>
        <v>2.9159812622497332E-2</v>
      </c>
      <c r="D35">
        <f>MAX(HIT!D35, STAND!D35, DOUBLE!D35, SURRENDER!D35)</f>
        <v>5.9285376931179856E-2</v>
      </c>
      <c r="E35">
        <f>MAX(HIT!E35, STAND!E35, DOUBLE!E35, SURRENDER!E35)</f>
        <v>0.12595448524867917</v>
      </c>
      <c r="F35">
        <f>MAX(HIT!F35, STAND!F35, DOUBLE!F35, SURRENDER!F35)</f>
        <v>0.17974820582791531</v>
      </c>
      <c r="G35">
        <f>MAX(HIT!G35, STAND!G35, DOUBLE!G35, SURRENDER!G35)</f>
        <v>3.7028282279269235E-2</v>
      </c>
      <c r="H35">
        <f>MAX(HIT!H35, STAND!H35, DOUBLE!H35, SURRENDER!H35)</f>
        <v>-2.7054780502901658E-2</v>
      </c>
      <c r="I35">
        <f>MAX(HIT!I35, STAND!I35, DOUBLE!I35, SURRENDER!I35)</f>
        <v>-0.11218876868994292</v>
      </c>
      <c r="J35">
        <f>MAX(HIT!J35, STAND!J35, DOUBLE!J35, SURRENDER!J35)</f>
        <v>-0.17370423031226784</v>
      </c>
      <c r="K35">
        <f>MAX(HIT!K35, STAND!K35, DOUBLE!K35, SURRENDER!K35)</f>
        <v>-0.13002650167843849</v>
      </c>
    </row>
    <row r="36" spans="1:11" x14ac:dyDescent="0.25">
      <c r="A36">
        <f t="shared" si="0"/>
        <v>16</v>
      </c>
      <c r="B36">
        <f>MAX(HIT!B36, STAND!B36, DOUBLE!B36, SURRENDER!B36)</f>
        <v>-2.1025187774008566E-2</v>
      </c>
      <c r="C36">
        <f>MAX(HIT!C36, STAND!C36, DOUBLE!C36, SURRENDER!C36)</f>
        <v>9.0590953469108244E-3</v>
      </c>
      <c r="D36">
        <f>MAX(HIT!D36, STAND!D36, DOUBLE!D36, SURRENDER!D36)</f>
        <v>5.8426518743744819E-2</v>
      </c>
      <c r="E36">
        <f>MAX(HIT!E36, STAND!E36, DOUBLE!E36, SURRENDER!E36)</f>
        <v>0.12595448524867917</v>
      </c>
      <c r="F36">
        <f>MAX(HIT!F36, STAND!F36, DOUBLE!F36, SURRENDER!F36)</f>
        <v>0.17974820582791523</v>
      </c>
      <c r="G36">
        <f>MAX(HIT!G36, STAND!G36, DOUBLE!G36, SURRENDER!G36)</f>
        <v>-4.8901571730158942E-3</v>
      </c>
      <c r="H36">
        <f>MAX(HIT!H36, STAND!H36, DOUBLE!H36, SURRENDER!H36)</f>
        <v>-6.6794847920094089E-2</v>
      </c>
      <c r="I36">
        <f>MAX(HIT!I36, STAND!I36, DOUBLE!I36, SURRENDER!I36)</f>
        <v>-0.14864353463007476</v>
      </c>
      <c r="J36">
        <f>MAX(HIT!J36, STAND!J36, DOUBLE!J36, SURRENDER!J36)</f>
        <v>-0.20744109003068206</v>
      </c>
      <c r="K36">
        <f>MAX(HIT!K36, STAND!K36, DOUBLE!K36, SURRENDER!K36)</f>
        <v>-0.16563717206687348</v>
      </c>
    </row>
    <row r="37" spans="1:11" x14ac:dyDescent="0.25">
      <c r="A37">
        <f t="shared" si="0"/>
        <v>17</v>
      </c>
      <c r="B37">
        <f>MAX(HIT!B37, STAND!B37, DOUBLE!B37, SURRENDER!B37)</f>
        <v>-4.9104358288912882E-4</v>
      </c>
      <c r="C37">
        <f>MAX(HIT!C37, STAND!C37, DOUBLE!C37, SURRENDER!C37)</f>
        <v>5.5095284479298269E-2</v>
      </c>
      <c r="D37">
        <f>MAX(HIT!D37, STAND!D37, DOUBLE!D37, SURRENDER!D37)</f>
        <v>0.11865255067432862</v>
      </c>
      <c r="E37">
        <f>MAX(HIT!E37, STAND!E37, DOUBLE!E37, SURRENDER!E37)</f>
        <v>0.18237815537354873</v>
      </c>
      <c r="F37">
        <f>MAX(HIT!F37, STAND!F37, DOUBLE!F37, SURRENDER!F37)</f>
        <v>0.25610428729099816</v>
      </c>
      <c r="G37">
        <f>MAX(HIT!G37, STAND!G37, DOUBLE!G37, SURRENDER!G37)</f>
        <v>5.3823463716116654E-2</v>
      </c>
      <c r="H37">
        <f>MAX(HIT!H37, STAND!H37, DOUBLE!H37, SURRENDER!H37)</f>
        <v>-7.2915398729642061E-2</v>
      </c>
      <c r="I37">
        <f>MAX(HIT!I37, STAND!I37, DOUBLE!I37, SURRENDER!I37)</f>
        <v>-0.14978689218213329</v>
      </c>
      <c r="J37">
        <f>MAX(HIT!J37, STAND!J37, DOUBLE!J37, SURRENDER!J37)</f>
        <v>-0.19686697623363469</v>
      </c>
      <c r="K37">
        <f>MAX(HIT!K37, STAND!K37, DOUBLE!K37, SURRENDER!K37)</f>
        <v>-0.17956936979241733</v>
      </c>
    </row>
    <row r="38" spans="1:11" x14ac:dyDescent="0.25">
      <c r="A38">
        <f t="shared" si="0"/>
        <v>18</v>
      </c>
      <c r="B38">
        <f>MAX(HIT!B38, STAND!B38, DOUBLE!B38, SURRENDER!B38)</f>
        <v>0.12174190222088771</v>
      </c>
      <c r="C38">
        <f>MAX(HIT!C38, STAND!C38, DOUBLE!C38, SURRENDER!C38)</f>
        <v>0.1776412756789375</v>
      </c>
      <c r="D38">
        <f>MAX(HIT!D38, STAND!D38, DOUBLE!D38, SURRENDER!D38)</f>
        <v>0.23700384775562161</v>
      </c>
      <c r="E38">
        <f>MAX(HIT!E38, STAND!E38, DOUBLE!E38, SURRENDER!E38)</f>
        <v>0.29522549562328798</v>
      </c>
      <c r="F38">
        <f>MAX(HIT!F38, STAND!F38, DOUBLE!F38, SURRENDER!F38)</f>
        <v>0.38150648207879362</v>
      </c>
      <c r="G38">
        <f>MAX(HIT!G38, STAND!G38, DOUBLE!G38, SURRENDER!G38)</f>
        <v>0.3995541673365518</v>
      </c>
      <c r="H38">
        <f>MAX(HIT!H38, STAND!H38, DOUBLE!H38, SURRENDER!H38)</f>
        <v>0.10595134861912359</v>
      </c>
      <c r="I38">
        <f>MAX(HIT!I38, STAND!I38, DOUBLE!I38, SURRENDER!I38)</f>
        <v>-0.10074430758041525</v>
      </c>
      <c r="J38">
        <f>MAX(HIT!J38, STAND!J38, DOUBLE!J38, SURRENDER!J38)</f>
        <v>-0.14380812317405356</v>
      </c>
      <c r="K38">
        <f>MAX(HIT!K38, STAND!K38, DOUBLE!K38, SURRENDER!K38)</f>
        <v>-9.2935491769284034E-2</v>
      </c>
    </row>
    <row r="39" spans="1:11" x14ac:dyDescent="0.25">
      <c r="A39">
        <f t="shared" si="0"/>
        <v>19</v>
      </c>
      <c r="B39">
        <f>MAX(HIT!B39, STAND!B39, DOUBLE!B39, SURRENDER!B39)</f>
        <v>0.38630468602058993</v>
      </c>
      <c r="C39">
        <f>MAX(HIT!C39, STAND!C39, DOUBLE!C39, SURRENDER!C39)</f>
        <v>0.4043629365977599</v>
      </c>
      <c r="D39">
        <f>MAX(HIT!D39, STAND!D39, DOUBLE!D39, SURRENDER!D39)</f>
        <v>0.42317892482749642</v>
      </c>
      <c r="E39">
        <f>MAX(HIT!E39, STAND!E39, DOUBLE!E39, SURRENDER!E39)</f>
        <v>0.4395121041608836</v>
      </c>
      <c r="F39">
        <f>MAX(HIT!F39, STAND!F39, DOUBLE!F39, SURRENDER!F39)</f>
        <v>0.49597707378731926</v>
      </c>
      <c r="G39">
        <f>MAX(HIT!G39, STAND!G39, DOUBLE!G39, SURRENDER!G39)</f>
        <v>0.6159764957534315</v>
      </c>
      <c r="H39">
        <f>MAX(HIT!H39, STAND!H39, DOUBLE!H39, SURRENDER!H39)</f>
        <v>0.59385366828669439</v>
      </c>
      <c r="I39">
        <f>MAX(HIT!I39, STAND!I39, DOUBLE!I39, SURRENDER!I39)</f>
        <v>0.28759675706758137</v>
      </c>
      <c r="J39">
        <f>MAX(HIT!J39, STAND!J39, DOUBLE!J39, SURRENDER!J39)</f>
        <v>6.3118166335840831E-2</v>
      </c>
      <c r="K39">
        <f>MAX(HIT!K39, STAND!K39, DOUBLE!K39, SURRENDER!K39)</f>
        <v>0.27763572376835594</v>
      </c>
    </row>
    <row r="40" spans="1:11" x14ac:dyDescent="0.25">
      <c r="A40">
        <f t="shared" si="0"/>
        <v>20</v>
      </c>
      <c r="B40">
        <f>MAX(HIT!B40, STAND!B40, DOUBLE!B40, SURRENDER!B40)</f>
        <v>0.63998657521683877</v>
      </c>
      <c r="C40">
        <f>MAX(HIT!C40, STAND!C40, DOUBLE!C40, SURRENDER!C40)</f>
        <v>0.65027209425148136</v>
      </c>
      <c r="D40">
        <f>MAX(HIT!D40, STAND!D40, DOUBLE!D40, SURRENDER!D40)</f>
        <v>0.66104996194807164</v>
      </c>
      <c r="E40">
        <f>MAX(HIT!E40, STAND!E40, DOUBLE!E40, SURRENDER!E40)</f>
        <v>0.67035969063279988</v>
      </c>
      <c r="F40">
        <f>MAX(HIT!F40, STAND!F40, DOUBLE!F40, SURRENDER!F40)</f>
        <v>0.70395857017134467</v>
      </c>
      <c r="G40">
        <f>MAX(HIT!G40, STAND!G40, DOUBLE!G40, SURRENDER!G40)</f>
        <v>0.77322722653717491</v>
      </c>
      <c r="H40">
        <f>MAX(HIT!H40, STAND!H40, DOUBLE!H40, SURRENDER!H40)</f>
        <v>0.79181515955189841</v>
      </c>
      <c r="I40">
        <f>MAX(HIT!I40, STAND!I40, DOUBLE!I40, SURRENDER!I40)</f>
        <v>0.75835687080859615</v>
      </c>
      <c r="J40">
        <f>MAX(HIT!J40, STAND!J40, DOUBLE!J40, SURRENDER!J40)</f>
        <v>0.55453756646817121</v>
      </c>
      <c r="K40">
        <f>MAX(HIT!K40, STAND!K40, DOUBLE!K40, SURRENDER!K40)</f>
        <v>0.65547032314990239</v>
      </c>
    </row>
    <row r="41" spans="1:11" x14ac:dyDescent="0.25">
      <c r="A41">
        <f t="shared" si="0"/>
        <v>21</v>
      </c>
      <c r="B41">
        <f>MAX(HIT!B41, STAND!B41, DOUBLE!B41, SURRENDER!B41)</f>
        <v>0.88200651549403997</v>
      </c>
      <c r="C41">
        <f>MAX(HIT!C41, STAND!C41, DOUBLE!C41, SURRENDER!C41)</f>
        <v>0.88530035730174927</v>
      </c>
      <c r="D41">
        <f>MAX(HIT!D41, STAND!D41, DOUBLE!D41, SURRENDER!D41)</f>
        <v>0.8887672929659195</v>
      </c>
      <c r="E41">
        <f>MAX(HIT!E41, STAND!E41, DOUBLE!E41, SURRENDER!E41)</f>
        <v>0.89175382659528024</v>
      </c>
      <c r="F41">
        <f>MAX(HIT!F41, STAND!F41, DOUBLE!F41, SURRENDER!F41)</f>
        <v>0.90283674384257995</v>
      </c>
      <c r="G41">
        <f>MAX(HIT!G41, STAND!G41, DOUBLE!G41, SURRENDER!G41)</f>
        <v>0.92592629596452325</v>
      </c>
      <c r="H41">
        <f>MAX(HIT!H41, STAND!H41, DOUBLE!H41, SURRENDER!H41)</f>
        <v>0.93060505318396614</v>
      </c>
      <c r="I41">
        <f>MAX(HIT!I41, STAND!I41, DOUBLE!I41, SURRENDER!I41)</f>
        <v>0.93917615614724415</v>
      </c>
      <c r="J41">
        <f>MAX(HIT!J41, STAND!J41, DOUBLE!J41, SURRENDER!J41)</f>
        <v>0.96262363326716816</v>
      </c>
      <c r="K41">
        <f>MAX(HIT!K41, STAND!K41, DOUBLE!K41, SURRENDER!K41)</f>
        <v>0.92219381142033785</v>
      </c>
    </row>
    <row r="42" spans="1:11" x14ac:dyDescent="0.25">
      <c r="A42">
        <f t="shared" si="0"/>
        <v>22</v>
      </c>
      <c r="B42">
        <f>MAX(HIT!B42, STAND!B42, DOUBLE!B42, SURRENDER!B42)</f>
        <v>-0.25338998596663803</v>
      </c>
      <c r="C42">
        <f>MAX(HIT!C42, STAND!C42, DOUBLE!C42, SURRENDER!C42)</f>
        <v>-0.2336908997980866</v>
      </c>
      <c r="D42">
        <f>MAX(HIT!D42, STAND!D42, DOUBLE!D42, SURRENDER!D42)</f>
        <v>-0.21106310899491437</v>
      </c>
      <c r="E42">
        <f>MAX(HIT!E42, STAND!E42, DOUBLE!E42, SURRENDER!E42)</f>
        <v>-0.16719266083547524</v>
      </c>
      <c r="F42">
        <f>MAX(HIT!F42, STAND!F42, DOUBLE!F42, SURRENDER!F42)</f>
        <v>-0.15369901583000439</v>
      </c>
      <c r="G42">
        <f>MAX(HIT!G42, STAND!G42, DOUBLE!G42, SURRENDER!G42)</f>
        <v>-0.21284771451731427</v>
      </c>
      <c r="H42">
        <f>MAX(HIT!H42, STAND!H42, DOUBLE!H42, SURRENDER!H42)</f>
        <v>-0.27157480502428616</v>
      </c>
      <c r="I42">
        <f>MAX(HIT!I42, STAND!I42, DOUBLE!I42, SURRENDER!I42)</f>
        <v>-0.3400132806089356</v>
      </c>
      <c r="J42">
        <f>MAX(HIT!J42, STAND!J42, DOUBLE!J42, SURRENDER!J42)</f>
        <v>-0.38104299284808768</v>
      </c>
      <c r="K42">
        <f>MAX(HIT!K42, STAND!K42, DOUBLE!K42, SURRENDER!K42)</f>
        <v>-0.35054034044008009</v>
      </c>
    </row>
    <row r="43" spans="1:11" x14ac:dyDescent="0.25">
      <c r="A43">
        <f t="shared" si="0"/>
        <v>23</v>
      </c>
      <c r="B43">
        <f>MAX(HIT!B43, STAND!B43, DOUBLE!B43, SURRENDER!B43)</f>
        <v>-0.29278372720927726</v>
      </c>
      <c r="C43">
        <f>MAX(HIT!C43, STAND!C43, DOUBLE!C43, SURRENDER!C43)</f>
        <v>-0.2522502292357135</v>
      </c>
      <c r="D43">
        <f>MAX(HIT!D43, STAND!D43, DOUBLE!D43, SURRENDER!D43)</f>
        <v>-0.21106310899491437</v>
      </c>
      <c r="E43">
        <f>MAX(HIT!E43, STAND!E43, DOUBLE!E43, SURRENDER!E43)</f>
        <v>-0.16719266083547524</v>
      </c>
      <c r="F43">
        <f>MAX(HIT!F43, STAND!F43, DOUBLE!F43, SURRENDER!F43)</f>
        <v>-0.15369901583000439</v>
      </c>
      <c r="G43">
        <f>MAX(HIT!G43, STAND!G43, DOUBLE!G43, SURRENDER!G43)</f>
        <v>-0.26907287776607752</v>
      </c>
      <c r="H43">
        <f>MAX(HIT!H43, STAND!H43, DOUBLE!H43, SURRENDER!H43)</f>
        <v>-0.32360517609397998</v>
      </c>
      <c r="I43">
        <f>MAX(HIT!I43, STAND!I43, DOUBLE!I43, SURRENDER!I43)</f>
        <v>-0.38715518913686875</v>
      </c>
      <c r="J43">
        <f>MAX(HIT!J43, STAND!J43, DOUBLE!J43, SURRENDER!J43)</f>
        <v>-0.42525420764465277</v>
      </c>
      <c r="K43">
        <f>MAX(HIT!K43, STAND!K43, DOUBLE!K43, SURRENDER!K43)</f>
        <v>-0.3969303161229315</v>
      </c>
    </row>
    <row r="44" spans="1:11" x14ac:dyDescent="0.25">
      <c r="A44">
        <f t="shared" si="0"/>
        <v>24</v>
      </c>
      <c r="B44">
        <f>MAX(HIT!B44, STAND!B44, DOUBLE!B44, SURRENDER!B44)</f>
        <v>-0.29278372720927726</v>
      </c>
      <c r="C44">
        <f>MAX(HIT!C44, STAND!C44, DOUBLE!C44, SURRENDER!C44)</f>
        <v>-0.2522502292357135</v>
      </c>
      <c r="D44">
        <f>MAX(HIT!D44, STAND!D44, DOUBLE!D44, SURRENDER!D44)</f>
        <v>-0.21106310899491437</v>
      </c>
      <c r="E44">
        <f>MAX(HIT!E44, STAND!E44, DOUBLE!E44, SURRENDER!E44)</f>
        <v>-0.16719266083547524</v>
      </c>
      <c r="F44">
        <f>MAX(HIT!F44, STAND!F44, DOUBLE!F44, SURRENDER!F44)</f>
        <v>-0.15369901583000439</v>
      </c>
      <c r="G44">
        <f>MAX(HIT!G44, STAND!G44, DOUBLE!G44, SURRENDER!G44)</f>
        <v>-0.3212819579256434</v>
      </c>
      <c r="H44">
        <f>MAX(HIT!H44, STAND!H44, DOUBLE!H44, SURRENDER!H44)</f>
        <v>-0.37191909208726709</v>
      </c>
      <c r="I44">
        <f>MAX(HIT!I44, STAND!I44, DOUBLE!I44, SURRENDER!I44)</f>
        <v>-0.43092981848423528</v>
      </c>
      <c r="J44">
        <f>MAX(HIT!J44, STAND!J44, DOUBLE!J44, SURRENDER!J44)</f>
        <v>-0.46630747852717769</v>
      </c>
      <c r="K44">
        <f>MAX(HIT!K44, STAND!K44, DOUBLE!K44, SURRENDER!K44)</f>
        <v>-0.44000672211415065</v>
      </c>
    </row>
    <row r="45" spans="1:11" x14ac:dyDescent="0.25">
      <c r="A45">
        <f t="shared" si="0"/>
        <v>25</v>
      </c>
      <c r="B45">
        <f>MAX(HIT!B45, STAND!B45, DOUBLE!B45, SURRENDER!B45)</f>
        <v>-0.29278372720927726</v>
      </c>
      <c r="C45">
        <f>MAX(HIT!C45, STAND!C45, DOUBLE!C45, SURRENDER!C45)</f>
        <v>-0.2522502292357135</v>
      </c>
      <c r="D45">
        <f>MAX(HIT!D45, STAND!D45, DOUBLE!D45, SURRENDER!D45)</f>
        <v>-0.21106310899491437</v>
      </c>
      <c r="E45">
        <f>MAX(HIT!E45, STAND!E45, DOUBLE!E45, SURRENDER!E45)</f>
        <v>-0.16719266083547524</v>
      </c>
      <c r="F45">
        <f>MAX(HIT!F45, STAND!F45, DOUBLE!F45, SURRENDER!F45)</f>
        <v>-0.15369901583000439</v>
      </c>
      <c r="G45">
        <f>MAX(HIT!G45, STAND!G45, DOUBLE!G45, SURRENDER!G45)</f>
        <v>-0.36976181807381175</v>
      </c>
      <c r="H45">
        <f>MAX(HIT!H45, STAND!H45, DOUBLE!H45, SURRENDER!H45)</f>
        <v>-0.41678201408103371</v>
      </c>
      <c r="I45">
        <f>MAX(HIT!I45, STAND!I45, DOUBLE!I45, SURRENDER!I45)</f>
        <v>-0.47157768859250421</v>
      </c>
      <c r="J45">
        <f>MAX(HIT!J45, STAND!J45, DOUBLE!J45, SURRENDER!J45)</f>
        <v>-0.5</v>
      </c>
      <c r="K45">
        <f>MAX(HIT!K45, STAND!K45, DOUBLE!K45, SURRENDER!K45)</f>
        <v>-0.4800062419631399</v>
      </c>
    </row>
    <row r="46" spans="1:11" x14ac:dyDescent="0.25">
      <c r="A46">
        <f t="shared" si="0"/>
        <v>26</v>
      </c>
      <c r="B46">
        <f>MAX(HIT!B46, STAND!B46, DOUBLE!B46, SURRENDER!B46)</f>
        <v>-0.29278372720927726</v>
      </c>
      <c r="C46">
        <f>MAX(HIT!C46, STAND!C46, DOUBLE!C46, SURRENDER!C46)</f>
        <v>-0.2522502292357135</v>
      </c>
      <c r="D46">
        <f>MAX(HIT!D46, STAND!D46, DOUBLE!D46, SURRENDER!D46)</f>
        <v>-0.21106310899491437</v>
      </c>
      <c r="E46">
        <f>MAX(HIT!E46, STAND!E46, DOUBLE!E46, SURRENDER!E46)</f>
        <v>-0.16719266083547524</v>
      </c>
      <c r="F46">
        <f>MAX(HIT!F46, STAND!F46, DOUBLE!F46, SURRENDER!F46)</f>
        <v>-0.15369901583000439</v>
      </c>
      <c r="G46">
        <f>MAX(HIT!G46, STAND!G46, DOUBLE!G46, SURRENDER!G46)</f>
        <v>-0.41477883106853947</v>
      </c>
      <c r="H46">
        <f>MAX(HIT!H46, STAND!H46, DOUBLE!H46, SURRENDER!H46)</f>
        <v>-0.45844044164667419</v>
      </c>
      <c r="I46">
        <f>MAX(HIT!I46, STAND!I46, DOUBLE!I46, SURRENDER!I46)</f>
        <v>-0.5</v>
      </c>
      <c r="J46">
        <f>MAX(HIT!J46, STAND!J46, DOUBLE!J46, SURRENDER!J46)</f>
        <v>-0.5</v>
      </c>
      <c r="K46">
        <f>MAX(HIT!K46, STAND!K46, DOUBLE!K46, SURRENDER!K46)</f>
        <v>-0.5</v>
      </c>
    </row>
    <row r="47" spans="1:11" x14ac:dyDescent="0.25">
      <c r="A47">
        <f t="shared" si="0"/>
        <v>27</v>
      </c>
      <c r="B47">
        <f>MAX(HIT!B47, STAND!B47, DOUBLE!B47, SURRENDER!B47)</f>
        <v>-0.15297458768154204</v>
      </c>
      <c r="C47">
        <f>MAX(HIT!C47, STAND!C47, DOUBLE!C47, SURRENDER!C47)</f>
        <v>-0.11721624142457365</v>
      </c>
      <c r="D47">
        <f>MAX(HIT!D47, STAND!D47, DOUBLE!D47, SURRENDER!D47)</f>
        <v>-8.0573373145316152E-2</v>
      </c>
      <c r="E47">
        <f>MAX(HIT!E47, STAND!E47, DOUBLE!E47, SURRENDER!E47)</f>
        <v>-4.4941375564924446E-2</v>
      </c>
      <c r="F47">
        <f>MAX(HIT!F47, STAND!F47, DOUBLE!F47, SURRENDER!F47)</f>
        <v>1.1739160673341964E-2</v>
      </c>
      <c r="G47">
        <f>MAX(HIT!G47, STAND!G47, DOUBLE!G47, SURRENDER!G47)</f>
        <v>-0.10680898948269468</v>
      </c>
      <c r="H47">
        <f>MAX(HIT!H47, STAND!H47, DOUBLE!H47, SURRENDER!H47)</f>
        <v>-0.38195097104844711</v>
      </c>
      <c r="I47">
        <f>MAX(HIT!I47, STAND!I47, DOUBLE!I47, SURRENDER!I47)</f>
        <v>-0.42315423964521748</v>
      </c>
      <c r="J47">
        <f>MAX(HIT!J47, STAND!J47, DOUBLE!J47, SURRENDER!J47)</f>
        <v>-0.41972063392881986</v>
      </c>
      <c r="K47">
        <f>MAX(HIT!K47, STAND!K47, DOUBLE!K47, SURRENDER!K47)</f>
        <v>-0.47803347499473703</v>
      </c>
    </row>
    <row r="48" spans="1:11" x14ac:dyDescent="0.25">
      <c r="A48">
        <f t="shared" si="0"/>
        <v>28</v>
      </c>
      <c r="B48">
        <f>MAX(HIT!B48, STAND!B48, DOUBLE!B48, SURRENDER!B48)</f>
        <v>0.12174190222088771</v>
      </c>
      <c r="C48">
        <f>MAX(HIT!C48, STAND!C48, DOUBLE!C48, SURRENDER!C48)</f>
        <v>0.14830007284131114</v>
      </c>
      <c r="D48">
        <f>MAX(HIT!D48, STAND!D48, DOUBLE!D48, SURRENDER!D48)</f>
        <v>0.17585443719748528</v>
      </c>
      <c r="E48">
        <f>MAX(HIT!E48, STAND!E48, DOUBLE!E48, SURRENDER!E48)</f>
        <v>0.19956119497617719</v>
      </c>
      <c r="F48">
        <f>MAX(HIT!F48, STAND!F48, DOUBLE!F48, SURRENDER!F48)</f>
        <v>0.28344391604689867</v>
      </c>
      <c r="G48">
        <f>MAX(HIT!G48, STAND!G48, DOUBLE!G48, SURRENDER!G48)</f>
        <v>0.3995541673365518</v>
      </c>
      <c r="H48">
        <f>MAX(HIT!H48, STAND!H48, DOUBLE!H48, SURRENDER!H48)</f>
        <v>0.10595134861912359</v>
      </c>
      <c r="I48">
        <f>MAX(HIT!I48, STAND!I48, DOUBLE!I48, SURRENDER!I48)</f>
        <v>-0.18316335667343342</v>
      </c>
      <c r="J48">
        <f>MAX(HIT!J48, STAND!J48, DOUBLE!J48, SURRENDER!J48)</f>
        <v>-0.17830123379648949</v>
      </c>
      <c r="K48">
        <f>MAX(HIT!K48, STAND!K48, DOUBLE!K48, SURRENDER!K48)</f>
        <v>-0.10019887561319057</v>
      </c>
    </row>
    <row r="49" spans="1:11" x14ac:dyDescent="0.25">
      <c r="A49">
        <f t="shared" si="0"/>
        <v>29</v>
      </c>
      <c r="B49">
        <f>MAX(HIT!B49, STAND!B49, DOUBLE!B49, SURRENDER!B49)</f>
        <v>0.38630468602058993</v>
      </c>
      <c r="C49">
        <f>MAX(HIT!C49, STAND!C49, DOUBLE!C49, SURRENDER!C49)</f>
        <v>0.4043629365977599</v>
      </c>
      <c r="D49">
        <f>MAX(HIT!D49, STAND!D49, DOUBLE!D49, SURRENDER!D49)</f>
        <v>0.42317892482749642</v>
      </c>
      <c r="E49">
        <f>MAX(HIT!E49, STAND!E49, DOUBLE!E49, SURRENDER!E49)</f>
        <v>0.4395121041608836</v>
      </c>
      <c r="F49">
        <f>MAX(HIT!F49, STAND!F49, DOUBLE!F49, SURRENDER!F49)</f>
        <v>0.49597707378731926</v>
      </c>
      <c r="G49">
        <f>MAX(HIT!G49, STAND!G49, DOUBLE!G49, SURRENDER!G49)</f>
        <v>0.6159764957534315</v>
      </c>
      <c r="H49">
        <f>MAX(HIT!H49, STAND!H49, DOUBLE!H49, SURRENDER!H49)</f>
        <v>0.59385366828669439</v>
      </c>
      <c r="I49">
        <f>MAX(HIT!I49, STAND!I49, DOUBLE!I49, SURRENDER!I49)</f>
        <v>0.28759675706758137</v>
      </c>
      <c r="J49">
        <f>MAX(HIT!J49, STAND!J49, DOUBLE!J49, SURRENDER!J49)</f>
        <v>6.3118166335840831E-2</v>
      </c>
      <c r="K49">
        <f>MAX(HIT!K49, STAND!K49, DOUBLE!K49, SURRENDER!K49)</f>
        <v>0.27763572376835594</v>
      </c>
    </row>
    <row r="50" spans="1:11" x14ac:dyDescent="0.25">
      <c r="A50">
        <f t="shared" si="0"/>
        <v>30</v>
      </c>
      <c r="B50">
        <f>MAX(HIT!B50, STAND!B50, DOUBLE!B50, SURRENDER!B50)</f>
        <v>0.63998657521683877</v>
      </c>
      <c r="C50">
        <f>MAX(HIT!C50, STAND!C50, DOUBLE!C50, SURRENDER!C50)</f>
        <v>0.65027209425148136</v>
      </c>
      <c r="D50">
        <f>MAX(HIT!D50, STAND!D50, DOUBLE!D50, SURRENDER!D50)</f>
        <v>0.66104996194807164</v>
      </c>
      <c r="E50">
        <f>MAX(HIT!E50, STAND!E50, DOUBLE!E50, SURRENDER!E50)</f>
        <v>0.67035969063279988</v>
      </c>
      <c r="F50">
        <f>MAX(HIT!F50, STAND!F50, DOUBLE!F50, SURRENDER!F50)</f>
        <v>0.70395857017134467</v>
      </c>
      <c r="G50">
        <f>MAX(HIT!G50, STAND!G50, DOUBLE!G50, SURRENDER!G50)</f>
        <v>0.77322722653717491</v>
      </c>
      <c r="H50">
        <f>MAX(HIT!H50, STAND!H50, DOUBLE!H50, SURRENDER!H50)</f>
        <v>0.79181515955189841</v>
      </c>
      <c r="I50">
        <f>MAX(HIT!I50, STAND!I50, DOUBLE!I50, SURRENDER!I50)</f>
        <v>0.75835687080859615</v>
      </c>
      <c r="J50">
        <f>MAX(HIT!J50, STAND!J50, DOUBLE!J50, SURRENDER!J50)</f>
        <v>0.55453756646817121</v>
      </c>
      <c r="K50">
        <f>MAX(HIT!K50, STAND!K50, DOUBLE!K50, SURRENDER!K50)</f>
        <v>0.65547032314990239</v>
      </c>
    </row>
    <row r="51" spans="1:11" x14ac:dyDescent="0.25">
      <c r="A51">
        <f t="shared" si="0"/>
        <v>31</v>
      </c>
      <c r="B51">
        <f>MAX(HIT!B51, STAND!B51, DOUBLE!B51, SURRENDER!B51)</f>
        <v>0.88200651549403997</v>
      </c>
      <c r="C51">
        <f>MAX(HIT!C51, STAND!C51, DOUBLE!C51, SURRENDER!C51)</f>
        <v>0.88530035730174927</v>
      </c>
      <c r="D51">
        <f>MAX(HIT!D51, STAND!D51, DOUBLE!D51, SURRENDER!D51)</f>
        <v>0.8887672929659195</v>
      </c>
      <c r="E51">
        <f>MAX(HIT!E51, STAND!E51, DOUBLE!E51, SURRENDER!E51)</f>
        <v>0.89175382659528024</v>
      </c>
      <c r="F51">
        <f>MAX(HIT!F51, STAND!F51, DOUBLE!F51, SURRENDER!F51)</f>
        <v>0.90283674384257995</v>
      </c>
      <c r="G51">
        <f>MAX(HIT!G51, STAND!G51, DOUBLE!G51, SURRENDER!G51)</f>
        <v>0.92592629596452325</v>
      </c>
      <c r="H51">
        <f>MAX(HIT!H51, STAND!H51, DOUBLE!H51, SURRENDER!H51)</f>
        <v>0.93060505318396614</v>
      </c>
      <c r="I51">
        <f>MAX(HIT!I51, STAND!I51, DOUBLE!I51, SURRENDER!I51)</f>
        <v>0.93917615614724415</v>
      </c>
      <c r="J51">
        <f>MAX(HIT!J51, STAND!J51, DOUBLE!J51, SURRENDER!J51)</f>
        <v>0.96262363326716816</v>
      </c>
      <c r="K51">
        <f>MAX(HIT!K51, STAND!K51, DOUBLE!K51, SURRENDER!K51)</f>
        <v>0.92219381142033785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workbookViewId="0">
      <selection activeCell="B29" sqref="B29:K29"/>
    </sheetView>
  </sheetViews>
  <sheetFormatPr defaultRowHeight="15" x14ac:dyDescent="0.25"/>
  <sheetData>
    <row r="1" spans="1:11" x14ac:dyDescent="0.25">
      <c r="A1" t="s">
        <v>6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1" x14ac:dyDescent="0.25">
      <c r="A2">
        <v>2</v>
      </c>
      <c r="B2">
        <f>2*(SUM(HSD!B2:B9)+4*HSD!B10+HSD!B33)/13</f>
        <v>-8.8887240897114583E-2</v>
      </c>
      <c r="C2">
        <f>2*(SUM(HSD!C2:C9)+4*HSD!C10+HSD!C33)/13</f>
        <v>-2.5616130479246414E-2</v>
      </c>
      <c r="D2">
        <f>2*(SUM(HSD!D2:D9)+4*HSD!D10+HSD!D33)/13</f>
        <v>4.2946629568768824E-2</v>
      </c>
      <c r="E2">
        <f>2*(SUM(HSD!E2:E9)+4*HSD!E10+HSD!E33)/13</f>
        <v>0.12724982334843887</v>
      </c>
      <c r="F2">
        <f>2*(SUM(HSD!F2:F9)+4*HSD!F10+HSD!F33)/13</f>
        <v>0.19477859816579274</v>
      </c>
      <c r="G2">
        <f>2*(SUM(HSD!G2:G9)+4*HSD!G10+HSD!G33)/13</f>
        <v>-7.3993244927046632E-3</v>
      </c>
      <c r="H2">
        <f>2*(SUM(HSD!H2:H9)+4*HSD!H10+HSD!H33)/13</f>
        <v>-0.1741092318424651</v>
      </c>
      <c r="I2">
        <f>2*(SUM(HSD!I2:I9)+4*HSD!I10+HSD!I33)/13</f>
        <v>-0.36512119656719894</v>
      </c>
      <c r="J2">
        <f>2*(SUM(HSD!J2:J9)+4*HSD!J10+HSD!J33)/13</f>
        <v>-0.47473352836952315</v>
      </c>
      <c r="K2">
        <f>2*(SUM(HSD!K2:K9)+4*HSD!K10+HSD!K33)/13</f>
        <v>-0.40670736629778759</v>
      </c>
    </row>
    <row r="3" spans="1:11" x14ac:dyDescent="0.25">
      <c r="A3">
        <v>3</v>
      </c>
      <c r="B3">
        <f>2*(SUM(HSD!B3:B10)+4*HSD!B11+HSD!B34)/13</f>
        <v>-0.13816353305492135</v>
      </c>
      <c r="C3">
        <f>2*(SUM(HSD!C3:C10)+4*HSD!C11+HSD!C34)/13</f>
        <v>-6.3866434744217354E-2</v>
      </c>
      <c r="D3">
        <f>2*(SUM(HSD!D3:D10)+4*HSD!D11+HSD!D34)/13</f>
        <v>1.4624872422626918E-2</v>
      </c>
      <c r="E3">
        <f>2*(SUM(HSD!E3:E10)+4*HSD!E11+HSD!E34)/13</f>
        <v>0.10229274834073321</v>
      </c>
      <c r="F3">
        <f>2*(SUM(HSD!F3:F10)+4*HSD!F11+HSD!F34)/13</f>
        <v>0.16942022384102595</v>
      </c>
      <c r="G3">
        <f>2*(SUM(HSD!G3:G10)+4*HSD!G11+HSD!G34)/13</f>
        <v>-6.7760458821693487E-2</v>
      </c>
      <c r="H3">
        <f>2*(SUM(HSD!H3:H10)+4*HSD!H11+HSD!H34)/13</f>
        <v>-0.22966953759261266</v>
      </c>
      <c r="I3">
        <f>2*(SUM(HSD!I3:I10)+4*HSD!I11+HSD!I34)/13</f>
        <v>-0.41518015608743075</v>
      </c>
      <c r="J3">
        <f>2*(SUM(HSD!J3:J10)+4*HSD!J11+HSD!J34)/13</f>
        <v>-0.52139589164919231</v>
      </c>
      <c r="K3">
        <f>2*(SUM(HSD!K3:K10)+4*HSD!K11+HSD!K34)/13</f>
        <v>-0.45587498581610703</v>
      </c>
    </row>
    <row r="4" spans="1:11" x14ac:dyDescent="0.25">
      <c r="A4">
        <v>4</v>
      </c>
      <c r="B4">
        <f>2*(SUM(HSD!B4:B11)+4*HSD!B12+HSD!B35)/13</f>
        <v>-0.16694517949705909</v>
      </c>
      <c r="C4">
        <f>2*(SUM(HSD!C4:C11)+4*HSD!C12+HSD!C35)/13</f>
        <v>-9.1341346785911062E-2</v>
      </c>
      <c r="D4">
        <f>2*(SUM(HSD!D4:D11)+4*HSD!D12+HSD!D35)/13</f>
        <v>-1.1587386373396232E-2</v>
      </c>
      <c r="E4">
        <f>2*(SUM(HSD!E4:E11)+4*HSD!E12+HSD!E35)/13</f>
        <v>8.025987288786926E-2</v>
      </c>
      <c r="F4">
        <f>2*(SUM(HSD!F4:F11)+4*HSD!F12+HSD!F35)/13</f>
        <v>0.14595673491924679</v>
      </c>
      <c r="G4">
        <f>2*(SUM(HSD!G4:G11)+4*HSD!G12+HSD!G35)/13</f>
        <v>-0.12944368385790758</v>
      </c>
      <c r="H4">
        <f>2*(SUM(HSD!H4:H11)+4*HSD!H12+HSD!H35)/13</f>
        <v>-0.28645408161262087</v>
      </c>
      <c r="I4">
        <f>2*(SUM(HSD!I4:I11)+4*HSD!I12+HSD!I35)/13</f>
        <v>-0.46635926876691303</v>
      </c>
      <c r="J4">
        <f>2*(SUM(HSD!J4:J11)+4*HSD!J12+HSD!J35)/13</f>
        <v>-0.5691332910255914</v>
      </c>
      <c r="K4">
        <f>2*(SUM(HSD!K4:K11)+4*HSD!K12+HSD!K35)/13</f>
        <v>-0.50615398880781737</v>
      </c>
    </row>
    <row r="5" spans="1:11" x14ac:dyDescent="0.25">
      <c r="A5">
        <v>5</v>
      </c>
      <c r="B5">
        <f>2*(SUM(HSD!B5:B12)+4*HSD!B13+HSD!B36)/13</f>
        <v>-0.19354965838671134</v>
      </c>
      <c r="C5">
        <f>2*(SUM(HSD!C5:C12)+4*HSD!C13+HSD!C36)/13</f>
        <v>-0.11673517270940206</v>
      </c>
      <c r="D5">
        <f>2*(SUM(HSD!D5:D12)+4*HSD!D13+HSD!D36)/13</f>
        <v>-3.2972744105082732E-2</v>
      </c>
      <c r="E5">
        <f>2*(SUM(HSD!E5:E12)+4*HSD!E13+HSD!E36)/13</f>
        <v>5.9909613271658009E-2</v>
      </c>
      <c r="F5">
        <f>2*(SUM(HSD!F5:F12)+4*HSD!F13+HSD!F36)/13</f>
        <v>0.12431163025768829</v>
      </c>
      <c r="G5">
        <f>2*(SUM(HSD!G5:G12)+4*HSD!G13+HSD!G36)/13</f>
        <v>-0.19178016550927718</v>
      </c>
      <c r="H5">
        <f>2*(SUM(HSD!H5:H12)+4*HSD!H13+HSD!H36)/13</f>
        <v>-0.34397238409858105</v>
      </c>
      <c r="I5">
        <f>2*(SUM(HSD!I5:I12)+4*HSD!I13+HSD!I36)/13</f>
        <v>-0.51825701717610029</v>
      </c>
      <c r="J5">
        <f>2*(SUM(HSD!J5:J12)+4*HSD!J13+HSD!J36)/13</f>
        <v>-0.61756074878418332</v>
      </c>
      <c r="K5">
        <f>2*(SUM(HSD!K5:K12)+4*HSD!K13+HSD!K36)/13</f>
        <v>-0.55714919510363936</v>
      </c>
    </row>
    <row r="6" spans="1:11" x14ac:dyDescent="0.25">
      <c r="A6">
        <v>6</v>
      </c>
      <c r="B6">
        <f>2*(SUM(HSD!B6:B13)+4*HSD!B14+HSD!B37)/13</f>
        <v>-0.21863675917925615</v>
      </c>
      <c r="C6">
        <f>2*(SUM(HSD!C6:C13)+4*HSD!C14+HSD!C37)/13</f>
        <v>-0.13667841243230397</v>
      </c>
      <c r="D6">
        <f>2*(SUM(HSD!D6:D13)+4*HSD!D14+HSD!D37)/13</f>
        <v>-4.9559710729696352E-2</v>
      </c>
      <c r="E6">
        <f>2*(SUM(HSD!E6:E13)+4*HSD!E14+HSD!E37)/13</f>
        <v>4.3986900993555775E-2</v>
      </c>
      <c r="F6">
        <f>2*(SUM(HSD!F6:F13)+4*HSD!F14+HSD!F37)/13</f>
        <v>0.1079226646083371</v>
      </c>
      <c r="G6">
        <f>2*(SUM(HSD!G6:G13)+4*HSD!G14+HSD!G37)/13</f>
        <v>-0.25675069621437907</v>
      </c>
      <c r="H6">
        <f>2*(SUM(HSD!H6:H13)+4*HSD!H14+HSD!H37)/13</f>
        <v>-0.40226953893378015</v>
      </c>
      <c r="I6">
        <f>2*(SUM(HSD!I6:I13)+4*HSD!I14+HSD!I37)/13</f>
        <v>-0.57030831085563416</v>
      </c>
      <c r="J6">
        <f>2*(SUM(HSD!J6:J13)+4*HSD!J14+HSD!J37)/13</f>
        <v>-0.66623634281105737</v>
      </c>
      <c r="K6">
        <f>2*(SUM(HSD!K6:K13)+4*HSD!K14+HSD!K37)/13</f>
        <v>-0.60829326195139877</v>
      </c>
    </row>
    <row r="7" spans="1:11" x14ac:dyDescent="0.25">
      <c r="A7">
        <v>7</v>
      </c>
      <c r="B7">
        <f>2*(SUM(HSD!B7:B14)+4*HSD!B15+HSD!B38)/13</f>
        <v>-0.1554853799924491</v>
      </c>
      <c r="C7">
        <f>2*(SUM(HSD!C7:C14)+4*HSD!C15+HSD!C38)/13</f>
        <v>-7.4766650789560851E-2</v>
      </c>
      <c r="D7">
        <f>2*(SUM(HSD!D7:D14)+4*HSD!D15+HSD!D38)/13</f>
        <v>1.0511467456082505E-2</v>
      </c>
      <c r="E7">
        <f>2*(SUM(HSD!E7:E14)+4*HSD!E15+HSD!E38)/13</f>
        <v>9.9964621687930133E-2</v>
      </c>
      <c r="F7">
        <f>2*(SUM(HSD!F7:F14)+4*HSD!F15+HSD!F38)/13</f>
        <v>0.1876912392044838</v>
      </c>
      <c r="G7">
        <f>2*(SUM(HSD!G7:G14)+4*HSD!G15+HSD!G38)/13</f>
        <v>-9.0500880901835695E-2</v>
      </c>
      <c r="H7">
        <f>2*(SUM(HSD!H7:H14)+4*HSD!H15+HSD!H38)/13</f>
        <v>-0.38899531374091001</v>
      </c>
      <c r="I7">
        <f>2*(SUM(HSD!I7:I14)+4*HSD!I15+HSD!I38)/13</f>
        <v>-0.55575779143393533</v>
      </c>
      <c r="J7">
        <f>2*(SUM(HSD!J7:J14)+4*HSD!J15+HSD!J38)/13</f>
        <v>-0.62884704485091814</v>
      </c>
      <c r="K7">
        <f>2*(SUM(HSD!K7:K14)+4*HSD!K15+HSD!K38)/13</f>
        <v>-0.62014330066327394</v>
      </c>
    </row>
    <row r="8" spans="1:11" x14ac:dyDescent="0.25">
      <c r="A8">
        <v>8</v>
      </c>
      <c r="B8">
        <f>2*(SUM(HSD!B8:B15)+4*HSD!B16+HSD!B39)/13</f>
        <v>1.9285099723172255E-2</v>
      </c>
      <c r="C8">
        <f>2*(SUM(HSD!C8:C15)+4*HSD!C16+HSD!C39)/13</f>
        <v>8.6887860476253229E-2</v>
      </c>
      <c r="D8">
        <f>2*(SUM(HSD!D8:D15)+4*HSD!D16+HSD!D39)/13</f>
        <v>0.15656746918613523</v>
      </c>
      <c r="E8">
        <f>2*(SUM(HSD!E8:E15)+4*HSD!E16+HSD!E39)/13</f>
        <v>0.22831820480547499</v>
      </c>
      <c r="F8">
        <f>2*(SUM(HSD!F8:F15)+4*HSD!F16+HSD!F39)/13</f>
        <v>0.3255333973851649</v>
      </c>
      <c r="G8">
        <f>2*(SUM(HSD!G8:G15)+4*HSD!G16+HSD!G39)/13</f>
        <v>0.21152959698650559</v>
      </c>
      <c r="H8">
        <f>2*(SUM(HSD!H8:H15)+4*HSD!H16+HSD!H39)/13</f>
        <v>-8.7582327609523197E-2</v>
      </c>
      <c r="I8">
        <f>2*(SUM(HSD!I8:I15)+4*HSD!I16+HSD!I39)/13</f>
        <v>-0.40539957445661745</v>
      </c>
      <c r="J8">
        <f>2*(SUM(HSD!J8:J15)+4*HSD!J16+HSD!J39)/13</f>
        <v>-0.48948762316092631</v>
      </c>
      <c r="K8">
        <f>2*(SUM(HSD!K8:K15)+4*HSD!K16+HSD!K39)/13</f>
        <v>-0.39405762114832721</v>
      </c>
    </row>
    <row r="9" spans="1:11" x14ac:dyDescent="0.25">
      <c r="A9">
        <v>9</v>
      </c>
      <c r="B9">
        <f>2*(SUM(HSD!B9:B16)+4*HSD!B17+HSD!B40)/13</f>
        <v>0.18462902498065631</v>
      </c>
      <c r="C9">
        <f>2*(SUM(HSD!C9:C16)+4*HSD!C17+HSD!C40)/13</f>
        <v>0.24214017052931303</v>
      </c>
      <c r="D9">
        <f>2*(SUM(HSD!D9:D16)+4*HSD!D17+HSD!D40)/13</f>
        <v>0.3015033431928662</v>
      </c>
      <c r="E9">
        <f>2*(SUM(HSD!E9:E16)+4*HSD!E17+HSD!E40)/13</f>
        <v>0.36334825237219059</v>
      </c>
      <c r="F9">
        <f>2*(SUM(HSD!F9:F16)+4*HSD!F17+HSD!F40)/13</f>
        <v>0.44337460889206304</v>
      </c>
      <c r="G9">
        <f>2*(SUM(HSD!G9:G16)+4*HSD!G17+HSD!G40)/13</f>
        <v>0.37000371337194804</v>
      </c>
      <c r="H9">
        <f>2*(SUM(HSD!H9:H16)+4*HSD!H17+HSD!H40)/13</f>
        <v>0.21532327264714252</v>
      </c>
      <c r="I9">
        <f>2*(SUM(HSD!I9:I16)+4*HSD!I17+HSD!I40)/13</f>
        <v>-9.3659752356483661E-2</v>
      </c>
      <c r="J9">
        <f>2*(SUM(HSD!J9:J16)+4*HSD!J17+HSD!J40)/13</f>
        <v>-0.29664343180334263</v>
      </c>
      <c r="K9">
        <f>2*(SUM(HSD!K9:K16)+4*HSD!K17+HSD!K40)/13</f>
        <v>-0.13136155755613241</v>
      </c>
    </row>
    <row r="10" spans="1:11" x14ac:dyDescent="0.25">
      <c r="A10">
        <v>10</v>
      </c>
      <c r="B10">
        <f>2*(SUM(HSD!B10:B17)+4*HSD!B18+HSD!B41)/13</f>
        <v>0.36499998801808975</v>
      </c>
      <c r="C10">
        <f>2*(SUM(HSD!C10:C17)+4*HSD!C18+HSD!C41)/13</f>
        <v>0.41217595162788179</v>
      </c>
      <c r="D10">
        <f>2*(SUM(HSD!D10:D17)+4*HSD!D18+HSD!D41)/13</f>
        <v>0.46094024379435383</v>
      </c>
      <c r="E10">
        <f>2*(SUM(HSD!E10:E17)+4*HSD!E18+HSD!E41)/13</f>
        <v>0.51251710900326775</v>
      </c>
      <c r="F10">
        <f>2*(SUM(HSD!F10:F17)+4*HSD!F18+HSD!F41)/13</f>
        <v>0.57559016859776868</v>
      </c>
      <c r="G10">
        <f>2*(SUM(HSD!G10:G17)+4*HSD!G18+HSD!G41)/13</f>
        <v>0.51381748867217314</v>
      </c>
      <c r="H10">
        <f>2*(SUM(HSD!H10:H17)+4*HSD!H18+HSD!H41)/13</f>
        <v>0.39590741666395224</v>
      </c>
      <c r="I10">
        <f>2*(SUM(HSD!I10:I17)+4*HSD!I18+HSD!I41)/13</f>
        <v>0.23305918213856766</v>
      </c>
      <c r="J10">
        <f>2*(SUM(HSD!J10:J17)+4*HSD!J18+HSD!J41)/13</f>
        <v>5.0617046081736269E-2</v>
      </c>
      <c r="K10">
        <f>2*(SUM(HSD!K10:K17)+4*HSD!K18+HSD!K41)/13</f>
        <v>0.16289941589055185</v>
      </c>
    </row>
    <row r="11" spans="1:11" x14ac:dyDescent="0.25">
      <c r="A11" t="s">
        <v>3</v>
      </c>
      <c r="B11">
        <f>2*(SUM(STAND!B32:B40)+4*STAND!B41)/13</f>
        <v>0.47064092333946894</v>
      </c>
      <c r="C11">
        <f>2*(SUM(STAND!C32:C40)+4*STAND!C41)/13</f>
        <v>0.51779525312221664</v>
      </c>
      <c r="D11">
        <f>2*(SUM(STAND!D32:D40)+4*STAND!D41)/13</f>
        <v>0.56604055041797585</v>
      </c>
      <c r="E11">
        <f>2*(SUM(STAND!E32:E40)+4*STAND!E41)/13</f>
        <v>0.61469901790902781</v>
      </c>
      <c r="F11">
        <f>2*(SUM(STAND!F32:F40)+4*STAND!F41)/13</f>
        <v>0.66738009490756955</v>
      </c>
      <c r="G11">
        <f>2*(SUM(STAND!G32:G40)+4*STAND!G41)/13</f>
        <v>0.46288894886429088</v>
      </c>
      <c r="H11">
        <f>2*(SUM(STAND!H32:H40)+4*STAND!H41)/13</f>
        <v>0.35069259087031512</v>
      </c>
      <c r="I11">
        <f>2*(SUM(STAND!I32:I40)+4*STAND!I41)/13</f>
        <v>0.22778342315245478</v>
      </c>
      <c r="J11">
        <f>2*(SUM(STAND!J32:J40)+4*STAND!J41)/13</f>
        <v>0.17968872741114619</v>
      </c>
      <c r="K11">
        <f>2*(SUM(STAND!K32:K40)+4*STAND!K41)/13</f>
        <v>0.10906077977909699</v>
      </c>
    </row>
    <row r="13" spans="1:11" x14ac:dyDescent="0.25">
      <c r="A13" s="4" t="s">
        <v>7</v>
      </c>
    </row>
    <row r="15" spans="1:11" x14ac:dyDescent="0.25">
      <c r="A15" t="s">
        <v>6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 t="s">
        <v>3</v>
      </c>
    </row>
    <row r="16" spans="1:11" x14ac:dyDescent="0.25">
      <c r="A16">
        <v>2</v>
      </c>
      <c r="B16">
        <f>MAX(B2,HSD!B2)</f>
        <v>-8.8887240897114583E-2</v>
      </c>
      <c r="C16">
        <f>MAX(C2,HSD!C2)</f>
        <v>-2.5616130479246414E-2</v>
      </c>
      <c r="D16">
        <f>MAX(D2,HSD!D2)</f>
        <v>4.2946629568768824E-2</v>
      </c>
      <c r="E16">
        <f>MAX(E2,HSD!E2)</f>
        <v>0.12724982334843887</v>
      </c>
      <c r="F16">
        <f>MAX(F2,HSD!F2)</f>
        <v>0.19477859816579274</v>
      </c>
      <c r="G16">
        <f>MAX(G2,HSD!G2)</f>
        <v>-7.3993244927046632E-3</v>
      </c>
      <c r="H16">
        <f>MAX(H2,HSD!H2)</f>
        <v>-0.15933415266020509</v>
      </c>
      <c r="I16">
        <f>MAX(I2,HSD!I2)</f>
        <v>-0.24066617915336547</v>
      </c>
      <c r="J16">
        <f>MAX(J2,HSD!J2)</f>
        <v>-0.28919791448567517</v>
      </c>
      <c r="K16">
        <f>MAX(K2,HSD!K2)</f>
        <v>-0.25307699440390868</v>
      </c>
    </row>
    <row r="17" spans="1:11" x14ac:dyDescent="0.25">
      <c r="A17">
        <v>3</v>
      </c>
      <c r="B17">
        <f>MAX(B3, HSD!B4)</f>
        <v>-0.13816353305492135</v>
      </c>
      <c r="C17">
        <f>MAX(C3, HSD!C4)</f>
        <v>-6.3866434744217354E-2</v>
      </c>
      <c r="D17">
        <f>MAX(D3, HSD!D4)</f>
        <v>1.4624872422626918E-2</v>
      </c>
      <c r="E17">
        <f>MAX(E3, HSD!E4)</f>
        <v>0.10229274834073321</v>
      </c>
      <c r="F17">
        <f>MAX(F3, HSD!F4)</f>
        <v>0.16942022384102595</v>
      </c>
      <c r="G17">
        <f>MAX(G3, HSD!G4)</f>
        <v>-6.7760458821693487E-2</v>
      </c>
      <c r="H17">
        <f>MAX(H3, HSD!H4)</f>
        <v>-0.21724188132078476</v>
      </c>
      <c r="I17">
        <f>MAX(I3, HSD!I4)</f>
        <v>-0.29264070019772603</v>
      </c>
      <c r="J17">
        <f>MAX(J3, HSD!J4)</f>
        <v>-0.33774944037840804</v>
      </c>
      <c r="K17">
        <f>MAX(K3, HSD!K4)</f>
        <v>-0.30414663097569938</v>
      </c>
    </row>
    <row r="18" spans="1:11" x14ac:dyDescent="0.25">
      <c r="A18">
        <v>4</v>
      </c>
      <c r="B18">
        <f>MAX(B4, HSD!B6)</f>
        <v>-2.1798188008805668E-2</v>
      </c>
      <c r="C18">
        <f>MAX(C4, HSD!C6)</f>
        <v>8.0052625306546651E-3</v>
      </c>
      <c r="D18">
        <f>MAX(D4, HSD!D6)</f>
        <v>3.8784473277208791E-2</v>
      </c>
      <c r="E18">
        <f>MAX(E4, HSD!E6)</f>
        <v>8.025987288786926E-2</v>
      </c>
      <c r="F18">
        <f>MAX(F4, HSD!F6)</f>
        <v>0.14595673491924679</v>
      </c>
      <c r="G18">
        <f>MAX(G4, HSD!G6)</f>
        <v>8.2207439363742862E-2</v>
      </c>
      <c r="H18">
        <f>MAX(H4, HSD!H6)</f>
        <v>-5.9898275658656304E-2</v>
      </c>
      <c r="I18">
        <f>MAX(I4, HSD!I6)</f>
        <v>-0.21018633199821768</v>
      </c>
      <c r="J18">
        <f>MAX(J4, HSD!J6)</f>
        <v>-0.24937508055334259</v>
      </c>
      <c r="K18">
        <f>MAX(K4, HSD!K6)</f>
        <v>-0.1970288105741636</v>
      </c>
    </row>
    <row r="19" spans="1:11" x14ac:dyDescent="0.25">
      <c r="A19">
        <v>5</v>
      </c>
      <c r="B19">
        <f>MAX(B5, HSD!B8)</f>
        <v>0.3589394124422991</v>
      </c>
      <c r="C19">
        <f>MAX(C5, HSD!C8)</f>
        <v>0.40932067017593915</v>
      </c>
      <c r="D19">
        <f>MAX(D5, HSD!D8)</f>
        <v>0.46094024379435383</v>
      </c>
      <c r="E19">
        <f>MAX(E5, HSD!E8)</f>
        <v>0.51251710900326775</v>
      </c>
      <c r="F19">
        <f>MAX(F5, HSD!F8)</f>
        <v>0.57559016859776868</v>
      </c>
      <c r="G19">
        <f>MAX(G5, HSD!G8)</f>
        <v>0.39241245528243773</v>
      </c>
      <c r="H19">
        <f>MAX(H5, HSD!H8)</f>
        <v>0.28663571688628381</v>
      </c>
      <c r="I19">
        <f>MAX(I5, HSD!I8)</f>
        <v>0.14432836838077107</v>
      </c>
      <c r="J19">
        <f>MAX(J5, HSD!J8)</f>
        <v>2.5308523040868135E-2</v>
      </c>
      <c r="K19">
        <f>MAX(K5, HSD!K8)</f>
        <v>8.1449707945275923E-2</v>
      </c>
    </row>
    <row r="20" spans="1:11" x14ac:dyDescent="0.25">
      <c r="A20">
        <v>6</v>
      </c>
      <c r="B20">
        <f>MAX(B6, HSD!B10)</f>
        <v>-0.21863675917925615</v>
      </c>
      <c r="C20">
        <f>MAX(C6, HSD!C10)</f>
        <v>-0.13667841243230397</v>
      </c>
      <c r="D20">
        <f>MAX(D6, HSD!D10)</f>
        <v>-4.9559710729696352E-2</v>
      </c>
      <c r="E20">
        <f>MAX(E6, HSD!E10)</f>
        <v>4.3986900993555775E-2</v>
      </c>
      <c r="F20">
        <f>MAX(F6, HSD!F10)</f>
        <v>0.1079226646083371</v>
      </c>
      <c r="G20">
        <f>MAX(G6, HSD!G10)</f>
        <v>-0.21284771451731427</v>
      </c>
      <c r="H20">
        <f>MAX(H6, HSD!H10)</f>
        <v>-0.27157480502428616</v>
      </c>
      <c r="I20">
        <f>MAX(I6, HSD!I10)</f>
        <v>-0.3400132806089356</v>
      </c>
      <c r="J20">
        <f>MAX(J6, HSD!J10)</f>
        <v>-0.38104299284808768</v>
      </c>
      <c r="K20">
        <f>MAX(K6, HSD!K10)</f>
        <v>-0.35054034044008009</v>
      </c>
    </row>
    <row r="21" spans="1:11" x14ac:dyDescent="0.25">
      <c r="A21">
        <v>7</v>
      </c>
      <c r="B21">
        <f>MAX(B7, HSD!B12)</f>
        <v>-0.1554853799924491</v>
      </c>
      <c r="C21">
        <f>MAX(C7, HSD!C12)</f>
        <v>-7.4766650789560851E-2</v>
      </c>
      <c r="D21">
        <f>MAX(D7, HSD!D12)</f>
        <v>1.0511467456082505E-2</v>
      </c>
      <c r="E21">
        <f>MAX(E7, HSD!E12)</f>
        <v>9.9964621687930133E-2</v>
      </c>
      <c r="F21">
        <f>MAX(F7, HSD!F12)</f>
        <v>0.1876912392044838</v>
      </c>
      <c r="G21">
        <f>MAX(G7, HSD!G12)</f>
        <v>-9.0500880901835695E-2</v>
      </c>
      <c r="H21">
        <f>MAX(H7, HSD!H12)</f>
        <v>-0.37191909208726709</v>
      </c>
      <c r="I21">
        <f>MAX(I7, HSD!I12)</f>
        <v>-0.43092981848423528</v>
      </c>
      <c r="J21">
        <f>MAX(J7, HSD!J12)</f>
        <v>-0.46630747852717769</v>
      </c>
      <c r="K21">
        <f>MAX(K7, HSD!K12)</f>
        <v>-0.44000672211415065</v>
      </c>
    </row>
    <row r="22" spans="1:11" x14ac:dyDescent="0.25">
      <c r="A22">
        <v>8</v>
      </c>
      <c r="B22">
        <f>MAX(B8, HSD!B14)</f>
        <v>1.9285099723172255E-2</v>
      </c>
      <c r="C22">
        <f>MAX(C8, HSD!C14)</f>
        <v>8.6887860476253229E-2</v>
      </c>
      <c r="D22">
        <f>MAX(D8, HSD!D14)</f>
        <v>0.15656746918613523</v>
      </c>
      <c r="E22">
        <f>MAX(E8, HSD!E14)</f>
        <v>0.22831820480547499</v>
      </c>
      <c r="F22">
        <f>MAX(F8, HSD!F14)</f>
        <v>0.3255333973851649</v>
      </c>
      <c r="G22">
        <f>MAX(G8, HSD!G14)</f>
        <v>0.21152959698650559</v>
      </c>
      <c r="H22">
        <f>MAX(H8, HSD!H14)</f>
        <v>-8.7582327609523197E-2</v>
      </c>
      <c r="I22">
        <f>MAX(I8, HSD!I14)</f>
        <v>-0.40539957445661745</v>
      </c>
      <c r="J22">
        <f>MAX(J8, HSD!J14)</f>
        <v>-0.48948762316092631</v>
      </c>
      <c r="K22">
        <f>MAX(K8, HSD!K14)</f>
        <v>-0.39405762114832721</v>
      </c>
    </row>
    <row r="23" spans="1:11" x14ac:dyDescent="0.25">
      <c r="A23">
        <v>9</v>
      </c>
      <c r="B23">
        <f>MAX(B9, HSD!B16)</f>
        <v>0.18462902498065631</v>
      </c>
      <c r="C23">
        <f>MAX(C9, HSD!C16)</f>
        <v>0.24214017052931303</v>
      </c>
      <c r="D23">
        <f>MAX(D9, HSD!D16)</f>
        <v>0.3015033431928662</v>
      </c>
      <c r="E23">
        <f>MAX(E9, HSD!E16)</f>
        <v>0.36334825237219059</v>
      </c>
      <c r="F23">
        <f>MAX(F9, HSD!F16)</f>
        <v>0.44337460889206304</v>
      </c>
      <c r="G23">
        <f>MAX(G9, HSD!G16)</f>
        <v>0.3995541673365518</v>
      </c>
      <c r="H23">
        <f>MAX(H9, HSD!H16)</f>
        <v>0.21532327264714252</v>
      </c>
      <c r="I23">
        <f>MAX(I9, HSD!I16)</f>
        <v>-9.3659752356483661E-2</v>
      </c>
      <c r="J23">
        <f>MAX(J9, HSD!J16)</f>
        <v>-0.17830123379648949</v>
      </c>
      <c r="K23">
        <f>MAX(K9, HSD!K16)</f>
        <v>-0.10019887561319057</v>
      </c>
    </row>
    <row r="24" spans="1:11" x14ac:dyDescent="0.25">
      <c r="A24">
        <v>10</v>
      </c>
      <c r="B24">
        <f>MAX(B10, HSD!B18)</f>
        <v>0.63998657521683877</v>
      </c>
      <c r="C24">
        <f>MAX(C10, HSD!C18)</f>
        <v>0.65027209425148136</v>
      </c>
      <c r="D24">
        <f>MAX(D10, HSD!D18)</f>
        <v>0.66104996194807164</v>
      </c>
      <c r="E24">
        <f>MAX(E10, HSD!E18)</f>
        <v>0.67035969063279988</v>
      </c>
      <c r="F24">
        <f>MAX(F10, HSD!F18)</f>
        <v>0.70395857017134467</v>
      </c>
      <c r="G24">
        <f>MAX(G10, HSD!G18)</f>
        <v>0.77322722653717491</v>
      </c>
      <c r="H24">
        <f>MAX(H10, HSD!H18)</f>
        <v>0.79181515955189841</v>
      </c>
      <c r="I24">
        <f>MAX(I10, HSD!I18)</f>
        <v>0.75835687080859615</v>
      </c>
      <c r="J24">
        <f>MAX(J10, HSD!J18)</f>
        <v>0.55453756646817121</v>
      </c>
      <c r="K24">
        <f>MAX(K10, HSD!K18)</f>
        <v>0.65547032314990239</v>
      </c>
    </row>
    <row r="25" spans="1:11" x14ac:dyDescent="0.25">
      <c r="A25" t="s">
        <v>3</v>
      </c>
      <c r="B25">
        <f>MAX(B11, HSD!B32)</f>
        <v>0.47064092333946894</v>
      </c>
      <c r="C25">
        <f>MAX(C11, HSD!C32)</f>
        <v>0.51779525312221664</v>
      </c>
      <c r="D25">
        <f>MAX(D11, HSD!D32)</f>
        <v>0.56604055041797585</v>
      </c>
      <c r="E25">
        <f>MAX(E11, HSD!E32)</f>
        <v>0.61469901790902781</v>
      </c>
      <c r="F25">
        <f>MAX(F11, HSD!F32)</f>
        <v>0.66738009490756955</v>
      </c>
      <c r="G25">
        <f>MAX(G11, HSD!G32)</f>
        <v>0.46288894886429088</v>
      </c>
      <c r="H25">
        <f>MAX(H11, HSD!H32)</f>
        <v>0.35069259087031512</v>
      </c>
      <c r="I25">
        <f>MAX(I11, HSD!I32)</f>
        <v>0.22778342315245478</v>
      </c>
      <c r="J25">
        <f>MAX(J11, HSD!J32)</f>
        <v>0.17968872741114619</v>
      </c>
      <c r="K25">
        <f>MAX(K11, HSD!K32)</f>
        <v>0.10906077977909699</v>
      </c>
    </row>
    <row r="27" spans="1:11" x14ac:dyDescent="0.25">
      <c r="A27" s="4" t="s">
        <v>8</v>
      </c>
    </row>
    <row r="29" spans="1:11" x14ac:dyDescent="0.25">
      <c r="A29" t="s">
        <v>6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 t="s">
        <v>3</v>
      </c>
    </row>
    <row r="30" spans="1:11" x14ac:dyDescent="0.25">
      <c r="A30">
        <v>2</v>
      </c>
      <c r="B30" s="3" t="str">
        <f>IF(B16=B2, "Y", "N")</f>
        <v>Y</v>
      </c>
      <c r="C30" s="3" t="str">
        <f t="shared" ref="C30:K30" si="0">IF(C16=C2, "Y", "N")</f>
        <v>Y</v>
      </c>
      <c r="D30" s="3" t="str">
        <f t="shared" si="0"/>
        <v>Y</v>
      </c>
      <c r="E30" s="3" t="str">
        <f t="shared" si="0"/>
        <v>Y</v>
      </c>
      <c r="F30" s="3" t="str">
        <f t="shared" si="0"/>
        <v>Y</v>
      </c>
      <c r="G30" s="3" t="str">
        <f t="shared" si="0"/>
        <v>Y</v>
      </c>
      <c r="H30" t="str">
        <f t="shared" si="0"/>
        <v>N</v>
      </c>
      <c r="I30" t="str">
        <f t="shared" si="0"/>
        <v>N</v>
      </c>
      <c r="J30" t="str">
        <f t="shared" si="0"/>
        <v>N</v>
      </c>
      <c r="K30" t="str">
        <f t="shared" si="0"/>
        <v>N</v>
      </c>
    </row>
    <row r="31" spans="1:11" x14ac:dyDescent="0.25">
      <c r="A31">
        <v>3</v>
      </c>
      <c r="B31" s="3" t="str">
        <f t="shared" ref="B31:K31" si="1">IF(B17=B3, "Y", "N")</f>
        <v>Y</v>
      </c>
      <c r="C31" s="3" t="str">
        <f t="shared" si="1"/>
        <v>Y</v>
      </c>
      <c r="D31" s="3" t="str">
        <f t="shared" si="1"/>
        <v>Y</v>
      </c>
      <c r="E31" s="3" t="str">
        <f t="shared" si="1"/>
        <v>Y</v>
      </c>
      <c r="F31" s="3" t="str">
        <f t="shared" si="1"/>
        <v>Y</v>
      </c>
      <c r="G31" s="3" t="str">
        <f t="shared" si="1"/>
        <v>Y</v>
      </c>
      <c r="H31" t="str">
        <f t="shared" si="1"/>
        <v>N</v>
      </c>
      <c r="I31" t="str">
        <f t="shared" si="1"/>
        <v>N</v>
      </c>
      <c r="J31" t="str">
        <f t="shared" si="1"/>
        <v>N</v>
      </c>
      <c r="K31" t="str">
        <f t="shared" si="1"/>
        <v>N</v>
      </c>
    </row>
    <row r="32" spans="1:11" x14ac:dyDescent="0.25">
      <c r="A32">
        <v>4</v>
      </c>
      <c r="B32" t="str">
        <f t="shared" ref="B32:K32" si="2">IF(B18=B4, "Y", "N")</f>
        <v>N</v>
      </c>
      <c r="C32" t="str">
        <f t="shared" si="2"/>
        <v>N</v>
      </c>
      <c r="D32" t="str">
        <f t="shared" si="2"/>
        <v>N</v>
      </c>
      <c r="E32" s="3" t="str">
        <f t="shared" si="2"/>
        <v>Y</v>
      </c>
      <c r="F32" s="3" t="str">
        <f t="shared" si="2"/>
        <v>Y</v>
      </c>
      <c r="G32" t="str">
        <f t="shared" si="2"/>
        <v>N</v>
      </c>
      <c r="H32" t="str">
        <f t="shared" si="2"/>
        <v>N</v>
      </c>
      <c r="I32" t="str">
        <f t="shared" si="2"/>
        <v>N</v>
      </c>
      <c r="J32" t="str">
        <f t="shared" si="2"/>
        <v>N</v>
      </c>
      <c r="K32" t="str">
        <f t="shared" si="2"/>
        <v>N</v>
      </c>
    </row>
    <row r="33" spans="1:11" x14ac:dyDescent="0.25">
      <c r="A33">
        <v>5</v>
      </c>
      <c r="B33" t="str">
        <f t="shared" ref="B33:K33" si="3">IF(B19=B5, "Y", "N")</f>
        <v>N</v>
      </c>
      <c r="C33" t="str">
        <f t="shared" si="3"/>
        <v>N</v>
      </c>
      <c r="D33" t="str">
        <f t="shared" si="3"/>
        <v>N</v>
      </c>
      <c r="E33" t="str">
        <f t="shared" si="3"/>
        <v>N</v>
      </c>
      <c r="F33" t="str">
        <f t="shared" si="3"/>
        <v>N</v>
      </c>
      <c r="G33" t="str">
        <f t="shared" si="3"/>
        <v>N</v>
      </c>
      <c r="H33" t="str">
        <f t="shared" si="3"/>
        <v>N</v>
      </c>
      <c r="I33" t="str">
        <f t="shared" si="3"/>
        <v>N</v>
      </c>
      <c r="J33" t="str">
        <f t="shared" si="3"/>
        <v>N</v>
      </c>
      <c r="K33" t="str">
        <f t="shared" si="3"/>
        <v>N</v>
      </c>
    </row>
    <row r="34" spans="1:11" x14ac:dyDescent="0.25">
      <c r="A34">
        <v>6</v>
      </c>
      <c r="B34" s="3" t="str">
        <f t="shared" ref="B34:K34" si="4">IF(B20=B6, "Y", "N")</f>
        <v>Y</v>
      </c>
      <c r="C34" s="3" t="str">
        <f t="shared" si="4"/>
        <v>Y</v>
      </c>
      <c r="D34" s="3" t="str">
        <f t="shared" si="4"/>
        <v>Y</v>
      </c>
      <c r="E34" s="3" t="str">
        <f t="shared" si="4"/>
        <v>Y</v>
      </c>
      <c r="F34" s="3" t="str">
        <f t="shared" si="4"/>
        <v>Y</v>
      </c>
      <c r="G34" t="str">
        <f t="shared" si="4"/>
        <v>N</v>
      </c>
      <c r="H34" t="str">
        <f t="shared" si="4"/>
        <v>N</v>
      </c>
      <c r="I34" t="str">
        <f t="shared" si="4"/>
        <v>N</v>
      </c>
      <c r="J34" t="str">
        <f t="shared" si="4"/>
        <v>N</v>
      </c>
      <c r="K34" t="str">
        <f t="shared" si="4"/>
        <v>N</v>
      </c>
    </row>
    <row r="35" spans="1:11" x14ac:dyDescent="0.25">
      <c r="A35">
        <v>7</v>
      </c>
      <c r="B35" s="3" t="str">
        <f t="shared" ref="B35:K35" si="5">IF(B21=B7, "Y", "N")</f>
        <v>Y</v>
      </c>
      <c r="C35" s="3" t="str">
        <f t="shared" si="5"/>
        <v>Y</v>
      </c>
      <c r="D35" s="3" t="str">
        <f t="shared" si="5"/>
        <v>Y</v>
      </c>
      <c r="E35" s="3" t="str">
        <f t="shared" si="5"/>
        <v>Y</v>
      </c>
      <c r="F35" s="3" t="str">
        <f t="shared" si="5"/>
        <v>Y</v>
      </c>
      <c r="G35" s="3" t="str">
        <f t="shared" si="5"/>
        <v>Y</v>
      </c>
      <c r="H35" t="str">
        <f t="shared" si="5"/>
        <v>N</v>
      </c>
      <c r="I35" t="str">
        <f t="shared" si="5"/>
        <v>N</v>
      </c>
      <c r="J35" t="str">
        <f t="shared" si="5"/>
        <v>N</v>
      </c>
      <c r="K35" t="str">
        <f t="shared" si="5"/>
        <v>N</v>
      </c>
    </row>
    <row r="36" spans="1:11" x14ac:dyDescent="0.25">
      <c r="A36">
        <v>8</v>
      </c>
      <c r="B36" s="3" t="str">
        <f t="shared" ref="B36:K36" si="6">IF(B22=B8, "Y", "N")</f>
        <v>Y</v>
      </c>
      <c r="C36" s="3" t="str">
        <f t="shared" si="6"/>
        <v>Y</v>
      </c>
      <c r="D36" s="3" t="str">
        <f t="shared" si="6"/>
        <v>Y</v>
      </c>
      <c r="E36" s="3" t="str">
        <f t="shared" si="6"/>
        <v>Y</v>
      </c>
      <c r="F36" s="3" t="str">
        <f t="shared" si="6"/>
        <v>Y</v>
      </c>
      <c r="G36" s="3" t="str">
        <f t="shared" si="6"/>
        <v>Y</v>
      </c>
      <c r="H36" s="3" t="str">
        <f t="shared" si="6"/>
        <v>Y</v>
      </c>
      <c r="I36" s="3" t="str">
        <f t="shared" si="6"/>
        <v>Y</v>
      </c>
      <c r="J36" s="3" t="str">
        <f t="shared" si="6"/>
        <v>Y</v>
      </c>
      <c r="K36" s="3" t="str">
        <f t="shared" si="6"/>
        <v>Y</v>
      </c>
    </row>
    <row r="37" spans="1:11" x14ac:dyDescent="0.25">
      <c r="A37">
        <v>9</v>
      </c>
      <c r="B37" s="3" t="str">
        <f t="shared" ref="B37:K37" si="7">IF(B23=B9, "Y", "N")</f>
        <v>Y</v>
      </c>
      <c r="C37" s="3" t="str">
        <f t="shared" si="7"/>
        <v>Y</v>
      </c>
      <c r="D37" s="3" t="str">
        <f t="shared" si="7"/>
        <v>Y</v>
      </c>
      <c r="E37" s="3" t="str">
        <f t="shared" si="7"/>
        <v>Y</v>
      </c>
      <c r="F37" s="3" t="str">
        <f t="shared" si="7"/>
        <v>Y</v>
      </c>
      <c r="G37" t="str">
        <f t="shared" si="7"/>
        <v>N</v>
      </c>
      <c r="H37" s="3" t="str">
        <f t="shared" si="7"/>
        <v>Y</v>
      </c>
      <c r="I37" s="3" t="str">
        <f t="shared" si="7"/>
        <v>Y</v>
      </c>
      <c r="J37" t="str">
        <f t="shared" si="7"/>
        <v>N</v>
      </c>
      <c r="K37" t="str">
        <f t="shared" si="7"/>
        <v>N</v>
      </c>
    </row>
    <row r="38" spans="1:11" x14ac:dyDescent="0.25">
      <c r="A38">
        <v>10</v>
      </c>
      <c r="B38" t="str">
        <f t="shared" ref="B38:K38" si="8">IF(B24=B10, "Y", "N")</f>
        <v>N</v>
      </c>
      <c r="C38" t="str">
        <f t="shared" si="8"/>
        <v>N</v>
      </c>
      <c r="D38" t="str">
        <f t="shared" si="8"/>
        <v>N</v>
      </c>
      <c r="E38" t="str">
        <f t="shared" si="8"/>
        <v>N</v>
      </c>
      <c r="F38" t="str">
        <f t="shared" si="8"/>
        <v>N</v>
      </c>
      <c r="G38" t="str">
        <f t="shared" si="8"/>
        <v>N</v>
      </c>
      <c r="H38" t="str">
        <f t="shared" si="8"/>
        <v>N</v>
      </c>
      <c r="I38" t="str">
        <f t="shared" si="8"/>
        <v>N</v>
      </c>
      <c r="J38" t="str">
        <f t="shared" si="8"/>
        <v>N</v>
      </c>
      <c r="K38" t="str">
        <f t="shared" si="8"/>
        <v>N</v>
      </c>
    </row>
    <row r="39" spans="1:11" x14ac:dyDescent="0.25">
      <c r="A39" t="s">
        <v>3</v>
      </c>
      <c r="B39" s="3" t="str">
        <f t="shared" ref="B39:K39" si="9">IF(B25=B11, "Y", "N")</f>
        <v>Y</v>
      </c>
      <c r="C39" s="3" t="str">
        <f t="shared" si="9"/>
        <v>Y</v>
      </c>
      <c r="D39" s="3" t="str">
        <f t="shared" si="9"/>
        <v>Y</v>
      </c>
      <c r="E39" s="3" t="str">
        <f t="shared" si="9"/>
        <v>Y</v>
      </c>
      <c r="F39" s="3" t="str">
        <f t="shared" si="9"/>
        <v>Y</v>
      </c>
      <c r="G39" s="3" t="str">
        <f t="shared" si="9"/>
        <v>Y</v>
      </c>
      <c r="H39" s="3" t="str">
        <f t="shared" si="9"/>
        <v>Y</v>
      </c>
      <c r="I39" s="3" t="str">
        <f t="shared" si="9"/>
        <v>Y</v>
      </c>
      <c r="J39" s="3" t="str">
        <f t="shared" si="9"/>
        <v>Y</v>
      </c>
      <c r="K39" s="3" t="str">
        <f t="shared" si="9"/>
        <v>Y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SPLIT</vt:lpstr>
      <vt:lpstr>PROB</vt:lpstr>
      <vt:lpstr>EXPECTED RETURNS</vt:lpstr>
      <vt:lpstr>EXPECTED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2020-03-14T22:29:20Z</dcterms:created>
  <dcterms:modified xsi:type="dcterms:W3CDTF">2020-03-24T03:58:09Z</dcterms:modified>
</cp:coreProperties>
</file>