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ata" sheetId="8" r:id="rId1"/>
  </sheets>
  <calcPr calcId="124519"/>
</workbook>
</file>

<file path=xl/sharedStrings.xml><?xml version="1.0" encoding="utf-8"?>
<sst xmlns="http://schemas.openxmlformats.org/spreadsheetml/2006/main" count="114" uniqueCount="37">
  <si>
    <t>Temperature</t>
  </si>
  <si>
    <t>degC</t>
  </si>
  <si>
    <t>Value</t>
  </si>
  <si>
    <t>Res.</t>
  </si>
  <si>
    <t>Spec.</t>
  </si>
  <si>
    <t>Err.</t>
  </si>
  <si>
    <t>Max.</t>
  </si>
  <si>
    <t>Min.</t>
  </si>
  <si>
    <t>Mean.</t>
  </si>
  <si>
    <t>STDEV.</t>
  </si>
  <si>
    <t>Measurement</t>
  </si>
  <si>
    <t>Customer Spec</t>
  </si>
  <si>
    <t>PSI</t>
  </si>
  <si>
    <t>Sensor Measure
(Loop1 Increase)</t>
  </si>
  <si>
    <t>kPa</t>
  </si>
  <si>
    <t>Sensor Measure
(Loop1 Decrease)</t>
  </si>
  <si>
    <t>Function</t>
  </si>
  <si>
    <t>Unit</t>
  </si>
  <si>
    <t>LSL</t>
  </si>
  <si>
    <t>USL</t>
  </si>
  <si>
    <t>Cp</t>
  </si>
  <si>
    <t>Cpk</t>
  </si>
  <si>
    <t>Maximum Reading error Percent.</t>
  </si>
  <si>
    <t>Sensor Measure
(Loop2 Increase)</t>
  </si>
  <si>
    <t>Sensor Measure
(Loop2 Decrease)</t>
  </si>
  <si>
    <t>Sensor Measure
(Loop2 Hysteresis error)</t>
  </si>
  <si>
    <t>F729  Eng3 TestData</t>
  </si>
  <si>
    <t>Sensor Measure
(Loop1 Hysteresis error)</t>
  </si>
  <si>
    <t>COM3</t>
  </si>
  <si>
    <t>COM4</t>
  </si>
  <si>
    <t>COM5</t>
  </si>
  <si>
    <t>COM6</t>
  </si>
  <si>
    <t>COM7</t>
  </si>
  <si>
    <t>COM8</t>
  </si>
  <si>
    <t>COM9</t>
  </si>
  <si>
    <t>COM10</t>
  </si>
  <si>
    <t>pac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</si>
</sst>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0.00_);[Red]\(0.00\)"/>
    <numFmt numFmtId="178" formatCode="0.000_ "/>
    <numFmt numFmtId="179" formatCode="0.0000_ "/>
    <numFmt numFmtId="180" formatCode="0.0%"/>
  </numFmts>
  <fonts count="8">
    <font>
      <sz val="11"/>
      <color theme="1"/>
      <name val="宋体"/>
      <family val="2"/>
      <scheme val="minor"/>
    </font>
    <font>
      <b/>
      <sz val="16"/>
      <name val="Arial"/>
      <family val="2"/>
    </font>
    <font>
      <sz val="9"/>
      <name val="宋体"/>
      <charset val="134"/>
      <family val="3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/>
    <xf numFmtId="0" fontId="4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176" fontId="3" fillId="0" borderId="8" xfId="0" applyNumberFormat="1" applyFont="1" applyBorder="1"/>
    <xf numFmtId="180" fontId="3" fillId="0" borderId="9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0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180" fontId="3" fillId="0" borderId="11" xfId="0" applyNumberFormat="1" applyFont="1" applyBorder="1"/>
    <xf numFmtId="2" fontId="3" fillId="0" borderId="14" xfId="0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0" fontId="3" fillId="2" borderId="14" xfId="0" applyNumberFormat="1" applyFont="1" applyFill="1" applyBorder="1" applyAlignment="1">
      <alignment horizontal="center" vertical="center"/>
    </xf>
    <xf numFmtId="178" fontId="3" fillId="2" borderId="14" xfId="0" applyNumberFormat="1" applyFont="1" applyFill="1" applyBorder="1" applyAlignment="1">
      <alignment horizontal="center" vertical="center"/>
    </xf>
    <xf numFmtId="178" fontId="3" fillId="3" borderId="14" xfId="0" applyNumberFormat="1" applyFont="1" applyFill="1" applyBorder="1" applyAlignment="1">
      <alignment horizontal="center" vertical="center"/>
    </xf>
    <xf numFmtId="176" fontId="3" fillId="0" borderId="14" xfId="0" applyNumberFormat="1" applyFont="1" applyBorder="1"/>
    <xf numFmtId="180" fontId="3" fillId="0" borderId="15" xfId="0" applyNumberFormat="1" applyFont="1" applyBorder="1"/>
    <xf numFmtId="2" fontId="3" fillId="0" borderId="8" xfId="0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0" fontId="3" fillId="2" borderId="8" xfId="0" applyNumberFormat="1" applyFont="1" applyFill="1" applyBorder="1" applyAlignment="1">
      <alignment horizontal="center" vertical="center"/>
    </xf>
    <xf numFmtId="178" fontId="3" fillId="2" borderId="8" xfId="0" applyNumberFormat="1" applyFont="1" applyFill="1" applyBorder="1" applyAlignment="1">
      <alignment horizontal="center" vertical="center"/>
    </xf>
    <xf numFmtId="178" fontId="3" fillId="3" borderId="8" xfId="0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178" fontId="3" fillId="3" borderId="19" xfId="0" applyNumberFormat="1" applyFont="1" applyFill="1" applyBorder="1" applyAlignment="1">
      <alignment horizontal="center" vertical="center"/>
    </xf>
    <xf numFmtId="176" fontId="3" fillId="0" borderId="7" xfId="0" applyNumberFormat="1" applyFont="1" applyBorder="1"/>
    <xf numFmtId="176" fontId="3" fillId="0" borderId="20" xfId="0" applyNumberFormat="1" applyFont="1" applyBorder="1"/>
    <xf numFmtId="176" fontId="3" fillId="0" borderId="9" xfId="0" applyNumberFormat="1" applyFont="1" applyBorder="1"/>
    <xf numFmtId="178" fontId="3" fillId="6" borderId="20" xfId="0" applyNumberFormat="1" applyFont="1" applyFill="1" applyBorder="1"/>
    <xf numFmtId="178" fontId="3" fillId="6" borderId="8" xfId="0" applyNumberFormat="1" applyFont="1" applyFill="1" applyBorder="1"/>
    <xf numFmtId="179" fontId="3" fillId="6" borderId="8" xfId="0" applyNumberFormat="1" applyFont="1" applyFill="1" applyBorder="1"/>
    <xf numFmtId="0" fontId="3" fillId="6" borderId="8" xfId="0" applyFont="1" applyFill="1" applyBorder="1"/>
    <xf numFmtId="178" fontId="3" fillId="3" borderId="5" xfId="0" applyNumberFormat="1" applyFont="1" applyFill="1" applyBorder="1" applyAlignment="1">
      <alignment horizontal="center" vertical="center"/>
    </xf>
    <xf numFmtId="176" fontId="3" fillId="0" borderId="12" xfId="0" applyNumberFormat="1" applyFont="1" applyBorder="1"/>
    <xf numFmtId="176" fontId="3" fillId="0" borderId="6" xfId="0" applyNumberFormat="1" applyFont="1" applyBorder="1"/>
    <xf numFmtId="176" fontId="3" fillId="0" borderId="11" xfId="0" applyNumberFormat="1" applyFont="1" applyBorder="1"/>
    <xf numFmtId="178" fontId="3" fillId="6" borderId="6" xfId="0" applyNumberFormat="1" applyFont="1" applyFill="1" applyBorder="1"/>
    <xf numFmtId="178" fontId="3" fillId="6" borderId="1" xfId="0" applyNumberFormat="1" applyFont="1" applyFill="1" applyBorder="1"/>
    <xf numFmtId="179" fontId="3" fillId="6" borderId="1" xfId="0" applyNumberFormat="1" applyFont="1" applyFill="1" applyBorder="1"/>
    <xf numFmtId="0" fontId="3" fillId="6" borderId="1" xfId="0" applyFont="1" applyFill="1" applyBorder="1"/>
    <xf numFmtId="178" fontId="3" fillId="3" borderId="2" xfId="0" applyNumberFormat="1" applyFont="1" applyFill="1" applyBorder="1" applyAlignment="1">
      <alignment horizontal="center" vertical="center"/>
    </xf>
    <xf numFmtId="176" fontId="3" fillId="0" borderId="13" xfId="0" applyNumberFormat="1" applyFont="1" applyBorder="1"/>
    <xf numFmtId="176" fontId="3" fillId="0" borderId="3" xfId="0" applyNumberFormat="1" applyFont="1" applyBorder="1"/>
    <xf numFmtId="176" fontId="3" fillId="0" borderId="15" xfId="0" applyNumberFormat="1" applyFont="1" applyBorder="1"/>
    <xf numFmtId="178" fontId="3" fillId="6" borderId="3" xfId="0" applyNumberFormat="1" applyFont="1" applyFill="1" applyBorder="1"/>
    <xf numFmtId="178" fontId="3" fillId="6" borderId="14" xfId="0" applyNumberFormat="1" applyFont="1" applyFill="1" applyBorder="1"/>
    <xf numFmtId="179" fontId="3" fillId="6" borderId="14" xfId="0" applyNumberFormat="1" applyFont="1" applyFill="1" applyBorder="1"/>
    <xf numFmtId="0" fontId="3" fillId="6" borderId="14" xfId="0" applyFont="1" applyFill="1" applyBorder="1"/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0" fontId="3" fillId="2" borderId="4" xfId="0" applyNumberFormat="1" applyFont="1" applyFill="1" applyBorder="1" applyAlignment="1">
      <alignment horizontal="center" vertical="center"/>
    </xf>
    <xf numFmtId="178" fontId="3" fillId="2" borderId="4" xfId="0" applyNumberFormat="1" applyFont="1" applyFill="1" applyBorder="1" applyAlignment="1">
      <alignment horizontal="center" vertical="center"/>
    </xf>
    <xf numFmtId="178" fontId="3" fillId="3" borderId="4" xfId="0" applyNumberFormat="1" applyFont="1" applyFill="1" applyBorder="1" applyAlignment="1">
      <alignment horizontal="center" vertical="center"/>
    </xf>
    <xf numFmtId="178" fontId="3" fillId="3" borderId="17" xfId="0" applyNumberFormat="1" applyFont="1" applyFill="1" applyBorder="1" applyAlignment="1">
      <alignment horizontal="center" vertical="center"/>
    </xf>
    <xf numFmtId="176" fontId="3" fillId="0" borderId="21" xfId="0" applyNumberFormat="1" applyFont="1" applyBorder="1"/>
    <xf numFmtId="176" fontId="3" fillId="0" borderId="18" xfId="0" applyNumberFormat="1" applyFont="1" applyBorder="1"/>
    <xf numFmtId="176" fontId="3" fillId="0" borderId="4" xfId="0" applyNumberFormat="1" applyFont="1" applyBorder="1"/>
    <xf numFmtId="176" fontId="3" fillId="0" borderId="22" xfId="0" applyNumberFormat="1" applyFont="1" applyBorder="1"/>
    <xf numFmtId="178" fontId="3" fillId="6" borderId="18" xfId="0" applyNumberFormat="1" applyFont="1" applyFill="1" applyBorder="1"/>
    <xf numFmtId="178" fontId="3" fillId="6" borderId="4" xfId="0" applyNumberFormat="1" applyFont="1" applyFill="1" applyBorder="1"/>
    <xf numFmtId="179" fontId="3" fillId="6" borderId="4" xfId="0" applyNumberFormat="1" applyFont="1" applyFill="1" applyBorder="1"/>
    <xf numFmtId="0" fontId="3" fillId="6" borderId="4" xfId="0" applyFont="1" applyFill="1" applyBorder="1"/>
    <xf numFmtId="180" fontId="3" fillId="0" borderId="22" xfId="0" applyNumberFormat="1" applyFont="1" applyBorder="1"/>
    <xf numFmtId="176" fontId="3" fillId="6" borderId="20" xfId="0" applyNumberFormat="1" applyFont="1" applyFill="1" applyBorder="1"/>
    <xf numFmtId="176" fontId="3" fillId="6" borderId="8" xfId="0" applyNumberFormat="1" applyFont="1" applyFill="1" applyBorder="1"/>
    <xf numFmtId="176" fontId="3" fillId="6" borderId="6" xfId="0" applyNumberFormat="1" applyFont="1" applyFill="1" applyBorder="1"/>
    <xf numFmtId="176" fontId="3" fillId="6" borderId="1" xfId="0" applyNumberFormat="1" applyFont="1" applyFill="1" applyBorder="1"/>
    <xf numFmtId="176" fontId="3" fillId="6" borderId="3" xfId="0" applyNumberFormat="1" applyFont="1" applyFill="1" applyBorder="1"/>
    <xf numFmtId="176" fontId="3" fillId="6" borderId="14" xfId="0" applyNumberFormat="1" applyFont="1" applyFill="1" applyBorder="1"/>
    <xf numFmtId="2" fontId="3" fillId="0" borderId="16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0" fontId="3" fillId="2" borderId="16" xfId="0" applyNumberFormat="1" applyFont="1" applyFill="1" applyBorder="1" applyAlignment="1">
      <alignment horizontal="center" vertical="center"/>
    </xf>
    <xf numFmtId="178" fontId="3" fillId="2" borderId="16" xfId="0" applyNumberFormat="1" applyFont="1" applyFill="1" applyBorder="1" applyAlignment="1">
      <alignment horizontal="center" vertical="center"/>
    </xf>
    <xf numFmtId="178" fontId="3" fillId="3" borderId="16" xfId="0" applyNumberFormat="1" applyFont="1" applyFill="1" applyBorder="1" applyAlignment="1">
      <alignment horizontal="center" vertical="center"/>
    </xf>
    <xf numFmtId="178" fontId="3" fillId="3" borderId="23" xfId="0" applyNumberFormat="1" applyFont="1" applyFill="1" applyBorder="1" applyAlignment="1">
      <alignment horizontal="center" vertical="center"/>
    </xf>
    <xf numFmtId="176" fontId="3" fillId="0" borderId="10" xfId="0" applyNumberFormat="1" applyFont="1" applyBorder="1"/>
    <xf numFmtId="176" fontId="3" fillId="0" borderId="24" xfId="0" applyNumberFormat="1" applyFont="1" applyBorder="1"/>
    <xf numFmtId="176" fontId="3" fillId="0" borderId="16" xfId="0" applyNumberFormat="1" applyFont="1" applyBorder="1"/>
    <xf numFmtId="176" fontId="3" fillId="0" borderId="25" xfId="0" applyNumberFormat="1" applyFont="1" applyBorder="1"/>
    <xf numFmtId="178" fontId="3" fillId="6" borderId="24" xfId="0" applyNumberFormat="1" applyFont="1" applyFill="1" applyBorder="1"/>
    <xf numFmtId="178" fontId="3" fillId="6" borderId="16" xfId="0" applyNumberFormat="1" applyFont="1" applyFill="1" applyBorder="1"/>
    <xf numFmtId="179" fontId="3" fillId="6" borderId="16" xfId="0" applyNumberFormat="1" applyFont="1" applyFill="1" applyBorder="1"/>
    <xf numFmtId="0" fontId="3" fillId="6" borderId="16" xfId="0" applyFont="1" applyFill="1" applyBorder="1"/>
    <xf numFmtId="180" fontId="3" fillId="0" borderId="25" xfId="0" applyNumberFormat="1" applyFont="1" applyBorder="1"/>
    <xf numFmtId="0" fontId="4" fillId="3" borderId="17" xfId="0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6" fontId="4" fillId="0" borderId="26" xfId="0" applyNumberFormat="1" applyFont="1" applyBorder="1" applyAlignment="1">
      <alignment horizontal="center" vertical="center" wrapText="1"/>
    </xf>
    <xf numFmtId="176" fontId="3" fillId="0" borderId="29" xfId="0" applyNumberFormat="1" applyFont="1" applyBorder="1"/>
    <xf numFmtId="176" fontId="3" fillId="0" borderId="30" xfId="0" applyNumberFormat="1" applyFont="1" applyBorder="1"/>
    <xf numFmtId="176" fontId="3" fillId="0" borderId="31" xfId="0" applyNumberFormat="1" applyFont="1" applyBorder="1"/>
    <xf numFmtId="176" fontId="3" fillId="0" borderId="32" xfId="0" applyNumberFormat="1" applyFont="1" applyBorder="1"/>
    <xf numFmtId="176" fontId="3" fillId="0" borderId="33" xfId="0" applyNumberFormat="1" applyFont="1" applyBorder="1"/>
    <xf numFmtId="176" fontId="3" fillId="0" borderId="19" xfId="0" applyNumberFormat="1" applyFont="1" applyBorder="1"/>
    <xf numFmtId="176" fontId="3" fillId="0" borderId="5" xfId="0" applyNumberFormat="1" applyFont="1" applyBorder="1"/>
    <xf numFmtId="176" fontId="3" fillId="0" borderId="2" xfId="0" applyNumberFormat="1" applyFont="1" applyBorder="1"/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4"/>
  <sheetViews>
    <sheetView tabSelected="1" workbookViewId="0"/>
  </sheetViews>
  <sheetFormatPr defaultRowHeight="15"/>
  <cols>
    <col min="1" max="1" width="18.5" style="3" customWidth="1"/>
    <col min="2" max="2" width="16.5" style="5" customWidth="1"/>
    <col min="3" max="3" width="9.125" style="5" customWidth="1"/>
    <col min="4" max="4" width="8.125" style="5" customWidth="1"/>
    <col min="5" max="5" width="10.625" style="5" customWidth="1"/>
    <col min="6" max="6" width="7.875" style="5" customWidth="1"/>
    <col min="7" max="7" width="15.125" style="5" customWidth="1"/>
    <col min="8" max="8" width="11.125" style="7" customWidth="1"/>
    <col min="9" max="9" width="11.125" style="5" customWidth="1"/>
    <col min="10" max="10" width="11.125" style="9" customWidth="1"/>
    <col min="11" max="13" width="13.375" style="9" customWidth="1"/>
    <col min="14" max="30" width="13.375" style="2" customWidth="1"/>
    <col min="31" max="31" width="8" style="2" customWidth="1"/>
    <col min="32" max="32" width="8.875" style="2" customWidth="1"/>
    <col min="33" max="39" width="13.375" style="2" customWidth="1"/>
    <col min="40" max="41" width="9.125" style="2" customWidth="1"/>
    <col min="42" max="42" width="9.875" style="2" customWidth="1"/>
    <col min="43" max="43" width="9" style="2" customWidth="1"/>
    <col min="44" max="45" width="9" style="2" hidden="1" customWidth="1"/>
    <col min="46" max="46" width="14.625" style="2" customWidth="1"/>
    <col min="47" max="267" width="9" style="2" customWidth="1"/>
    <col min="268" max="268" width="13.375" style="2" customWidth="1"/>
    <col min="269" max="269" width="7.625" style="2" customWidth="1"/>
    <col min="270" max="270" width="5.375" style="2" customWidth="1"/>
    <col min="271" max="271" width="9.875" style="2" customWidth="1"/>
    <col min="272" max="272" width="6.625" style="2" customWidth="1"/>
    <col min="273" max="273" width="7.875" style="2" customWidth="1"/>
    <col min="274" max="274" width="6.875" style="2" customWidth="1"/>
    <col min="275" max="275" width="6.625" style="2" customWidth="1"/>
    <col min="276" max="277" width="10.125" style="2" customWidth="1"/>
    <col min="278" max="281" width="13.375" style="2" customWidth="1"/>
    <col min="282" max="285" style="2" hidden="1"/>
    <col min="286" max="286" width="13.375" style="2" customWidth="1"/>
    <col min="287" max="287" width="8" style="2" customWidth="1"/>
    <col min="288" max="288" width="8.875" style="2" customWidth="1"/>
    <col min="289" max="295" width="13.375" style="2" customWidth="1"/>
    <col min="296" max="297" width="9.125" style="2" customWidth="1"/>
    <col min="298" max="298" width="9.875" style="2" customWidth="1"/>
    <col min="299" max="299" width="9" style="2" customWidth="1"/>
    <col min="300" max="301" style="2" hidden="1"/>
    <col min="302" max="302" width="14.625" style="2" customWidth="1"/>
    <col min="303" max="523" width="9" style="2" customWidth="1"/>
    <col min="524" max="524" width="13.375" style="2" customWidth="1"/>
    <col min="525" max="525" width="7.625" style="2" customWidth="1"/>
    <col min="526" max="526" width="5.375" style="2" customWidth="1"/>
    <col min="527" max="527" width="9.875" style="2" customWidth="1"/>
    <col min="528" max="528" width="6.625" style="2" customWidth="1"/>
    <col min="529" max="529" width="7.875" style="2" customWidth="1"/>
    <col min="530" max="530" width="6.875" style="2" customWidth="1"/>
    <col min="531" max="531" width="6.625" style="2" customWidth="1"/>
    <col min="532" max="533" width="10.125" style="2" customWidth="1"/>
    <col min="534" max="537" width="13.375" style="2" customWidth="1"/>
    <col min="538" max="541" style="2" hidden="1"/>
    <col min="542" max="542" width="13.375" style="2" customWidth="1"/>
    <col min="543" max="543" width="8" style="2" customWidth="1"/>
    <col min="544" max="544" width="8.875" style="2" customWidth="1"/>
    <col min="545" max="551" width="13.375" style="2" customWidth="1"/>
    <col min="552" max="553" width="9.125" style="2" customWidth="1"/>
    <col min="554" max="554" width="9.875" style="2" customWidth="1"/>
    <col min="555" max="555" width="9" style="2" customWidth="1"/>
    <col min="556" max="557" style="2" hidden="1"/>
    <col min="558" max="558" width="14.625" style="2" customWidth="1"/>
    <col min="559" max="779" width="9" style="2" customWidth="1"/>
    <col min="780" max="780" width="13.375" style="2" customWidth="1"/>
    <col min="781" max="781" width="7.625" style="2" customWidth="1"/>
    <col min="782" max="782" width="5.375" style="2" customWidth="1"/>
    <col min="783" max="783" width="9.875" style="2" customWidth="1"/>
    <col min="784" max="784" width="6.625" style="2" customWidth="1"/>
    <col min="785" max="785" width="7.875" style="2" customWidth="1"/>
    <col min="786" max="786" width="6.875" style="2" customWidth="1"/>
    <col min="787" max="787" width="6.625" style="2" customWidth="1"/>
    <col min="788" max="789" width="10.125" style="2" customWidth="1"/>
    <col min="790" max="793" width="13.375" style="2" customWidth="1"/>
    <col min="794" max="797" style="2" hidden="1"/>
    <col min="798" max="798" width="13.375" style="2" customWidth="1"/>
    <col min="799" max="799" width="8" style="2" customWidth="1"/>
    <col min="800" max="800" width="8.875" style="2" customWidth="1"/>
    <col min="801" max="807" width="13.375" style="2" customWidth="1"/>
    <col min="808" max="809" width="9.125" style="2" customWidth="1"/>
    <col min="810" max="810" width="9.875" style="2" customWidth="1"/>
    <col min="811" max="811" width="9" style="2" customWidth="1"/>
    <col min="812" max="813" style="2" hidden="1"/>
    <col min="814" max="814" width="14.625" style="2" customWidth="1"/>
    <col min="815" max="1035" width="9" style="2" customWidth="1"/>
    <col min="1036" max="1036" width="13.375" style="2" customWidth="1"/>
    <col min="1037" max="1037" width="7.625" style="2" customWidth="1"/>
    <col min="1038" max="1038" width="5.375" style="2" customWidth="1"/>
    <col min="1039" max="1039" width="9.875" style="2" customWidth="1"/>
    <col min="1040" max="1040" width="6.625" style="2" customWidth="1"/>
    <col min="1041" max="1041" width="7.875" style="2" customWidth="1"/>
    <col min="1042" max="1042" width="6.875" style="2" customWidth="1"/>
    <col min="1043" max="1043" width="6.625" style="2" customWidth="1"/>
    <col min="1044" max="1045" width="10.125" style="2" customWidth="1"/>
    <col min="1046" max="1049" width="13.375" style="2" customWidth="1"/>
    <col min="1050" max="1053" style="2" hidden="1"/>
    <col min="1054" max="1054" width="13.375" style="2" customWidth="1"/>
    <col min="1055" max="1055" width="8" style="2" customWidth="1"/>
    <col min="1056" max="1056" width="8.875" style="2" customWidth="1"/>
    <col min="1057" max="1063" width="13.375" style="2" customWidth="1"/>
    <col min="1064" max="1065" width="9.125" style="2" customWidth="1"/>
    <col min="1066" max="1066" width="9.875" style="2" customWidth="1"/>
    <col min="1067" max="1067" width="9" style="2" customWidth="1"/>
    <col min="1068" max="1069" style="2" hidden="1"/>
    <col min="1070" max="1070" width="14.625" style="2" customWidth="1"/>
    <col min="1071" max="1291" width="9" style="2" customWidth="1"/>
    <col min="1292" max="1292" width="13.375" style="2" customWidth="1"/>
    <col min="1293" max="1293" width="7.625" style="2" customWidth="1"/>
    <col min="1294" max="1294" width="5.375" style="2" customWidth="1"/>
    <col min="1295" max="1295" width="9.875" style="2" customWidth="1"/>
    <col min="1296" max="1296" width="6.625" style="2" customWidth="1"/>
    <col min="1297" max="1297" width="7.875" style="2" customWidth="1"/>
    <col min="1298" max="1298" width="6.875" style="2" customWidth="1"/>
    <col min="1299" max="1299" width="6.625" style="2" customWidth="1"/>
    <col min="1300" max="1301" width="10.125" style="2" customWidth="1"/>
    <col min="1302" max="1305" width="13.375" style="2" customWidth="1"/>
    <col min="1306" max="1309" style="2" hidden="1"/>
    <col min="1310" max="1310" width="13.375" style="2" customWidth="1"/>
    <col min="1311" max="1311" width="8" style="2" customWidth="1"/>
    <col min="1312" max="1312" width="8.875" style="2" customWidth="1"/>
    <col min="1313" max="1319" width="13.375" style="2" customWidth="1"/>
    <col min="1320" max="1321" width="9.125" style="2" customWidth="1"/>
    <col min="1322" max="1322" width="9.875" style="2" customWidth="1"/>
    <col min="1323" max="1323" width="9" style="2" customWidth="1"/>
    <col min="1324" max="1325" style="2" hidden="1"/>
    <col min="1326" max="1326" width="14.625" style="2" customWidth="1"/>
    <col min="1327" max="1547" width="9" style="2" customWidth="1"/>
    <col min="1548" max="1548" width="13.375" style="2" customWidth="1"/>
    <col min="1549" max="1549" width="7.625" style="2" customWidth="1"/>
    <col min="1550" max="1550" width="5.375" style="2" customWidth="1"/>
    <col min="1551" max="1551" width="9.875" style="2" customWidth="1"/>
    <col min="1552" max="1552" width="6.625" style="2" customWidth="1"/>
    <col min="1553" max="1553" width="7.875" style="2" customWidth="1"/>
    <col min="1554" max="1554" width="6.875" style="2" customWidth="1"/>
    <col min="1555" max="1555" width="6.625" style="2" customWidth="1"/>
    <col min="1556" max="1557" width="10.125" style="2" customWidth="1"/>
    <col min="1558" max="1561" width="13.375" style="2" customWidth="1"/>
    <col min="1562" max="1565" style="2" hidden="1"/>
    <col min="1566" max="1566" width="13.375" style="2" customWidth="1"/>
    <col min="1567" max="1567" width="8" style="2" customWidth="1"/>
    <col min="1568" max="1568" width="8.875" style="2" customWidth="1"/>
    <col min="1569" max="1575" width="13.375" style="2" customWidth="1"/>
    <col min="1576" max="1577" width="9.125" style="2" customWidth="1"/>
    <col min="1578" max="1578" width="9.875" style="2" customWidth="1"/>
    <col min="1579" max="1579" width="9" style="2" customWidth="1"/>
    <col min="1580" max="1581" style="2" hidden="1"/>
    <col min="1582" max="1582" width="14.625" style="2" customWidth="1"/>
    <col min="1583" max="1803" width="9" style="2" customWidth="1"/>
    <col min="1804" max="1804" width="13.375" style="2" customWidth="1"/>
    <col min="1805" max="1805" width="7.625" style="2" customWidth="1"/>
    <col min="1806" max="1806" width="5.375" style="2" customWidth="1"/>
    <col min="1807" max="1807" width="9.875" style="2" customWidth="1"/>
    <col min="1808" max="1808" width="6.625" style="2" customWidth="1"/>
    <col min="1809" max="1809" width="7.875" style="2" customWidth="1"/>
    <col min="1810" max="1810" width="6.875" style="2" customWidth="1"/>
    <col min="1811" max="1811" width="6.625" style="2" customWidth="1"/>
    <col min="1812" max="1813" width="10.125" style="2" customWidth="1"/>
    <col min="1814" max="1817" width="13.375" style="2" customWidth="1"/>
    <col min="1818" max="1821" style="2" hidden="1"/>
    <col min="1822" max="1822" width="13.375" style="2" customWidth="1"/>
    <col min="1823" max="1823" width="8" style="2" customWidth="1"/>
    <col min="1824" max="1824" width="8.875" style="2" customWidth="1"/>
    <col min="1825" max="1831" width="13.375" style="2" customWidth="1"/>
    <col min="1832" max="1833" width="9.125" style="2" customWidth="1"/>
    <col min="1834" max="1834" width="9.875" style="2" customWidth="1"/>
    <col min="1835" max="1835" width="9" style="2" customWidth="1"/>
    <col min="1836" max="1837" style="2" hidden="1"/>
    <col min="1838" max="1838" width="14.625" style="2" customWidth="1"/>
    <col min="1839" max="2059" width="9" style="2" customWidth="1"/>
    <col min="2060" max="2060" width="13.375" style="2" customWidth="1"/>
    <col min="2061" max="2061" width="7.625" style="2" customWidth="1"/>
    <col min="2062" max="2062" width="5.375" style="2" customWidth="1"/>
    <col min="2063" max="2063" width="9.875" style="2" customWidth="1"/>
    <col min="2064" max="2064" width="6.625" style="2" customWidth="1"/>
    <col min="2065" max="2065" width="7.875" style="2" customWidth="1"/>
    <col min="2066" max="2066" width="6.875" style="2" customWidth="1"/>
    <col min="2067" max="2067" width="6.625" style="2" customWidth="1"/>
    <col min="2068" max="2069" width="10.125" style="2" customWidth="1"/>
    <col min="2070" max="2073" width="13.375" style="2" customWidth="1"/>
    <col min="2074" max="2077" style="2" hidden="1"/>
    <col min="2078" max="2078" width="13.375" style="2" customWidth="1"/>
    <col min="2079" max="2079" width="8" style="2" customWidth="1"/>
    <col min="2080" max="2080" width="8.875" style="2" customWidth="1"/>
    <col min="2081" max="2087" width="13.375" style="2" customWidth="1"/>
    <col min="2088" max="2089" width="9.125" style="2" customWidth="1"/>
    <col min="2090" max="2090" width="9.875" style="2" customWidth="1"/>
    <col min="2091" max="2091" width="9" style="2" customWidth="1"/>
    <col min="2092" max="2093" style="2" hidden="1"/>
    <col min="2094" max="2094" width="14.625" style="2" customWidth="1"/>
    <col min="2095" max="2315" width="9" style="2" customWidth="1"/>
    <col min="2316" max="2316" width="13.375" style="2" customWidth="1"/>
    <col min="2317" max="2317" width="7.625" style="2" customWidth="1"/>
    <col min="2318" max="2318" width="5.375" style="2" customWidth="1"/>
    <col min="2319" max="2319" width="9.875" style="2" customWidth="1"/>
    <col min="2320" max="2320" width="6.625" style="2" customWidth="1"/>
    <col min="2321" max="2321" width="7.875" style="2" customWidth="1"/>
    <col min="2322" max="2322" width="6.875" style="2" customWidth="1"/>
    <col min="2323" max="2323" width="6.625" style="2" customWidth="1"/>
    <col min="2324" max="2325" width="10.125" style="2" customWidth="1"/>
    <col min="2326" max="2329" width="13.375" style="2" customWidth="1"/>
    <col min="2330" max="2333" style="2" hidden="1"/>
    <col min="2334" max="2334" width="13.375" style="2" customWidth="1"/>
    <col min="2335" max="2335" width="8" style="2" customWidth="1"/>
    <col min="2336" max="2336" width="8.875" style="2" customWidth="1"/>
    <col min="2337" max="2343" width="13.375" style="2" customWidth="1"/>
    <col min="2344" max="2345" width="9.125" style="2" customWidth="1"/>
    <col min="2346" max="2346" width="9.875" style="2" customWidth="1"/>
    <col min="2347" max="2347" width="9" style="2" customWidth="1"/>
    <col min="2348" max="2349" style="2" hidden="1"/>
    <col min="2350" max="2350" width="14.625" style="2" customWidth="1"/>
    <col min="2351" max="2571" width="9" style="2" customWidth="1"/>
    <col min="2572" max="2572" width="13.375" style="2" customWidth="1"/>
    <col min="2573" max="2573" width="7.625" style="2" customWidth="1"/>
    <col min="2574" max="2574" width="5.375" style="2" customWidth="1"/>
    <col min="2575" max="2575" width="9.875" style="2" customWidth="1"/>
    <col min="2576" max="2576" width="6.625" style="2" customWidth="1"/>
    <col min="2577" max="2577" width="7.875" style="2" customWidth="1"/>
    <col min="2578" max="2578" width="6.875" style="2" customWidth="1"/>
    <col min="2579" max="2579" width="6.625" style="2" customWidth="1"/>
    <col min="2580" max="2581" width="10.125" style="2" customWidth="1"/>
    <col min="2582" max="2585" width="13.375" style="2" customWidth="1"/>
    <col min="2586" max="2589" style="2" hidden="1"/>
    <col min="2590" max="2590" width="13.375" style="2" customWidth="1"/>
    <col min="2591" max="2591" width="8" style="2" customWidth="1"/>
    <col min="2592" max="2592" width="8.875" style="2" customWidth="1"/>
    <col min="2593" max="2599" width="13.375" style="2" customWidth="1"/>
    <col min="2600" max="2601" width="9.125" style="2" customWidth="1"/>
    <col min="2602" max="2602" width="9.875" style="2" customWidth="1"/>
    <col min="2603" max="2603" width="9" style="2" customWidth="1"/>
    <col min="2604" max="2605" style="2" hidden="1"/>
    <col min="2606" max="2606" width="14.625" style="2" customWidth="1"/>
    <col min="2607" max="2827" width="9" style="2" customWidth="1"/>
    <col min="2828" max="2828" width="13.375" style="2" customWidth="1"/>
    <col min="2829" max="2829" width="7.625" style="2" customWidth="1"/>
    <col min="2830" max="2830" width="5.375" style="2" customWidth="1"/>
    <col min="2831" max="2831" width="9.875" style="2" customWidth="1"/>
    <col min="2832" max="2832" width="6.625" style="2" customWidth="1"/>
    <col min="2833" max="2833" width="7.875" style="2" customWidth="1"/>
    <col min="2834" max="2834" width="6.875" style="2" customWidth="1"/>
    <col min="2835" max="2835" width="6.625" style="2" customWidth="1"/>
    <col min="2836" max="2837" width="10.125" style="2" customWidth="1"/>
    <col min="2838" max="2841" width="13.375" style="2" customWidth="1"/>
    <col min="2842" max="2845" style="2" hidden="1"/>
    <col min="2846" max="2846" width="13.375" style="2" customWidth="1"/>
    <col min="2847" max="2847" width="8" style="2" customWidth="1"/>
    <col min="2848" max="2848" width="8.875" style="2" customWidth="1"/>
    <col min="2849" max="2855" width="13.375" style="2" customWidth="1"/>
    <col min="2856" max="2857" width="9.125" style="2" customWidth="1"/>
    <col min="2858" max="2858" width="9.875" style="2" customWidth="1"/>
    <col min="2859" max="2859" width="9" style="2" customWidth="1"/>
    <col min="2860" max="2861" style="2" hidden="1"/>
    <col min="2862" max="2862" width="14.625" style="2" customWidth="1"/>
    <col min="2863" max="3083" width="9" style="2" customWidth="1"/>
    <col min="3084" max="3084" width="13.375" style="2" customWidth="1"/>
    <col min="3085" max="3085" width="7.625" style="2" customWidth="1"/>
    <col min="3086" max="3086" width="5.375" style="2" customWidth="1"/>
    <col min="3087" max="3087" width="9.875" style="2" customWidth="1"/>
    <col min="3088" max="3088" width="6.625" style="2" customWidth="1"/>
    <col min="3089" max="3089" width="7.875" style="2" customWidth="1"/>
    <col min="3090" max="3090" width="6.875" style="2" customWidth="1"/>
    <col min="3091" max="3091" width="6.625" style="2" customWidth="1"/>
    <col min="3092" max="3093" width="10.125" style="2" customWidth="1"/>
    <col min="3094" max="3097" width="13.375" style="2" customWidth="1"/>
    <col min="3098" max="3101" style="2" hidden="1"/>
    <col min="3102" max="3102" width="13.375" style="2" customWidth="1"/>
    <col min="3103" max="3103" width="8" style="2" customWidth="1"/>
    <col min="3104" max="3104" width="8.875" style="2" customWidth="1"/>
    <col min="3105" max="3111" width="13.375" style="2" customWidth="1"/>
    <col min="3112" max="3113" width="9.125" style="2" customWidth="1"/>
    <col min="3114" max="3114" width="9.875" style="2" customWidth="1"/>
    <col min="3115" max="3115" width="9" style="2" customWidth="1"/>
    <col min="3116" max="3117" style="2" hidden="1"/>
    <col min="3118" max="3118" width="14.625" style="2" customWidth="1"/>
    <col min="3119" max="3339" width="9" style="2" customWidth="1"/>
    <col min="3340" max="3340" width="13.375" style="2" customWidth="1"/>
    <col min="3341" max="3341" width="7.625" style="2" customWidth="1"/>
    <col min="3342" max="3342" width="5.375" style="2" customWidth="1"/>
    <col min="3343" max="3343" width="9.875" style="2" customWidth="1"/>
    <col min="3344" max="3344" width="6.625" style="2" customWidth="1"/>
    <col min="3345" max="3345" width="7.875" style="2" customWidth="1"/>
    <col min="3346" max="3346" width="6.875" style="2" customWidth="1"/>
    <col min="3347" max="3347" width="6.625" style="2" customWidth="1"/>
    <col min="3348" max="3349" width="10.125" style="2" customWidth="1"/>
    <col min="3350" max="3353" width="13.375" style="2" customWidth="1"/>
    <col min="3354" max="3357" style="2" hidden="1"/>
    <col min="3358" max="3358" width="13.375" style="2" customWidth="1"/>
    <col min="3359" max="3359" width="8" style="2" customWidth="1"/>
    <col min="3360" max="3360" width="8.875" style="2" customWidth="1"/>
    <col min="3361" max="3367" width="13.375" style="2" customWidth="1"/>
    <col min="3368" max="3369" width="9.125" style="2" customWidth="1"/>
    <col min="3370" max="3370" width="9.875" style="2" customWidth="1"/>
    <col min="3371" max="3371" width="9" style="2" customWidth="1"/>
    <col min="3372" max="3373" style="2" hidden="1"/>
    <col min="3374" max="3374" width="14.625" style="2" customWidth="1"/>
    <col min="3375" max="3595" width="9" style="2" customWidth="1"/>
    <col min="3596" max="3596" width="13.375" style="2" customWidth="1"/>
    <col min="3597" max="3597" width="7.625" style="2" customWidth="1"/>
    <col min="3598" max="3598" width="5.375" style="2" customWidth="1"/>
    <col min="3599" max="3599" width="9.875" style="2" customWidth="1"/>
    <col min="3600" max="3600" width="6.625" style="2" customWidth="1"/>
    <col min="3601" max="3601" width="7.875" style="2" customWidth="1"/>
    <col min="3602" max="3602" width="6.875" style="2" customWidth="1"/>
    <col min="3603" max="3603" width="6.625" style="2" customWidth="1"/>
    <col min="3604" max="3605" width="10.125" style="2" customWidth="1"/>
    <col min="3606" max="3609" width="13.375" style="2" customWidth="1"/>
    <col min="3610" max="3613" style="2" hidden="1"/>
    <col min="3614" max="3614" width="13.375" style="2" customWidth="1"/>
    <col min="3615" max="3615" width="8" style="2" customWidth="1"/>
    <col min="3616" max="3616" width="8.875" style="2" customWidth="1"/>
    <col min="3617" max="3623" width="13.375" style="2" customWidth="1"/>
    <col min="3624" max="3625" width="9.125" style="2" customWidth="1"/>
    <col min="3626" max="3626" width="9.875" style="2" customWidth="1"/>
    <col min="3627" max="3627" width="9" style="2" customWidth="1"/>
    <col min="3628" max="3629" style="2" hidden="1"/>
    <col min="3630" max="3630" width="14.625" style="2" customWidth="1"/>
    <col min="3631" max="3851" width="9" style="2" customWidth="1"/>
    <col min="3852" max="3852" width="13.375" style="2" customWidth="1"/>
    <col min="3853" max="3853" width="7.625" style="2" customWidth="1"/>
    <col min="3854" max="3854" width="5.375" style="2" customWidth="1"/>
    <col min="3855" max="3855" width="9.875" style="2" customWidth="1"/>
    <col min="3856" max="3856" width="6.625" style="2" customWidth="1"/>
    <col min="3857" max="3857" width="7.875" style="2" customWidth="1"/>
    <col min="3858" max="3858" width="6.875" style="2" customWidth="1"/>
    <col min="3859" max="3859" width="6.625" style="2" customWidth="1"/>
    <col min="3860" max="3861" width="10.125" style="2" customWidth="1"/>
    <col min="3862" max="3865" width="13.375" style="2" customWidth="1"/>
    <col min="3866" max="3869" style="2" hidden="1"/>
    <col min="3870" max="3870" width="13.375" style="2" customWidth="1"/>
    <col min="3871" max="3871" width="8" style="2" customWidth="1"/>
    <col min="3872" max="3872" width="8.875" style="2" customWidth="1"/>
    <col min="3873" max="3879" width="13.375" style="2" customWidth="1"/>
    <col min="3880" max="3881" width="9.125" style="2" customWidth="1"/>
    <col min="3882" max="3882" width="9.875" style="2" customWidth="1"/>
    <col min="3883" max="3883" width="9" style="2" customWidth="1"/>
    <col min="3884" max="3885" style="2" hidden="1"/>
    <col min="3886" max="3886" width="14.625" style="2" customWidth="1"/>
    <col min="3887" max="4107" width="9" style="2" customWidth="1"/>
    <col min="4108" max="4108" width="13.375" style="2" customWidth="1"/>
    <col min="4109" max="4109" width="7.625" style="2" customWidth="1"/>
    <col min="4110" max="4110" width="5.375" style="2" customWidth="1"/>
    <col min="4111" max="4111" width="9.875" style="2" customWidth="1"/>
    <col min="4112" max="4112" width="6.625" style="2" customWidth="1"/>
    <col min="4113" max="4113" width="7.875" style="2" customWidth="1"/>
    <col min="4114" max="4114" width="6.875" style="2" customWidth="1"/>
    <col min="4115" max="4115" width="6.625" style="2" customWidth="1"/>
    <col min="4116" max="4117" width="10.125" style="2" customWidth="1"/>
    <col min="4118" max="4121" width="13.375" style="2" customWidth="1"/>
    <col min="4122" max="4125" style="2" hidden="1"/>
    <col min="4126" max="4126" width="13.375" style="2" customWidth="1"/>
    <col min="4127" max="4127" width="8" style="2" customWidth="1"/>
    <col min="4128" max="4128" width="8.875" style="2" customWidth="1"/>
    <col min="4129" max="4135" width="13.375" style="2" customWidth="1"/>
    <col min="4136" max="4137" width="9.125" style="2" customWidth="1"/>
    <col min="4138" max="4138" width="9.875" style="2" customWidth="1"/>
    <col min="4139" max="4139" width="9" style="2" customWidth="1"/>
    <col min="4140" max="4141" style="2" hidden="1"/>
    <col min="4142" max="4142" width="14.625" style="2" customWidth="1"/>
    <col min="4143" max="4363" width="9" style="2" customWidth="1"/>
    <col min="4364" max="4364" width="13.375" style="2" customWidth="1"/>
    <col min="4365" max="4365" width="7.625" style="2" customWidth="1"/>
    <col min="4366" max="4366" width="5.375" style="2" customWidth="1"/>
    <col min="4367" max="4367" width="9.875" style="2" customWidth="1"/>
    <col min="4368" max="4368" width="6.625" style="2" customWidth="1"/>
    <col min="4369" max="4369" width="7.875" style="2" customWidth="1"/>
    <col min="4370" max="4370" width="6.875" style="2" customWidth="1"/>
    <col min="4371" max="4371" width="6.625" style="2" customWidth="1"/>
    <col min="4372" max="4373" width="10.125" style="2" customWidth="1"/>
    <col min="4374" max="4377" width="13.375" style="2" customWidth="1"/>
    <col min="4378" max="4381" style="2" hidden="1"/>
    <col min="4382" max="4382" width="13.375" style="2" customWidth="1"/>
    <col min="4383" max="4383" width="8" style="2" customWidth="1"/>
    <col min="4384" max="4384" width="8.875" style="2" customWidth="1"/>
    <col min="4385" max="4391" width="13.375" style="2" customWidth="1"/>
    <col min="4392" max="4393" width="9.125" style="2" customWidth="1"/>
    <col min="4394" max="4394" width="9.875" style="2" customWidth="1"/>
    <col min="4395" max="4395" width="9" style="2" customWidth="1"/>
    <col min="4396" max="4397" style="2" hidden="1"/>
    <col min="4398" max="4398" width="14.625" style="2" customWidth="1"/>
    <col min="4399" max="4619" width="9" style="2" customWidth="1"/>
    <col min="4620" max="4620" width="13.375" style="2" customWidth="1"/>
    <col min="4621" max="4621" width="7.625" style="2" customWidth="1"/>
    <col min="4622" max="4622" width="5.375" style="2" customWidth="1"/>
    <col min="4623" max="4623" width="9.875" style="2" customWidth="1"/>
    <col min="4624" max="4624" width="6.625" style="2" customWidth="1"/>
    <col min="4625" max="4625" width="7.875" style="2" customWidth="1"/>
    <col min="4626" max="4626" width="6.875" style="2" customWidth="1"/>
    <col min="4627" max="4627" width="6.625" style="2" customWidth="1"/>
    <col min="4628" max="4629" width="10.125" style="2" customWidth="1"/>
    <col min="4630" max="4633" width="13.375" style="2" customWidth="1"/>
    <col min="4634" max="4637" style="2" hidden="1"/>
    <col min="4638" max="4638" width="13.375" style="2" customWidth="1"/>
    <col min="4639" max="4639" width="8" style="2" customWidth="1"/>
    <col min="4640" max="4640" width="8.875" style="2" customWidth="1"/>
    <col min="4641" max="4647" width="13.375" style="2" customWidth="1"/>
    <col min="4648" max="4649" width="9.125" style="2" customWidth="1"/>
    <col min="4650" max="4650" width="9.875" style="2" customWidth="1"/>
    <col min="4651" max="4651" width="9" style="2" customWidth="1"/>
    <col min="4652" max="4653" style="2" hidden="1"/>
    <col min="4654" max="4654" width="14.625" style="2" customWidth="1"/>
    <col min="4655" max="4875" width="9" style="2" customWidth="1"/>
    <col min="4876" max="4876" width="13.375" style="2" customWidth="1"/>
    <col min="4877" max="4877" width="7.625" style="2" customWidth="1"/>
    <col min="4878" max="4878" width="5.375" style="2" customWidth="1"/>
    <col min="4879" max="4879" width="9.875" style="2" customWidth="1"/>
    <col min="4880" max="4880" width="6.625" style="2" customWidth="1"/>
    <col min="4881" max="4881" width="7.875" style="2" customWidth="1"/>
    <col min="4882" max="4882" width="6.875" style="2" customWidth="1"/>
    <col min="4883" max="4883" width="6.625" style="2" customWidth="1"/>
    <col min="4884" max="4885" width="10.125" style="2" customWidth="1"/>
    <col min="4886" max="4889" width="13.375" style="2" customWidth="1"/>
    <col min="4890" max="4893" style="2" hidden="1"/>
    <col min="4894" max="4894" width="13.375" style="2" customWidth="1"/>
    <col min="4895" max="4895" width="8" style="2" customWidth="1"/>
    <col min="4896" max="4896" width="8.875" style="2" customWidth="1"/>
    <col min="4897" max="4903" width="13.375" style="2" customWidth="1"/>
    <col min="4904" max="4905" width="9.125" style="2" customWidth="1"/>
    <col min="4906" max="4906" width="9.875" style="2" customWidth="1"/>
    <col min="4907" max="4907" width="9" style="2" customWidth="1"/>
    <col min="4908" max="4909" style="2" hidden="1"/>
    <col min="4910" max="4910" width="14.625" style="2" customWidth="1"/>
    <col min="4911" max="5131" width="9" style="2" customWidth="1"/>
    <col min="5132" max="5132" width="13.375" style="2" customWidth="1"/>
    <col min="5133" max="5133" width="7.625" style="2" customWidth="1"/>
    <col min="5134" max="5134" width="5.375" style="2" customWidth="1"/>
    <col min="5135" max="5135" width="9.875" style="2" customWidth="1"/>
    <col min="5136" max="5136" width="6.625" style="2" customWidth="1"/>
    <col min="5137" max="5137" width="7.875" style="2" customWidth="1"/>
    <col min="5138" max="5138" width="6.875" style="2" customWidth="1"/>
    <col min="5139" max="5139" width="6.625" style="2" customWidth="1"/>
    <col min="5140" max="5141" width="10.125" style="2" customWidth="1"/>
    <col min="5142" max="5145" width="13.375" style="2" customWidth="1"/>
    <col min="5146" max="5149" style="2" hidden="1"/>
    <col min="5150" max="5150" width="13.375" style="2" customWidth="1"/>
    <col min="5151" max="5151" width="8" style="2" customWidth="1"/>
    <col min="5152" max="5152" width="8.875" style="2" customWidth="1"/>
    <col min="5153" max="5159" width="13.375" style="2" customWidth="1"/>
    <col min="5160" max="5161" width="9.125" style="2" customWidth="1"/>
    <col min="5162" max="5162" width="9.875" style="2" customWidth="1"/>
    <col min="5163" max="5163" width="9" style="2" customWidth="1"/>
    <col min="5164" max="5165" style="2" hidden="1"/>
    <col min="5166" max="5166" width="14.625" style="2" customWidth="1"/>
    <col min="5167" max="5387" width="9" style="2" customWidth="1"/>
    <col min="5388" max="5388" width="13.375" style="2" customWidth="1"/>
    <col min="5389" max="5389" width="7.625" style="2" customWidth="1"/>
    <col min="5390" max="5390" width="5.375" style="2" customWidth="1"/>
    <col min="5391" max="5391" width="9.875" style="2" customWidth="1"/>
    <col min="5392" max="5392" width="6.625" style="2" customWidth="1"/>
    <col min="5393" max="5393" width="7.875" style="2" customWidth="1"/>
    <col min="5394" max="5394" width="6.875" style="2" customWidth="1"/>
    <col min="5395" max="5395" width="6.625" style="2" customWidth="1"/>
    <col min="5396" max="5397" width="10.125" style="2" customWidth="1"/>
    <col min="5398" max="5401" width="13.375" style="2" customWidth="1"/>
    <col min="5402" max="5405" style="2" hidden="1"/>
    <col min="5406" max="5406" width="13.375" style="2" customWidth="1"/>
    <col min="5407" max="5407" width="8" style="2" customWidth="1"/>
    <col min="5408" max="5408" width="8.875" style="2" customWidth="1"/>
    <col min="5409" max="5415" width="13.375" style="2" customWidth="1"/>
    <col min="5416" max="5417" width="9.125" style="2" customWidth="1"/>
    <col min="5418" max="5418" width="9.875" style="2" customWidth="1"/>
    <col min="5419" max="5419" width="9" style="2" customWidth="1"/>
    <col min="5420" max="5421" style="2" hidden="1"/>
    <col min="5422" max="5422" width="14.625" style="2" customWidth="1"/>
    <col min="5423" max="5643" width="9" style="2" customWidth="1"/>
    <col min="5644" max="5644" width="13.375" style="2" customWidth="1"/>
    <col min="5645" max="5645" width="7.625" style="2" customWidth="1"/>
    <col min="5646" max="5646" width="5.375" style="2" customWidth="1"/>
    <col min="5647" max="5647" width="9.875" style="2" customWidth="1"/>
    <col min="5648" max="5648" width="6.625" style="2" customWidth="1"/>
    <col min="5649" max="5649" width="7.875" style="2" customWidth="1"/>
    <col min="5650" max="5650" width="6.875" style="2" customWidth="1"/>
    <col min="5651" max="5651" width="6.625" style="2" customWidth="1"/>
    <col min="5652" max="5653" width="10.125" style="2" customWidth="1"/>
    <col min="5654" max="5657" width="13.375" style="2" customWidth="1"/>
    <col min="5658" max="5661" style="2" hidden="1"/>
    <col min="5662" max="5662" width="13.375" style="2" customWidth="1"/>
    <col min="5663" max="5663" width="8" style="2" customWidth="1"/>
    <col min="5664" max="5664" width="8.875" style="2" customWidth="1"/>
    <col min="5665" max="5671" width="13.375" style="2" customWidth="1"/>
    <col min="5672" max="5673" width="9.125" style="2" customWidth="1"/>
    <col min="5674" max="5674" width="9.875" style="2" customWidth="1"/>
    <col min="5675" max="5675" width="9" style="2" customWidth="1"/>
    <col min="5676" max="5677" style="2" hidden="1"/>
    <col min="5678" max="5678" width="14.625" style="2" customWidth="1"/>
    <col min="5679" max="5899" width="9" style="2" customWidth="1"/>
    <col min="5900" max="5900" width="13.375" style="2" customWidth="1"/>
    <col min="5901" max="5901" width="7.625" style="2" customWidth="1"/>
    <col min="5902" max="5902" width="5.375" style="2" customWidth="1"/>
    <col min="5903" max="5903" width="9.875" style="2" customWidth="1"/>
    <col min="5904" max="5904" width="6.625" style="2" customWidth="1"/>
    <col min="5905" max="5905" width="7.875" style="2" customWidth="1"/>
    <col min="5906" max="5906" width="6.875" style="2" customWidth="1"/>
    <col min="5907" max="5907" width="6.625" style="2" customWidth="1"/>
    <col min="5908" max="5909" width="10.125" style="2" customWidth="1"/>
    <col min="5910" max="5913" width="13.375" style="2" customWidth="1"/>
    <col min="5914" max="5917" style="2" hidden="1"/>
    <col min="5918" max="5918" width="13.375" style="2" customWidth="1"/>
    <col min="5919" max="5919" width="8" style="2" customWidth="1"/>
    <col min="5920" max="5920" width="8.875" style="2" customWidth="1"/>
    <col min="5921" max="5927" width="13.375" style="2" customWidth="1"/>
    <col min="5928" max="5929" width="9.125" style="2" customWidth="1"/>
    <col min="5930" max="5930" width="9.875" style="2" customWidth="1"/>
    <col min="5931" max="5931" width="9" style="2" customWidth="1"/>
    <col min="5932" max="5933" style="2" hidden="1"/>
    <col min="5934" max="5934" width="14.625" style="2" customWidth="1"/>
    <col min="5935" max="6155" width="9" style="2" customWidth="1"/>
    <col min="6156" max="6156" width="13.375" style="2" customWidth="1"/>
    <col min="6157" max="6157" width="7.625" style="2" customWidth="1"/>
    <col min="6158" max="6158" width="5.375" style="2" customWidth="1"/>
    <col min="6159" max="6159" width="9.875" style="2" customWidth="1"/>
    <col min="6160" max="6160" width="6.625" style="2" customWidth="1"/>
    <col min="6161" max="6161" width="7.875" style="2" customWidth="1"/>
    <col min="6162" max="6162" width="6.875" style="2" customWidth="1"/>
    <col min="6163" max="6163" width="6.625" style="2" customWidth="1"/>
    <col min="6164" max="6165" width="10.125" style="2" customWidth="1"/>
    <col min="6166" max="6169" width="13.375" style="2" customWidth="1"/>
    <col min="6170" max="6173" style="2" hidden="1"/>
    <col min="6174" max="6174" width="13.375" style="2" customWidth="1"/>
    <col min="6175" max="6175" width="8" style="2" customWidth="1"/>
    <col min="6176" max="6176" width="8.875" style="2" customWidth="1"/>
    <col min="6177" max="6183" width="13.375" style="2" customWidth="1"/>
    <col min="6184" max="6185" width="9.125" style="2" customWidth="1"/>
    <col min="6186" max="6186" width="9.875" style="2" customWidth="1"/>
    <col min="6187" max="6187" width="9" style="2" customWidth="1"/>
    <col min="6188" max="6189" style="2" hidden="1"/>
    <col min="6190" max="6190" width="14.625" style="2" customWidth="1"/>
    <col min="6191" max="6411" width="9" style="2" customWidth="1"/>
    <col min="6412" max="6412" width="13.375" style="2" customWidth="1"/>
    <col min="6413" max="6413" width="7.625" style="2" customWidth="1"/>
    <col min="6414" max="6414" width="5.375" style="2" customWidth="1"/>
    <col min="6415" max="6415" width="9.875" style="2" customWidth="1"/>
    <col min="6416" max="6416" width="6.625" style="2" customWidth="1"/>
    <col min="6417" max="6417" width="7.875" style="2" customWidth="1"/>
    <col min="6418" max="6418" width="6.875" style="2" customWidth="1"/>
    <col min="6419" max="6419" width="6.625" style="2" customWidth="1"/>
    <col min="6420" max="6421" width="10.125" style="2" customWidth="1"/>
    <col min="6422" max="6425" width="13.375" style="2" customWidth="1"/>
    <col min="6426" max="6429" style="2" hidden="1"/>
    <col min="6430" max="6430" width="13.375" style="2" customWidth="1"/>
    <col min="6431" max="6431" width="8" style="2" customWidth="1"/>
    <col min="6432" max="6432" width="8.875" style="2" customWidth="1"/>
    <col min="6433" max="6439" width="13.375" style="2" customWidth="1"/>
    <col min="6440" max="6441" width="9.125" style="2" customWidth="1"/>
    <col min="6442" max="6442" width="9.875" style="2" customWidth="1"/>
    <col min="6443" max="6443" width="9" style="2" customWidth="1"/>
    <col min="6444" max="6445" style="2" hidden="1"/>
    <col min="6446" max="6446" width="14.625" style="2" customWidth="1"/>
    <col min="6447" max="6667" width="9" style="2" customWidth="1"/>
    <col min="6668" max="6668" width="13.375" style="2" customWidth="1"/>
    <col min="6669" max="6669" width="7.625" style="2" customWidth="1"/>
    <col min="6670" max="6670" width="5.375" style="2" customWidth="1"/>
    <col min="6671" max="6671" width="9.875" style="2" customWidth="1"/>
    <col min="6672" max="6672" width="6.625" style="2" customWidth="1"/>
    <col min="6673" max="6673" width="7.875" style="2" customWidth="1"/>
    <col min="6674" max="6674" width="6.875" style="2" customWidth="1"/>
    <col min="6675" max="6675" width="6.625" style="2" customWidth="1"/>
    <col min="6676" max="6677" width="10.125" style="2" customWidth="1"/>
    <col min="6678" max="6681" width="13.375" style="2" customWidth="1"/>
    <col min="6682" max="6685" style="2" hidden="1"/>
    <col min="6686" max="6686" width="13.375" style="2" customWidth="1"/>
    <col min="6687" max="6687" width="8" style="2" customWidth="1"/>
    <col min="6688" max="6688" width="8.875" style="2" customWidth="1"/>
    <col min="6689" max="6695" width="13.375" style="2" customWidth="1"/>
    <col min="6696" max="6697" width="9.125" style="2" customWidth="1"/>
    <col min="6698" max="6698" width="9.875" style="2" customWidth="1"/>
    <col min="6699" max="6699" width="9" style="2" customWidth="1"/>
    <col min="6700" max="6701" style="2" hidden="1"/>
    <col min="6702" max="6702" width="14.625" style="2" customWidth="1"/>
    <col min="6703" max="6923" width="9" style="2" customWidth="1"/>
    <col min="6924" max="6924" width="13.375" style="2" customWidth="1"/>
    <col min="6925" max="6925" width="7.625" style="2" customWidth="1"/>
    <col min="6926" max="6926" width="5.375" style="2" customWidth="1"/>
    <col min="6927" max="6927" width="9.875" style="2" customWidth="1"/>
    <col min="6928" max="6928" width="6.625" style="2" customWidth="1"/>
    <col min="6929" max="6929" width="7.875" style="2" customWidth="1"/>
    <col min="6930" max="6930" width="6.875" style="2" customWidth="1"/>
    <col min="6931" max="6931" width="6.625" style="2" customWidth="1"/>
    <col min="6932" max="6933" width="10.125" style="2" customWidth="1"/>
    <col min="6934" max="6937" width="13.375" style="2" customWidth="1"/>
    <col min="6938" max="6941" style="2" hidden="1"/>
    <col min="6942" max="6942" width="13.375" style="2" customWidth="1"/>
    <col min="6943" max="6943" width="8" style="2" customWidth="1"/>
    <col min="6944" max="6944" width="8.875" style="2" customWidth="1"/>
    <col min="6945" max="6951" width="13.375" style="2" customWidth="1"/>
    <col min="6952" max="6953" width="9.125" style="2" customWidth="1"/>
    <col min="6954" max="6954" width="9.875" style="2" customWidth="1"/>
    <col min="6955" max="6955" width="9" style="2" customWidth="1"/>
    <col min="6956" max="6957" style="2" hidden="1"/>
    <col min="6958" max="6958" width="14.625" style="2" customWidth="1"/>
    <col min="6959" max="7179" width="9" style="2" customWidth="1"/>
    <col min="7180" max="7180" width="13.375" style="2" customWidth="1"/>
    <col min="7181" max="7181" width="7.625" style="2" customWidth="1"/>
    <col min="7182" max="7182" width="5.375" style="2" customWidth="1"/>
    <col min="7183" max="7183" width="9.875" style="2" customWidth="1"/>
    <col min="7184" max="7184" width="6.625" style="2" customWidth="1"/>
    <col min="7185" max="7185" width="7.875" style="2" customWidth="1"/>
    <col min="7186" max="7186" width="6.875" style="2" customWidth="1"/>
    <col min="7187" max="7187" width="6.625" style="2" customWidth="1"/>
    <col min="7188" max="7189" width="10.125" style="2" customWidth="1"/>
    <col min="7190" max="7193" width="13.375" style="2" customWidth="1"/>
    <col min="7194" max="7197" style="2" hidden="1"/>
    <col min="7198" max="7198" width="13.375" style="2" customWidth="1"/>
    <col min="7199" max="7199" width="8" style="2" customWidth="1"/>
    <col min="7200" max="7200" width="8.875" style="2" customWidth="1"/>
    <col min="7201" max="7207" width="13.375" style="2" customWidth="1"/>
    <col min="7208" max="7209" width="9.125" style="2" customWidth="1"/>
    <col min="7210" max="7210" width="9.875" style="2" customWidth="1"/>
    <col min="7211" max="7211" width="9" style="2" customWidth="1"/>
    <col min="7212" max="7213" style="2" hidden="1"/>
    <col min="7214" max="7214" width="14.625" style="2" customWidth="1"/>
    <col min="7215" max="7435" width="9" style="2" customWidth="1"/>
    <col min="7436" max="7436" width="13.375" style="2" customWidth="1"/>
    <col min="7437" max="7437" width="7.625" style="2" customWidth="1"/>
    <col min="7438" max="7438" width="5.375" style="2" customWidth="1"/>
    <col min="7439" max="7439" width="9.875" style="2" customWidth="1"/>
    <col min="7440" max="7440" width="6.625" style="2" customWidth="1"/>
    <col min="7441" max="7441" width="7.875" style="2" customWidth="1"/>
    <col min="7442" max="7442" width="6.875" style="2" customWidth="1"/>
    <col min="7443" max="7443" width="6.625" style="2" customWidth="1"/>
    <col min="7444" max="7445" width="10.125" style="2" customWidth="1"/>
    <col min="7446" max="7449" width="13.375" style="2" customWidth="1"/>
    <col min="7450" max="7453" style="2" hidden="1"/>
    <col min="7454" max="7454" width="13.375" style="2" customWidth="1"/>
    <col min="7455" max="7455" width="8" style="2" customWidth="1"/>
    <col min="7456" max="7456" width="8.875" style="2" customWidth="1"/>
    <col min="7457" max="7463" width="13.375" style="2" customWidth="1"/>
    <col min="7464" max="7465" width="9.125" style="2" customWidth="1"/>
    <col min="7466" max="7466" width="9.875" style="2" customWidth="1"/>
    <col min="7467" max="7467" width="9" style="2" customWidth="1"/>
    <col min="7468" max="7469" style="2" hidden="1"/>
    <col min="7470" max="7470" width="14.625" style="2" customWidth="1"/>
    <col min="7471" max="7691" width="9" style="2" customWidth="1"/>
    <col min="7692" max="7692" width="13.375" style="2" customWidth="1"/>
    <col min="7693" max="7693" width="7.625" style="2" customWidth="1"/>
    <col min="7694" max="7694" width="5.375" style="2" customWidth="1"/>
    <col min="7695" max="7695" width="9.875" style="2" customWidth="1"/>
    <col min="7696" max="7696" width="6.625" style="2" customWidth="1"/>
    <col min="7697" max="7697" width="7.875" style="2" customWidth="1"/>
    <col min="7698" max="7698" width="6.875" style="2" customWidth="1"/>
    <col min="7699" max="7699" width="6.625" style="2" customWidth="1"/>
    <col min="7700" max="7701" width="10.125" style="2" customWidth="1"/>
    <col min="7702" max="7705" width="13.375" style="2" customWidth="1"/>
    <col min="7706" max="7709" style="2" hidden="1"/>
    <col min="7710" max="7710" width="13.375" style="2" customWidth="1"/>
    <col min="7711" max="7711" width="8" style="2" customWidth="1"/>
    <col min="7712" max="7712" width="8.875" style="2" customWidth="1"/>
    <col min="7713" max="7719" width="13.375" style="2" customWidth="1"/>
    <col min="7720" max="7721" width="9.125" style="2" customWidth="1"/>
    <col min="7722" max="7722" width="9.875" style="2" customWidth="1"/>
    <col min="7723" max="7723" width="9" style="2" customWidth="1"/>
    <col min="7724" max="7725" style="2" hidden="1"/>
    <col min="7726" max="7726" width="14.625" style="2" customWidth="1"/>
    <col min="7727" max="7947" width="9" style="2" customWidth="1"/>
    <col min="7948" max="7948" width="13.375" style="2" customWidth="1"/>
    <col min="7949" max="7949" width="7.625" style="2" customWidth="1"/>
    <col min="7950" max="7950" width="5.375" style="2" customWidth="1"/>
    <col min="7951" max="7951" width="9.875" style="2" customWidth="1"/>
    <col min="7952" max="7952" width="6.625" style="2" customWidth="1"/>
    <col min="7953" max="7953" width="7.875" style="2" customWidth="1"/>
    <col min="7954" max="7954" width="6.875" style="2" customWidth="1"/>
    <col min="7955" max="7955" width="6.625" style="2" customWidth="1"/>
    <col min="7956" max="7957" width="10.125" style="2" customWidth="1"/>
    <col min="7958" max="7961" width="13.375" style="2" customWidth="1"/>
    <col min="7962" max="7965" style="2" hidden="1"/>
    <col min="7966" max="7966" width="13.375" style="2" customWidth="1"/>
    <col min="7967" max="7967" width="8" style="2" customWidth="1"/>
    <col min="7968" max="7968" width="8.875" style="2" customWidth="1"/>
    <col min="7969" max="7975" width="13.375" style="2" customWidth="1"/>
    <col min="7976" max="7977" width="9.125" style="2" customWidth="1"/>
    <col min="7978" max="7978" width="9.875" style="2" customWidth="1"/>
    <col min="7979" max="7979" width="9" style="2" customWidth="1"/>
    <col min="7980" max="7981" style="2" hidden="1"/>
    <col min="7982" max="7982" width="14.625" style="2" customWidth="1"/>
    <col min="7983" max="8203" width="9" style="2" customWidth="1"/>
    <col min="8204" max="8204" width="13.375" style="2" customWidth="1"/>
    <col min="8205" max="8205" width="7.625" style="2" customWidth="1"/>
    <col min="8206" max="8206" width="5.375" style="2" customWidth="1"/>
    <col min="8207" max="8207" width="9.875" style="2" customWidth="1"/>
    <col min="8208" max="8208" width="6.625" style="2" customWidth="1"/>
    <col min="8209" max="8209" width="7.875" style="2" customWidth="1"/>
    <col min="8210" max="8210" width="6.875" style="2" customWidth="1"/>
    <col min="8211" max="8211" width="6.625" style="2" customWidth="1"/>
    <col min="8212" max="8213" width="10.125" style="2" customWidth="1"/>
    <col min="8214" max="8217" width="13.375" style="2" customWidth="1"/>
    <col min="8218" max="8221" style="2" hidden="1"/>
    <col min="8222" max="8222" width="13.375" style="2" customWidth="1"/>
    <col min="8223" max="8223" width="8" style="2" customWidth="1"/>
    <col min="8224" max="8224" width="8.875" style="2" customWidth="1"/>
    <col min="8225" max="8231" width="13.375" style="2" customWidth="1"/>
    <col min="8232" max="8233" width="9.125" style="2" customWidth="1"/>
    <col min="8234" max="8234" width="9.875" style="2" customWidth="1"/>
    <col min="8235" max="8235" width="9" style="2" customWidth="1"/>
    <col min="8236" max="8237" style="2" hidden="1"/>
    <col min="8238" max="8238" width="14.625" style="2" customWidth="1"/>
    <col min="8239" max="8459" width="9" style="2" customWidth="1"/>
    <col min="8460" max="8460" width="13.375" style="2" customWidth="1"/>
    <col min="8461" max="8461" width="7.625" style="2" customWidth="1"/>
    <col min="8462" max="8462" width="5.375" style="2" customWidth="1"/>
    <col min="8463" max="8463" width="9.875" style="2" customWidth="1"/>
    <col min="8464" max="8464" width="6.625" style="2" customWidth="1"/>
    <col min="8465" max="8465" width="7.875" style="2" customWidth="1"/>
    <col min="8466" max="8466" width="6.875" style="2" customWidth="1"/>
    <col min="8467" max="8467" width="6.625" style="2" customWidth="1"/>
    <col min="8468" max="8469" width="10.125" style="2" customWidth="1"/>
    <col min="8470" max="8473" width="13.375" style="2" customWidth="1"/>
    <col min="8474" max="8477" style="2" hidden="1"/>
    <col min="8478" max="8478" width="13.375" style="2" customWidth="1"/>
    <col min="8479" max="8479" width="8" style="2" customWidth="1"/>
    <col min="8480" max="8480" width="8.875" style="2" customWidth="1"/>
    <col min="8481" max="8487" width="13.375" style="2" customWidth="1"/>
    <col min="8488" max="8489" width="9.125" style="2" customWidth="1"/>
    <col min="8490" max="8490" width="9.875" style="2" customWidth="1"/>
    <col min="8491" max="8491" width="9" style="2" customWidth="1"/>
    <col min="8492" max="8493" style="2" hidden="1"/>
    <col min="8494" max="8494" width="14.625" style="2" customWidth="1"/>
    <col min="8495" max="8715" width="9" style="2" customWidth="1"/>
    <col min="8716" max="8716" width="13.375" style="2" customWidth="1"/>
    <col min="8717" max="8717" width="7.625" style="2" customWidth="1"/>
    <col min="8718" max="8718" width="5.375" style="2" customWidth="1"/>
    <col min="8719" max="8719" width="9.875" style="2" customWidth="1"/>
    <col min="8720" max="8720" width="6.625" style="2" customWidth="1"/>
    <col min="8721" max="8721" width="7.875" style="2" customWidth="1"/>
    <col min="8722" max="8722" width="6.875" style="2" customWidth="1"/>
    <col min="8723" max="8723" width="6.625" style="2" customWidth="1"/>
    <col min="8724" max="8725" width="10.125" style="2" customWidth="1"/>
    <col min="8726" max="8729" width="13.375" style="2" customWidth="1"/>
    <col min="8730" max="8733" style="2" hidden="1"/>
    <col min="8734" max="8734" width="13.375" style="2" customWidth="1"/>
    <col min="8735" max="8735" width="8" style="2" customWidth="1"/>
    <col min="8736" max="8736" width="8.875" style="2" customWidth="1"/>
    <col min="8737" max="8743" width="13.375" style="2" customWidth="1"/>
    <col min="8744" max="8745" width="9.125" style="2" customWidth="1"/>
    <col min="8746" max="8746" width="9.875" style="2" customWidth="1"/>
    <col min="8747" max="8747" width="9" style="2" customWidth="1"/>
    <col min="8748" max="8749" style="2" hidden="1"/>
    <col min="8750" max="8750" width="14.625" style="2" customWidth="1"/>
    <col min="8751" max="8971" width="9" style="2" customWidth="1"/>
    <col min="8972" max="8972" width="13.375" style="2" customWidth="1"/>
    <col min="8973" max="8973" width="7.625" style="2" customWidth="1"/>
    <col min="8974" max="8974" width="5.375" style="2" customWidth="1"/>
    <col min="8975" max="8975" width="9.875" style="2" customWidth="1"/>
    <col min="8976" max="8976" width="6.625" style="2" customWidth="1"/>
    <col min="8977" max="8977" width="7.875" style="2" customWidth="1"/>
    <col min="8978" max="8978" width="6.875" style="2" customWidth="1"/>
    <col min="8979" max="8979" width="6.625" style="2" customWidth="1"/>
    <col min="8980" max="8981" width="10.125" style="2" customWidth="1"/>
    <col min="8982" max="8985" width="13.375" style="2" customWidth="1"/>
    <col min="8986" max="8989" style="2" hidden="1"/>
    <col min="8990" max="8990" width="13.375" style="2" customWidth="1"/>
    <col min="8991" max="8991" width="8" style="2" customWidth="1"/>
    <col min="8992" max="8992" width="8.875" style="2" customWidth="1"/>
    <col min="8993" max="8999" width="13.375" style="2" customWidth="1"/>
    <col min="9000" max="9001" width="9.125" style="2" customWidth="1"/>
    <col min="9002" max="9002" width="9.875" style="2" customWidth="1"/>
    <col min="9003" max="9003" width="9" style="2" customWidth="1"/>
    <col min="9004" max="9005" style="2" hidden="1"/>
    <col min="9006" max="9006" width="14.625" style="2" customWidth="1"/>
    <col min="9007" max="9227" width="9" style="2" customWidth="1"/>
    <col min="9228" max="9228" width="13.375" style="2" customWidth="1"/>
    <col min="9229" max="9229" width="7.625" style="2" customWidth="1"/>
    <col min="9230" max="9230" width="5.375" style="2" customWidth="1"/>
    <col min="9231" max="9231" width="9.875" style="2" customWidth="1"/>
    <col min="9232" max="9232" width="6.625" style="2" customWidth="1"/>
    <col min="9233" max="9233" width="7.875" style="2" customWidth="1"/>
    <col min="9234" max="9234" width="6.875" style="2" customWidth="1"/>
    <col min="9235" max="9235" width="6.625" style="2" customWidth="1"/>
    <col min="9236" max="9237" width="10.125" style="2" customWidth="1"/>
    <col min="9238" max="9241" width="13.375" style="2" customWidth="1"/>
    <col min="9242" max="9245" style="2" hidden="1"/>
    <col min="9246" max="9246" width="13.375" style="2" customWidth="1"/>
    <col min="9247" max="9247" width="8" style="2" customWidth="1"/>
    <col min="9248" max="9248" width="8.875" style="2" customWidth="1"/>
    <col min="9249" max="9255" width="13.375" style="2" customWidth="1"/>
    <col min="9256" max="9257" width="9.125" style="2" customWidth="1"/>
    <col min="9258" max="9258" width="9.875" style="2" customWidth="1"/>
    <col min="9259" max="9259" width="9" style="2" customWidth="1"/>
    <col min="9260" max="9261" style="2" hidden="1"/>
    <col min="9262" max="9262" width="14.625" style="2" customWidth="1"/>
    <col min="9263" max="9483" width="9" style="2" customWidth="1"/>
    <col min="9484" max="9484" width="13.375" style="2" customWidth="1"/>
    <col min="9485" max="9485" width="7.625" style="2" customWidth="1"/>
    <col min="9486" max="9486" width="5.375" style="2" customWidth="1"/>
    <col min="9487" max="9487" width="9.875" style="2" customWidth="1"/>
    <col min="9488" max="9488" width="6.625" style="2" customWidth="1"/>
    <col min="9489" max="9489" width="7.875" style="2" customWidth="1"/>
    <col min="9490" max="9490" width="6.875" style="2" customWidth="1"/>
    <col min="9491" max="9491" width="6.625" style="2" customWidth="1"/>
    <col min="9492" max="9493" width="10.125" style="2" customWidth="1"/>
    <col min="9494" max="9497" width="13.375" style="2" customWidth="1"/>
    <col min="9498" max="9501" style="2" hidden="1"/>
    <col min="9502" max="9502" width="13.375" style="2" customWidth="1"/>
    <col min="9503" max="9503" width="8" style="2" customWidth="1"/>
    <col min="9504" max="9504" width="8.875" style="2" customWidth="1"/>
    <col min="9505" max="9511" width="13.375" style="2" customWidth="1"/>
    <col min="9512" max="9513" width="9.125" style="2" customWidth="1"/>
    <col min="9514" max="9514" width="9.875" style="2" customWidth="1"/>
    <col min="9515" max="9515" width="9" style="2" customWidth="1"/>
    <col min="9516" max="9517" style="2" hidden="1"/>
    <col min="9518" max="9518" width="14.625" style="2" customWidth="1"/>
    <col min="9519" max="9739" width="9" style="2" customWidth="1"/>
    <col min="9740" max="9740" width="13.375" style="2" customWidth="1"/>
    <col min="9741" max="9741" width="7.625" style="2" customWidth="1"/>
    <col min="9742" max="9742" width="5.375" style="2" customWidth="1"/>
    <col min="9743" max="9743" width="9.875" style="2" customWidth="1"/>
    <col min="9744" max="9744" width="6.625" style="2" customWidth="1"/>
    <col min="9745" max="9745" width="7.875" style="2" customWidth="1"/>
    <col min="9746" max="9746" width="6.875" style="2" customWidth="1"/>
    <col min="9747" max="9747" width="6.625" style="2" customWidth="1"/>
    <col min="9748" max="9749" width="10.125" style="2" customWidth="1"/>
    <col min="9750" max="9753" width="13.375" style="2" customWidth="1"/>
    <col min="9754" max="9757" style="2" hidden="1"/>
    <col min="9758" max="9758" width="13.375" style="2" customWidth="1"/>
    <col min="9759" max="9759" width="8" style="2" customWidth="1"/>
    <col min="9760" max="9760" width="8.875" style="2" customWidth="1"/>
    <col min="9761" max="9767" width="13.375" style="2" customWidth="1"/>
    <col min="9768" max="9769" width="9.125" style="2" customWidth="1"/>
    <col min="9770" max="9770" width="9.875" style="2" customWidth="1"/>
    <col min="9771" max="9771" width="9" style="2" customWidth="1"/>
    <col min="9772" max="9773" style="2" hidden="1"/>
    <col min="9774" max="9774" width="14.625" style="2" customWidth="1"/>
    <col min="9775" max="9995" width="9" style="2" customWidth="1"/>
    <col min="9996" max="9996" width="13.375" style="2" customWidth="1"/>
    <col min="9997" max="9997" width="7.625" style="2" customWidth="1"/>
    <col min="9998" max="9998" width="5.375" style="2" customWidth="1"/>
    <col min="9999" max="9999" width="9.875" style="2" customWidth="1"/>
    <col min="10000" max="10000" width="6.625" style="2" customWidth="1"/>
    <col min="10001" max="10001" width="7.875" style="2" customWidth="1"/>
    <col min="10002" max="10002" width="6.875" style="2" customWidth="1"/>
    <col min="10003" max="10003" width="6.625" style="2" customWidth="1"/>
    <col min="10004" max="10005" width="10.125" style="2" customWidth="1"/>
    <col min="10006" max="10009" width="13.375" style="2" customWidth="1"/>
    <col min="10010" max="10013" style="2" hidden="1"/>
    <col min="10014" max="10014" width="13.375" style="2" customWidth="1"/>
    <col min="10015" max="10015" width="8" style="2" customWidth="1"/>
    <col min="10016" max="10016" width="8.875" style="2" customWidth="1"/>
    <col min="10017" max="10023" width="13.375" style="2" customWidth="1"/>
    <col min="10024" max="10025" width="9.125" style="2" customWidth="1"/>
    <col min="10026" max="10026" width="9.875" style="2" customWidth="1"/>
    <col min="10027" max="10027" width="9" style="2" customWidth="1"/>
    <col min="10028" max="10029" style="2" hidden="1"/>
    <col min="10030" max="10030" width="14.625" style="2" customWidth="1"/>
    <col min="10031" max="10251" width="9" style="2" customWidth="1"/>
    <col min="10252" max="10252" width="13.375" style="2" customWidth="1"/>
    <col min="10253" max="10253" width="7.625" style="2" customWidth="1"/>
    <col min="10254" max="10254" width="5.375" style="2" customWidth="1"/>
    <col min="10255" max="10255" width="9.875" style="2" customWidth="1"/>
    <col min="10256" max="10256" width="6.625" style="2" customWidth="1"/>
    <col min="10257" max="10257" width="7.875" style="2" customWidth="1"/>
    <col min="10258" max="10258" width="6.875" style="2" customWidth="1"/>
    <col min="10259" max="10259" width="6.625" style="2" customWidth="1"/>
    <col min="10260" max="10261" width="10.125" style="2" customWidth="1"/>
    <col min="10262" max="10265" width="13.375" style="2" customWidth="1"/>
    <col min="10266" max="10269" style="2" hidden="1"/>
    <col min="10270" max="10270" width="13.375" style="2" customWidth="1"/>
    <col min="10271" max="10271" width="8" style="2" customWidth="1"/>
    <col min="10272" max="10272" width="8.875" style="2" customWidth="1"/>
    <col min="10273" max="10279" width="13.375" style="2" customWidth="1"/>
    <col min="10280" max="10281" width="9.125" style="2" customWidth="1"/>
    <col min="10282" max="10282" width="9.875" style="2" customWidth="1"/>
    <col min="10283" max="10283" width="9" style="2" customWidth="1"/>
    <col min="10284" max="10285" style="2" hidden="1"/>
    <col min="10286" max="10286" width="14.625" style="2" customWidth="1"/>
    <col min="10287" max="10507" width="9" style="2" customWidth="1"/>
    <col min="10508" max="10508" width="13.375" style="2" customWidth="1"/>
    <col min="10509" max="10509" width="7.625" style="2" customWidth="1"/>
    <col min="10510" max="10510" width="5.375" style="2" customWidth="1"/>
    <col min="10511" max="10511" width="9.875" style="2" customWidth="1"/>
    <col min="10512" max="10512" width="6.625" style="2" customWidth="1"/>
    <col min="10513" max="10513" width="7.875" style="2" customWidth="1"/>
    <col min="10514" max="10514" width="6.875" style="2" customWidth="1"/>
    <col min="10515" max="10515" width="6.625" style="2" customWidth="1"/>
    <col min="10516" max="10517" width="10.125" style="2" customWidth="1"/>
    <col min="10518" max="10521" width="13.375" style="2" customWidth="1"/>
    <col min="10522" max="10525" style="2" hidden="1"/>
    <col min="10526" max="10526" width="13.375" style="2" customWidth="1"/>
    <col min="10527" max="10527" width="8" style="2" customWidth="1"/>
    <col min="10528" max="10528" width="8.875" style="2" customWidth="1"/>
    <col min="10529" max="10535" width="13.375" style="2" customWidth="1"/>
    <col min="10536" max="10537" width="9.125" style="2" customWidth="1"/>
    <col min="10538" max="10538" width="9.875" style="2" customWidth="1"/>
    <col min="10539" max="10539" width="9" style="2" customWidth="1"/>
    <col min="10540" max="10541" style="2" hidden="1"/>
    <col min="10542" max="10542" width="14.625" style="2" customWidth="1"/>
    <col min="10543" max="10763" width="9" style="2" customWidth="1"/>
    <col min="10764" max="10764" width="13.375" style="2" customWidth="1"/>
    <col min="10765" max="10765" width="7.625" style="2" customWidth="1"/>
    <col min="10766" max="10766" width="5.375" style="2" customWidth="1"/>
    <col min="10767" max="10767" width="9.875" style="2" customWidth="1"/>
    <col min="10768" max="10768" width="6.625" style="2" customWidth="1"/>
    <col min="10769" max="10769" width="7.875" style="2" customWidth="1"/>
    <col min="10770" max="10770" width="6.875" style="2" customWidth="1"/>
    <col min="10771" max="10771" width="6.625" style="2" customWidth="1"/>
    <col min="10772" max="10773" width="10.125" style="2" customWidth="1"/>
    <col min="10774" max="10777" width="13.375" style="2" customWidth="1"/>
    <col min="10778" max="10781" style="2" hidden="1"/>
    <col min="10782" max="10782" width="13.375" style="2" customWidth="1"/>
    <col min="10783" max="10783" width="8" style="2" customWidth="1"/>
    <col min="10784" max="10784" width="8.875" style="2" customWidth="1"/>
    <col min="10785" max="10791" width="13.375" style="2" customWidth="1"/>
    <col min="10792" max="10793" width="9.125" style="2" customWidth="1"/>
    <col min="10794" max="10794" width="9.875" style="2" customWidth="1"/>
    <col min="10795" max="10795" width="9" style="2" customWidth="1"/>
    <col min="10796" max="10797" style="2" hidden="1"/>
    <col min="10798" max="10798" width="14.625" style="2" customWidth="1"/>
    <col min="10799" max="11019" width="9" style="2" customWidth="1"/>
    <col min="11020" max="11020" width="13.375" style="2" customWidth="1"/>
    <col min="11021" max="11021" width="7.625" style="2" customWidth="1"/>
    <col min="11022" max="11022" width="5.375" style="2" customWidth="1"/>
    <col min="11023" max="11023" width="9.875" style="2" customWidth="1"/>
    <col min="11024" max="11024" width="6.625" style="2" customWidth="1"/>
    <col min="11025" max="11025" width="7.875" style="2" customWidth="1"/>
    <col min="11026" max="11026" width="6.875" style="2" customWidth="1"/>
    <col min="11027" max="11027" width="6.625" style="2" customWidth="1"/>
    <col min="11028" max="11029" width="10.125" style="2" customWidth="1"/>
    <col min="11030" max="11033" width="13.375" style="2" customWidth="1"/>
    <col min="11034" max="11037" style="2" hidden="1"/>
    <col min="11038" max="11038" width="13.375" style="2" customWidth="1"/>
    <col min="11039" max="11039" width="8" style="2" customWidth="1"/>
    <col min="11040" max="11040" width="8.875" style="2" customWidth="1"/>
    <col min="11041" max="11047" width="13.375" style="2" customWidth="1"/>
    <col min="11048" max="11049" width="9.125" style="2" customWidth="1"/>
    <col min="11050" max="11050" width="9.875" style="2" customWidth="1"/>
    <col min="11051" max="11051" width="9" style="2" customWidth="1"/>
    <col min="11052" max="11053" style="2" hidden="1"/>
    <col min="11054" max="11054" width="14.625" style="2" customWidth="1"/>
    <col min="11055" max="11275" width="9" style="2" customWidth="1"/>
    <col min="11276" max="11276" width="13.375" style="2" customWidth="1"/>
    <col min="11277" max="11277" width="7.625" style="2" customWidth="1"/>
    <col min="11278" max="11278" width="5.375" style="2" customWidth="1"/>
    <col min="11279" max="11279" width="9.875" style="2" customWidth="1"/>
    <col min="11280" max="11280" width="6.625" style="2" customWidth="1"/>
    <col min="11281" max="11281" width="7.875" style="2" customWidth="1"/>
    <col min="11282" max="11282" width="6.875" style="2" customWidth="1"/>
    <col min="11283" max="11283" width="6.625" style="2" customWidth="1"/>
    <col min="11284" max="11285" width="10.125" style="2" customWidth="1"/>
    <col min="11286" max="11289" width="13.375" style="2" customWidth="1"/>
    <col min="11290" max="11293" style="2" hidden="1"/>
    <col min="11294" max="11294" width="13.375" style="2" customWidth="1"/>
    <col min="11295" max="11295" width="8" style="2" customWidth="1"/>
    <col min="11296" max="11296" width="8.875" style="2" customWidth="1"/>
    <col min="11297" max="11303" width="13.375" style="2" customWidth="1"/>
    <col min="11304" max="11305" width="9.125" style="2" customWidth="1"/>
    <col min="11306" max="11306" width="9.875" style="2" customWidth="1"/>
    <col min="11307" max="11307" width="9" style="2" customWidth="1"/>
    <col min="11308" max="11309" style="2" hidden="1"/>
    <col min="11310" max="11310" width="14.625" style="2" customWidth="1"/>
    <col min="11311" max="11531" width="9" style="2" customWidth="1"/>
    <col min="11532" max="11532" width="13.375" style="2" customWidth="1"/>
    <col min="11533" max="11533" width="7.625" style="2" customWidth="1"/>
    <col min="11534" max="11534" width="5.375" style="2" customWidth="1"/>
    <col min="11535" max="11535" width="9.875" style="2" customWidth="1"/>
    <col min="11536" max="11536" width="6.625" style="2" customWidth="1"/>
    <col min="11537" max="11537" width="7.875" style="2" customWidth="1"/>
    <col min="11538" max="11538" width="6.875" style="2" customWidth="1"/>
    <col min="11539" max="11539" width="6.625" style="2" customWidth="1"/>
    <col min="11540" max="11541" width="10.125" style="2" customWidth="1"/>
    <col min="11542" max="11545" width="13.375" style="2" customWidth="1"/>
    <col min="11546" max="11549" style="2" hidden="1"/>
    <col min="11550" max="11550" width="13.375" style="2" customWidth="1"/>
    <col min="11551" max="11551" width="8" style="2" customWidth="1"/>
    <col min="11552" max="11552" width="8.875" style="2" customWidth="1"/>
    <col min="11553" max="11559" width="13.375" style="2" customWidth="1"/>
    <col min="11560" max="11561" width="9.125" style="2" customWidth="1"/>
    <col min="11562" max="11562" width="9.875" style="2" customWidth="1"/>
    <col min="11563" max="11563" width="9" style="2" customWidth="1"/>
    <col min="11564" max="11565" style="2" hidden="1"/>
    <col min="11566" max="11566" width="14.625" style="2" customWidth="1"/>
    <col min="11567" max="11787" width="9" style="2" customWidth="1"/>
    <col min="11788" max="11788" width="13.375" style="2" customWidth="1"/>
    <col min="11789" max="11789" width="7.625" style="2" customWidth="1"/>
    <col min="11790" max="11790" width="5.375" style="2" customWidth="1"/>
    <col min="11791" max="11791" width="9.875" style="2" customWidth="1"/>
    <col min="11792" max="11792" width="6.625" style="2" customWidth="1"/>
    <col min="11793" max="11793" width="7.875" style="2" customWidth="1"/>
    <col min="11794" max="11794" width="6.875" style="2" customWidth="1"/>
    <col min="11795" max="11795" width="6.625" style="2" customWidth="1"/>
    <col min="11796" max="11797" width="10.125" style="2" customWidth="1"/>
    <col min="11798" max="11801" width="13.375" style="2" customWidth="1"/>
    <col min="11802" max="11805" style="2" hidden="1"/>
    <col min="11806" max="11806" width="13.375" style="2" customWidth="1"/>
    <col min="11807" max="11807" width="8" style="2" customWidth="1"/>
    <col min="11808" max="11808" width="8.875" style="2" customWidth="1"/>
    <col min="11809" max="11815" width="13.375" style="2" customWidth="1"/>
    <col min="11816" max="11817" width="9.125" style="2" customWidth="1"/>
    <col min="11818" max="11818" width="9.875" style="2" customWidth="1"/>
    <col min="11819" max="11819" width="9" style="2" customWidth="1"/>
    <col min="11820" max="11821" style="2" hidden="1"/>
    <col min="11822" max="11822" width="14.625" style="2" customWidth="1"/>
    <col min="11823" max="12043" width="9" style="2" customWidth="1"/>
    <col min="12044" max="12044" width="13.375" style="2" customWidth="1"/>
    <col min="12045" max="12045" width="7.625" style="2" customWidth="1"/>
    <col min="12046" max="12046" width="5.375" style="2" customWidth="1"/>
    <col min="12047" max="12047" width="9.875" style="2" customWidth="1"/>
    <col min="12048" max="12048" width="6.625" style="2" customWidth="1"/>
    <col min="12049" max="12049" width="7.875" style="2" customWidth="1"/>
    <col min="12050" max="12050" width="6.875" style="2" customWidth="1"/>
    <col min="12051" max="12051" width="6.625" style="2" customWidth="1"/>
    <col min="12052" max="12053" width="10.125" style="2" customWidth="1"/>
    <col min="12054" max="12057" width="13.375" style="2" customWidth="1"/>
    <col min="12058" max="12061" style="2" hidden="1"/>
    <col min="12062" max="12062" width="13.375" style="2" customWidth="1"/>
    <col min="12063" max="12063" width="8" style="2" customWidth="1"/>
    <col min="12064" max="12064" width="8.875" style="2" customWidth="1"/>
    <col min="12065" max="12071" width="13.375" style="2" customWidth="1"/>
    <col min="12072" max="12073" width="9.125" style="2" customWidth="1"/>
    <col min="12074" max="12074" width="9.875" style="2" customWidth="1"/>
    <col min="12075" max="12075" width="9" style="2" customWidth="1"/>
    <col min="12076" max="12077" style="2" hidden="1"/>
    <col min="12078" max="12078" width="14.625" style="2" customWidth="1"/>
    <col min="12079" max="12299" width="9" style="2" customWidth="1"/>
    <col min="12300" max="12300" width="13.375" style="2" customWidth="1"/>
    <col min="12301" max="12301" width="7.625" style="2" customWidth="1"/>
    <col min="12302" max="12302" width="5.375" style="2" customWidth="1"/>
    <col min="12303" max="12303" width="9.875" style="2" customWidth="1"/>
    <col min="12304" max="12304" width="6.625" style="2" customWidth="1"/>
    <col min="12305" max="12305" width="7.875" style="2" customWidth="1"/>
    <col min="12306" max="12306" width="6.875" style="2" customWidth="1"/>
    <col min="12307" max="12307" width="6.625" style="2" customWidth="1"/>
    <col min="12308" max="12309" width="10.125" style="2" customWidth="1"/>
    <col min="12310" max="12313" width="13.375" style="2" customWidth="1"/>
    <col min="12314" max="12317" style="2" hidden="1"/>
    <col min="12318" max="12318" width="13.375" style="2" customWidth="1"/>
    <col min="12319" max="12319" width="8" style="2" customWidth="1"/>
    <col min="12320" max="12320" width="8.875" style="2" customWidth="1"/>
    <col min="12321" max="12327" width="13.375" style="2" customWidth="1"/>
    <col min="12328" max="12329" width="9.125" style="2" customWidth="1"/>
    <col min="12330" max="12330" width="9.875" style="2" customWidth="1"/>
    <col min="12331" max="12331" width="9" style="2" customWidth="1"/>
    <col min="12332" max="12333" style="2" hidden="1"/>
    <col min="12334" max="12334" width="14.625" style="2" customWidth="1"/>
    <col min="12335" max="12555" width="9" style="2" customWidth="1"/>
    <col min="12556" max="12556" width="13.375" style="2" customWidth="1"/>
    <col min="12557" max="12557" width="7.625" style="2" customWidth="1"/>
    <col min="12558" max="12558" width="5.375" style="2" customWidth="1"/>
    <col min="12559" max="12559" width="9.875" style="2" customWidth="1"/>
    <col min="12560" max="12560" width="6.625" style="2" customWidth="1"/>
    <col min="12561" max="12561" width="7.875" style="2" customWidth="1"/>
    <col min="12562" max="12562" width="6.875" style="2" customWidth="1"/>
    <col min="12563" max="12563" width="6.625" style="2" customWidth="1"/>
    <col min="12564" max="12565" width="10.125" style="2" customWidth="1"/>
    <col min="12566" max="12569" width="13.375" style="2" customWidth="1"/>
    <col min="12570" max="12573" style="2" hidden="1"/>
    <col min="12574" max="12574" width="13.375" style="2" customWidth="1"/>
    <col min="12575" max="12575" width="8" style="2" customWidth="1"/>
    <col min="12576" max="12576" width="8.875" style="2" customWidth="1"/>
    <col min="12577" max="12583" width="13.375" style="2" customWidth="1"/>
    <col min="12584" max="12585" width="9.125" style="2" customWidth="1"/>
    <col min="12586" max="12586" width="9.875" style="2" customWidth="1"/>
    <col min="12587" max="12587" width="9" style="2" customWidth="1"/>
    <col min="12588" max="12589" style="2" hidden="1"/>
    <col min="12590" max="12590" width="14.625" style="2" customWidth="1"/>
    <col min="12591" max="12811" width="9" style="2" customWidth="1"/>
    <col min="12812" max="12812" width="13.375" style="2" customWidth="1"/>
    <col min="12813" max="12813" width="7.625" style="2" customWidth="1"/>
    <col min="12814" max="12814" width="5.375" style="2" customWidth="1"/>
    <col min="12815" max="12815" width="9.875" style="2" customWidth="1"/>
    <col min="12816" max="12816" width="6.625" style="2" customWidth="1"/>
    <col min="12817" max="12817" width="7.875" style="2" customWidth="1"/>
    <col min="12818" max="12818" width="6.875" style="2" customWidth="1"/>
    <col min="12819" max="12819" width="6.625" style="2" customWidth="1"/>
    <col min="12820" max="12821" width="10.125" style="2" customWidth="1"/>
    <col min="12822" max="12825" width="13.375" style="2" customWidth="1"/>
    <col min="12826" max="12829" style="2" hidden="1"/>
    <col min="12830" max="12830" width="13.375" style="2" customWidth="1"/>
    <col min="12831" max="12831" width="8" style="2" customWidth="1"/>
    <col min="12832" max="12832" width="8.875" style="2" customWidth="1"/>
    <col min="12833" max="12839" width="13.375" style="2" customWidth="1"/>
    <col min="12840" max="12841" width="9.125" style="2" customWidth="1"/>
    <col min="12842" max="12842" width="9.875" style="2" customWidth="1"/>
    <col min="12843" max="12843" width="9" style="2" customWidth="1"/>
    <col min="12844" max="12845" style="2" hidden="1"/>
    <col min="12846" max="12846" width="14.625" style="2" customWidth="1"/>
    <col min="12847" max="13067" width="9" style="2" customWidth="1"/>
    <col min="13068" max="13068" width="13.375" style="2" customWidth="1"/>
    <col min="13069" max="13069" width="7.625" style="2" customWidth="1"/>
    <col min="13070" max="13070" width="5.375" style="2" customWidth="1"/>
    <col min="13071" max="13071" width="9.875" style="2" customWidth="1"/>
    <col min="13072" max="13072" width="6.625" style="2" customWidth="1"/>
    <col min="13073" max="13073" width="7.875" style="2" customWidth="1"/>
    <col min="13074" max="13074" width="6.875" style="2" customWidth="1"/>
    <col min="13075" max="13075" width="6.625" style="2" customWidth="1"/>
    <col min="13076" max="13077" width="10.125" style="2" customWidth="1"/>
    <col min="13078" max="13081" width="13.375" style="2" customWidth="1"/>
    <col min="13082" max="13085" style="2" hidden="1"/>
    <col min="13086" max="13086" width="13.375" style="2" customWidth="1"/>
    <col min="13087" max="13087" width="8" style="2" customWidth="1"/>
    <col min="13088" max="13088" width="8.875" style="2" customWidth="1"/>
    <col min="13089" max="13095" width="13.375" style="2" customWidth="1"/>
    <col min="13096" max="13097" width="9.125" style="2" customWidth="1"/>
    <col min="13098" max="13098" width="9.875" style="2" customWidth="1"/>
    <col min="13099" max="13099" width="9" style="2" customWidth="1"/>
    <col min="13100" max="13101" style="2" hidden="1"/>
    <col min="13102" max="13102" width="14.625" style="2" customWidth="1"/>
    <col min="13103" max="13323" width="9" style="2" customWidth="1"/>
    <col min="13324" max="13324" width="13.375" style="2" customWidth="1"/>
    <col min="13325" max="13325" width="7.625" style="2" customWidth="1"/>
    <col min="13326" max="13326" width="5.375" style="2" customWidth="1"/>
    <col min="13327" max="13327" width="9.875" style="2" customWidth="1"/>
    <col min="13328" max="13328" width="6.625" style="2" customWidth="1"/>
    <col min="13329" max="13329" width="7.875" style="2" customWidth="1"/>
    <col min="13330" max="13330" width="6.875" style="2" customWidth="1"/>
    <col min="13331" max="13331" width="6.625" style="2" customWidth="1"/>
    <col min="13332" max="13333" width="10.125" style="2" customWidth="1"/>
    <col min="13334" max="13337" width="13.375" style="2" customWidth="1"/>
    <col min="13338" max="13341" style="2" hidden="1"/>
    <col min="13342" max="13342" width="13.375" style="2" customWidth="1"/>
    <col min="13343" max="13343" width="8" style="2" customWidth="1"/>
    <col min="13344" max="13344" width="8.875" style="2" customWidth="1"/>
    <col min="13345" max="13351" width="13.375" style="2" customWidth="1"/>
    <col min="13352" max="13353" width="9.125" style="2" customWidth="1"/>
    <col min="13354" max="13354" width="9.875" style="2" customWidth="1"/>
    <col min="13355" max="13355" width="9" style="2" customWidth="1"/>
    <col min="13356" max="13357" style="2" hidden="1"/>
    <col min="13358" max="13358" width="14.625" style="2" customWidth="1"/>
    <col min="13359" max="13579" width="9" style="2" customWidth="1"/>
    <col min="13580" max="13580" width="13.375" style="2" customWidth="1"/>
    <col min="13581" max="13581" width="7.625" style="2" customWidth="1"/>
    <col min="13582" max="13582" width="5.375" style="2" customWidth="1"/>
    <col min="13583" max="13583" width="9.875" style="2" customWidth="1"/>
    <col min="13584" max="13584" width="6.625" style="2" customWidth="1"/>
    <col min="13585" max="13585" width="7.875" style="2" customWidth="1"/>
    <col min="13586" max="13586" width="6.875" style="2" customWidth="1"/>
    <col min="13587" max="13587" width="6.625" style="2" customWidth="1"/>
    <col min="13588" max="13589" width="10.125" style="2" customWidth="1"/>
    <col min="13590" max="13593" width="13.375" style="2" customWidth="1"/>
    <col min="13594" max="13597" style="2" hidden="1"/>
    <col min="13598" max="13598" width="13.375" style="2" customWidth="1"/>
    <col min="13599" max="13599" width="8" style="2" customWidth="1"/>
    <col min="13600" max="13600" width="8.875" style="2" customWidth="1"/>
    <col min="13601" max="13607" width="13.375" style="2" customWidth="1"/>
    <col min="13608" max="13609" width="9.125" style="2" customWidth="1"/>
    <col min="13610" max="13610" width="9.875" style="2" customWidth="1"/>
    <col min="13611" max="13611" width="9" style="2" customWidth="1"/>
    <col min="13612" max="13613" style="2" hidden="1"/>
    <col min="13614" max="13614" width="14.625" style="2" customWidth="1"/>
    <col min="13615" max="13835" width="9" style="2" customWidth="1"/>
    <col min="13836" max="13836" width="13.375" style="2" customWidth="1"/>
    <col min="13837" max="13837" width="7.625" style="2" customWidth="1"/>
    <col min="13838" max="13838" width="5.375" style="2" customWidth="1"/>
    <col min="13839" max="13839" width="9.875" style="2" customWidth="1"/>
    <col min="13840" max="13840" width="6.625" style="2" customWidth="1"/>
    <col min="13841" max="13841" width="7.875" style="2" customWidth="1"/>
    <col min="13842" max="13842" width="6.875" style="2" customWidth="1"/>
    <col min="13843" max="13843" width="6.625" style="2" customWidth="1"/>
    <col min="13844" max="13845" width="10.125" style="2" customWidth="1"/>
    <col min="13846" max="13849" width="13.375" style="2" customWidth="1"/>
    <col min="13850" max="13853" style="2" hidden="1"/>
    <col min="13854" max="13854" width="13.375" style="2" customWidth="1"/>
    <col min="13855" max="13855" width="8" style="2" customWidth="1"/>
    <col min="13856" max="13856" width="8.875" style="2" customWidth="1"/>
    <col min="13857" max="13863" width="13.375" style="2" customWidth="1"/>
    <col min="13864" max="13865" width="9.125" style="2" customWidth="1"/>
    <col min="13866" max="13866" width="9.875" style="2" customWidth="1"/>
    <col min="13867" max="13867" width="9" style="2" customWidth="1"/>
    <col min="13868" max="13869" style="2" hidden="1"/>
    <col min="13870" max="13870" width="14.625" style="2" customWidth="1"/>
    <col min="13871" max="14091" width="9" style="2" customWidth="1"/>
    <col min="14092" max="14092" width="13.375" style="2" customWidth="1"/>
    <col min="14093" max="14093" width="7.625" style="2" customWidth="1"/>
    <col min="14094" max="14094" width="5.375" style="2" customWidth="1"/>
    <col min="14095" max="14095" width="9.875" style="2" customWidth="1"/>
    <col min="14096" max="14096" width="6.625" style="2" customWidth="1"/>
    <col min="14097" max="14097" width="7.875" style="2" customWidth="1"/>
    <col min="14098" max="14098" width="6.875" style="2" customWidth="1"/>
    <col min="14099" max="14099" width="6.625" style="2" customWidth="1"/>
    <col min="14100" max="14101" width="10.125" style="2" customWidth="1"/>
    <col min="14102" max="14105" width="13.375" style="2" customWidth="1"/>
    <col min="14106" max="14109" style="2" hidden="1"/>
    <col min="14110" max="14110" width="13.375" style="2" customWidth="1"/>
    <col min="14111" max="14111" width="8" style="2" customWidth="1"/>
    <col min="14112" max="14112" width="8.875" style="2" customWidth="1"/>
    <col min="14113" max="14119" width="13.375" style="2" customWidth="1"/>
    <col min="14120" max="14121" width="9.125" style="2" customWidth="1"/>
    <col min="14122" max="14122" width="9.875" style="2" customWidth="1"/>
    <col min="14123" max="14123" width="9" style="2" customWidth="1"/>
    <col min="14124" max="14125" style="2" hidden="1"/>
    <col min="14126" max="14126" width="14.625" style="2" customWidth="1"/>
    <col min="14127" max="14347" width="9" style="2" customWidth="1"/>
    <col min="14348" max="14348" width="13.375" style="2" customWidth="1"/>
    <col min="14349" max="14349" width="7.625" style="2" customWidth="1"/>
    <col min="14350" max="14350" width="5.375" style="2" customWidth="1"/>
    <col min="14351" max="14351" width="9.875" style="2" customWidth="1"/>
    <col min="14352" max="14352" width="6.625" style="2" customWidth="1"/>
    <col min="14353" max="14353" width="7.875" style="2" customWidth="1"/>
    <col min="14354" max="14354" width="6.875" style="2" customWidth="1"/>
    <col min="14355" max="14355" width="6.625" style="2" customWidth="1"/>
    <col min="14356" max="14357" width="10.125" style="2" customWidth="1"/>
    <col min="14358" max="14361" width="13.375" style="2" customWidth="1"/>
    <col min="14362" max="14365" style="2" hidden="1"/>
    <col min="14366" max="14366" width="13.375" style="2" customWidth="1"/>
    <col min="14367" max="14367" width="8" style="2" customWidth="1"/>
    <col min="14368" max="14368" width="8.875" style="2" customWidth="1"/>
    <col min="14369" max="14375" width="13.375" style="2" customWidth="1"/>
    <col min="14376" max="14377" width="9.125" style="2" customWidth="1"/>
    <col min="14378" max="14378" width="9.875" style="2" customWidth="1"/>
    <col min="14379" max="14379" width="9" style="2" customWidth="1"/>
    <col min="14380" max="14381" style="2" hidden="1"/>
    <col min="14382" max="14382" width="14.625" style="2" customWidth="1"/>
    <col min="14383" max="14603" width="9" style="2" customWidth="1"/>
    <col min="14604" max="14604" width="13.375" style="2" customWidth="1"/>
    <col min="14605" max="14605" width="7.625" style="2" customWidth="1"/>
    <col min="14606" max="14606" width="5.375" style="2" customWidth="1"/>
    <col min="14607" max="14607" width="9.875" style="2" customWidth="1"/>
    <col min="14608" max="14608" width="6.625" style="2" customWidth="1"/>
    <col min="14609" max="14609" width="7.875" style="2" customWidth="1"/>
    <col min="14610" max="14610" width="6.875" style="2" customWidth="1"/>
    <col min="14611" max="14611" width="6.625" style="2" customWidth="1"/>
    <col min="14612" max="14613" width="10.125" style="2" customWidth="1"/>
    <col min="14614" max="14617" width="13.375" style="2" customWidth="1"/>
    <col min="14618" max="14621" style="2" hidden="1"/>
    <col min="14622" max="14622" width="13.375" style="2" customWidth="1"/>
    <col min="14623" max="14623" width="8" style="2" customWidth="1"/>
    <col min="14624" max="14624" width="8.875" style="2" customWidth="1"/>
    <col min="14625" max="14631" width="13.375" style="2" customWidth="1"/>
    <col min="14632" max="14633" width="9.125" style="2" customWidth="1"/>
    <col min="14634" max="14634" width="9.875" style="2" customWidth="1"/>
    <col min="14635" max="14635" width="9" style="2" customWidth="1"/>
    <col min="14636" max="14637" style="2" hidden="1"/>
    <col min="14638" max="14638" width="14.625" style="2" customWidth="1"/>
    <col min="14639" max="14859" width="9" style="2" customWidth="1"/>
    <col min="14860" max="14860" width="13.375" style="2" customWidth="1"/>
    <col min="14861" max="14861" width="7.625" style="2" customWidth="1"/>
    <col min="14862" max="14862" width="5.375" style="2" customWidth="1"/>
    <col min="14863" max="14863" width="9.875" style="2" customWidth="1"/>
    <col min="14864" max="14864" width="6.625" style="2" customWidth="1"/>
    <col min="14865" max="14865" width="7.875" style="2" customWidth="1"/>
    <col min="14866" max="14866" width="6.875" style="2" customWidth="1"/>
    <col min="14867" max="14867" width="6.625" style="2" customWidth="1"/>
    <col min="14868" max="14869" width="10.125" style="2" customWidth="1"/>
    <col min="14870" max="14873" width="13.375" style="2" customWidth="1"/>
    <col min="14874" max="14877" style="2" hidden="1"/>
    <col min="14878" max="14878" width="13.375" style="2" customWidth="1"/>
    <col min="14879" max="14879" width="8" style="2" customWidth="1"/>
    <col min="14880" max="14880" width="8.875" style="2" customWidth="1"/>
    <col min="14881" max="14887" width="13.375" style="2" customWidth="1"/>
    <col min="14888" max="14889" width="9.125" style="2" customWidth="1"/>
    <col min="14890" max="14890" width="9.875" style="2" customWidth="1"/>
    <col min="14891" max="14891" width="9" style="2" customWidth="1"/>
    <col min="14892" max="14893" style="2" hidden="1"/>
    <col min="14894" max="14894" width="14.625" style="2" customWidth="1"/>
    <col min="14895" max="15115" width="9" style="2" customWidth="1"/>
    <col min="15116" max="15116" width="13.375" style="2" customWidth="1"/>
    <col min="15117" max="15117" width="7.625" style="2" customWidth="1"/>
    <col min="15118" max="15118" width="5.375" style="2" customWidth="1"/>
    <col min="15119" max="15119" width="9.875" style="2" customWidth="1"/>
    <col min="15120" max="15120" width="6.625" style="2" customWidth="1"/>
    <col min="15121" max="15121" width="7.875" style="2" customWidth="1"/>
    <col min="15122" max="15122" width="6.875" style="2" customWidth="1"/>
    <col min="15123" max="15123" width="6.625" style="2" customWidth="1"/>
    <col min="15124" max="15125" width="10.125" style="2" customWidth="1"/>
    <col min="15126" max="15129" width="13.375" style="2" customWidth="1"/>
    <col min="15130" max="15133" style="2" hidden="1"/>
    <col min="15134" max="15134" width="13.375" style="2" customWidth="1"/>
    <col min="15135" max="15135" width="8" style="2" customWidth="1"/>
    <col min="15136" max="15136" width="8.875" style="2" customWidth="1"/>
    <col min="15137" max="15143" width="13.375" style="2" customWidth="1"/>
    <col min="15144" max="15145" width="9.125" style="2" customWidth="1"/>
    <col min="15146" max="15146" width="9.875" style="2" customWidth="1"/>
    <col min="15147" max="15147" width="9" style="2" customWidth="1"/>
    <col min="15148" max="15149" style="2" hidden="1"/>
    <col min="15150" max="15150" width="14.625" style="2" customWidth="1"/>
    <col min="15151" max="15371" width="9" style="2" customWidth="1"/>
    <col min="15372" max="15372" width="13.375" style="2" customWidth="1"/>
    <col min="15373" max="15373" width="7.625" style="2" customWidth="1"/>
    <col min="15374" max="15374" width="5.375" style="2" customWidth="1"/>
    <col min="15375" max="15375" width="9.875" style="2" customWidth="1"/>
    <col min="15376" max="15376" width="6.625" style="2" customWidth="1"/>
    <col min="15377" max="15377" width="7.875" style="2" customWidth="1"/>
    <col min="15378" max="15378" width="6.875" style="2" customWidth="1"/>
    <col min="15379" max="15379" width="6.625" style="2" customWidth="1"/>
    <col min="15380" max="15381" width="10.125" style="2" customWidth="1"/>
    <col min="15382" max="15385" width="13.375" style="2" customWidth="1"/>
    <col min="15386" max="15389" style="2" hidden="1"/>
    <col min="15390" max="15390" width="13.375" style="2" customWidth="1"/>
    <col min="15391" max="15391" width="8" style="2" customWidth="1"/>
    <col min="15392" max="15392" width="8.875" style="2" customWidth="1"/>
    <col min="15393" max="15399" width="13.375" style="2" customWidth="1"/>
    <col min="15400" max="15401" width="9.125" style="2" customWidth="1"/>
    <col min="15402" max="15402" width="9.875" style="2" customWidth="1"/>
    <col min="15403" max="15403" width="9" style="2" customWidth="1"/>
    <col min="15404" max="15405" style="2" hidden="1"/>
    <col min="15406" max="15406" width="14.625" style="2" customWidth="1"/>
    <col min="15407" max="15627" width="9" style="2" customWidth="1"/>
    <col min="15628" max="15628" width="13.375" style="2" customWidth="1"/>
    <col min="15629" max="15629" width="7.625" style="2" customWidth="1"/>
    <col min="15630" max="15630" width="5.375" style="2" customWidth="1"/>
    <col min="15631" max="15631" width="9.875" style="2" customWidth="1"/>
    <col min="15632" max="15632" width="6.625" style="2" customWidth="1"/>
    <col min="15633" max="15633" width="7.875" style="2" customWidth="1"/>
    <col min="15634" max="15634" width="6.875" style="2" customWidth="1"/>
    <col min="15635" max="15635" width="6.625" style="2" customWidth="1"/>
    <col min="15636" max="15637" width="10.125" style="2" customWidth="1"/>
    <col min="15638" max="15641" width="13.375" style="2" customWidth="1"/>
    <col min="15642" max="15645" style="2" hidden="1"/>
    <col min="15646" max="15646" width="13.375" style="2" customWidth="1"/>
    <col min="15647" max="15647" width="8" style="2" customWidth="1"/>
    <col min="15648" max="15648" width="8.875" style="2" customWidth="1"/>
    <col min="15649" max="15655" width="13.375" style="2" customWidth="1"/>
    <col min="15656" max="15657" width="9.125" style="2" customWidth="1"/>
    <col min="15658" max="15658" width="9.875" style="2" customWidth="1"/>
    <col min="15659" max="15659" width="9" style="2" customWidth="1"/>
    <col min="15660" max="15661" style="2" hidden="1"/>
    <col min="15662" max="15662" width="14.625" style="2" customWidth="1"/>
    <col min="15663" max="15883" width="9" style="2" customWidth="1"/>
    <col min="15884" max="15884" width="13.375" style="2" customWidth="1"/>
    <col min="15885" max="15885" width="7.625" style="2" customWidth="1"/>
    <col min="15886" max="15886" width="5.375" style="2" customWidth="1"/>
    <col min="15887" max="15887" width="9.875" style="2" customWidth="1"/>
    <col min="15888" max="15888" width="6.625" style="2" customWidth="1"/>
    <col min="15889" max="15889" width="7.875" style="2" customWidth="1"/>
    <col min="15890" max="15890" width="6.875" style="2" customWidth="1"/>
    <col min="15891" max="15891" width="6.625" style="2" customWidth="1"/>
    <col min="15892" max="15893" width="10.125" style="2" customWidth="1"/>
    <col min="15894" max="15897" width="13.375" style="2" customWidth="1"/>
    <col min="15898" max="15901" style="2" hidden="1"/>
    <col min="15902" max="15902" width="13.375" style="2" customWidth="1"/>
    <col min="15903" max="15903" width="8" style="2" customWidth="1"/>
    <col min="15904" max="15904" width="8.875" style="2" customWidth="1"/>
    <col min="15905" max="15911" width="13.375" style="2" customWidth="1"/>
    <col min="15912" max="15913" width="9.125" style="2" customWidth="1"/>
    <col min="15914" max="15914" width="9.875" style="2" customWidth="1"/>
    <col min="15915" max="15915" width="9" style="2" customWidth="1"/>
    <col min="15916" max="15917" style="2" hidden="1"/>
    <col min="15918" max="15918" width="14.625" style="2" customWidth="1"/>
    <col min="15919" max="16139" width="9" style="2" customWidth="1"/>
    <col min="16140" max="16140" width="13.375" style="2" customWidth="1"/>
    <col min="16141" max="16141" width="7.625" style="2" customWidth="1"/>
    <col min="16142" max="16142" width="5.375" style="2" customWidth="1"/>
    <col min="16143" max="16143" width="9.875" style="2" customWidth="1"/>
    <col min="16144" max="16144" width="6.625" style="2" customWidth="1"/>
    <col min="16145" max="16145" width="7.875" style="2" customWidth="1"/>
    <col min="16146" max="16146" width="6.875" style="2" customWidth="1"/>
    <col min="16147" max="16147" width="6.625" style="2" customWidth="1"/>
    <col min="16148" max="16149" width="10.125" style="2" customWidth="1"/>
    <col min="16150" max="16153" width="13.375" style="2" customWidth="1"/>
    <col min="16154" max="16157" style="2" hidden="1"/>
    <col min="16158" max="16158" width="13.375" style="2" customWidth="1"/>
    <col min="16159" max="16159" width="8" style="2" customWidth="1"/>
    <col min="16160" max="16160" width="8.875" style="2" customWidth="1"/>
    <col min="16161" max="16167" width="13.375" style="2" customWidth="1"/>
    <col min="16168" max="16169" width="9.125" style="2" customWidth="1"/>
    <col min="16170" max="16170" width="9.875" style="2" customWidth="1"/>
    <col min="16171" max="16171" width="9" style="2" customWidth="1"/>
    <col min="16172" max="16173" style="2" hidden="1"/>
    <col min="16174" max="16174" width="14.625" style="2" customWidth="1"/>
    <col min="16175" max="16384" width="9" style="2" customWidth="1"/>
  </cols>
  <sheetData>
    <row r="1">
      <c r="A1" s="1" t="s">
        <v>26</v>
      </c>
      <c r="B1" s="2"/>
      <c r="C1" s="3"/>
      <c r="D1" s="2"/>
      <c r="E1" s="4"/>
      <c r="F1" s="4"/>
      <c r="H1" s="5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34" t="s">
        <v>10</v>
      </c>
      <c r="B2" s="8"/>
      <c r="C2" s="2"/>
      <c r="D2" s="2"/>
      <c r="E2" s="4"/>
      <c r="F2" s="4"/>
      <c r="G2" s="2"/>
      <c r="H2" s="5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5"/>
      <c r="AO2" s="8"/>
    </row>
    <row r="3" ht="24" customHeight="1">
      <c r="A3" s="120" t="s">
        <v>0</v>
      </c>
      <c r="B3" s="121"/>
      <c r="C3" s="10"/>
      <c r="D3" s="10">
        <v>23</v>
      </c>
      <c r="E3" s="10" t="s">
        <v>1</v>
      </c>
      <c r="F3" s="11"/>
      <c r="H3" s="122" t="s">
        <v>11</v>
      </c>
      <c r="I3" s="123"/>
      <c r="N3" s="9"/>
      <c r="O3" s="9"/>
      <c r="P3" s="9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="3" customFormat="1" ht="39" customHeight="1">
      <c r="A4" s="35" t="s">
        <v>16</v>
      </c>
      <c r="B4" s="35" t="s">
        <v>2</v>
      </c>
      <c r="C4" s="35" t="s">
        <v>17</v>
      </c>
      <c r="D4" s="35" t="s">
        <v>12</v>
      </c>
      <c r="E4" s="10" t="s">
        <v>3</v>
      </c>
      <c r="F4" s="10" t="s">
        <v>4</v>
      </c>
      <c r="G4" s="36" t="s">
        <v>5</v>
      </c>
      <c r="H4" s="37" t="s">
        <v>18</v>
      </c>
      <c r="I4" s="103" t="s">
        <v>19</v>
      </c>
      <c r="J4" s="108" t="s">
        <v>36</v>
      </c>
      <c r="K4" s="108" t="s">
        <v>34</v>
      </c>
      <c r="L4" s="108" t="s">
        <v>33</v>
      </c>
      <c r="M4" s="108" t="s">
        <v>32</v>
      </c>
      <c r="N4" s="108" t="s">
        <v>31</v>
      </c>
      <c r="O4" s="108" t="s">
        <v>30</v>
      </c>
      <c r="P4" s="108" t="s">
        <v>29</v>
      </c>
      <c r="Q4" s="108" t="s">
        <v>28</v>
      </c>
      <c r="R4" s="104" t="s">
        <v>6</v>
      </c>
      <c r="S4" s="38" t="s">
        <v>7</v>
      </c>
      <c r="T4" s="39" t="s">
        <v>8</v>
      </c>
      <c r="U4" s="39" t="s">
        <v>9</v>
      </c>
      <c r="V4" s="39" t="s">
        <v>20</v>
      </c>
      <c r="W4" s="39" t="s">
        <v>21</v>
      </c>
      <c r="X4" s="40" t="s">
        <v>22</v>
      </c>
    </row>
    <row r="5" ht="15" customHeight="1">
      <c r="A5" s="117" t="s">
        <v>13</v>
      </c>
      <c r="B5" s="29" t="str">
        <f>D5*6.894759087</f>
        <v>-82.737109044</v>
      </c>
      <c r="C5" s="29" t="s">
        <v>14</v>
      </c>
      <c r="D5" s="105">
        <v>-12</v>
      </c>
      <c r="E5" s="30">
        <v>0.01</v>
      </c>
      <c r="F5" s="31">
        <v>0.0002</v>
      </c>
      <c r="G5" s="32" t="str">
        <f>$B$14*F5+0.000003*$B$14*ABS($D$3-23)</f>
        <v>0.41368554522</v>
      </c>
      <c r="H5" s="33" t="str">
        <f>B5-G5</f>
        <v>-83.15079458922</v>
      </c>
      <c r="I5" s="41" t="str">
        <f>B5+G5</f>
        <v>-82.32342349878</v>
      </c>
      <c r="J5" s="42" t="s">
        <v>36</v>
      </c>
      <c r="K5" s="43">
        <v>0</v>
      </c>
      <c r="L5" s="13">
        <v>8.28178977966309</v>
      </c>
      <c r="M5" s="13">
        <v>8.25850009918213</v>
      </c>
      <c r="N5" s="13">
        <v>8.43163013458252</v>
      </c>
      <c r="O5" s="43">
        <v>8.33226013183594</v>
      </c>
      <c r="P5" s="109">
        <v>8.3530797958374</v>
      </c>
      <c r="Q5" s="44">
        <v>8.42411994934082</v>
      </c>
      <c r="R5" s="45" t="str">
        <f>MAX(J5:Q5)</f>
        <v>8.43163013458252</v>
      </c>
      <c r="S5" s="46" t="str">
        <f>MIN(J5:Q5)</f>
        <v>8.25850009918213</v>
      </c>
      <c r="T5" s="46"/>
      <c r="U5" s="47"/>
      <c r="V5" s="48"/>
      <c r="W5" s="48"/>
      <c r="X5" s="14" t="str">
        <f>MAX(ABS(R5-B5),ABS(S5-B5))/G5</f>
        <v>220.381737365512</v>
      </c>
    </row>
    <row r="6" ht="15" customHeight="1">
      <c r="A6" s="118"/>
      <c r="B6" s="15" t="str">
        <f>D6*6.894759087</f>
        <v>-34.473795435</v>
      </c>
      <c r="C6" s="15" t="s">
        <v>14</v>
      </c>
      <c r="D6" s="106">
        <v>-5</v>
      </c>
      <c r="E6" s="16">
        <v>0.01</v>
      </c>
      <c r="F6" s="17">
        <v>0.0002</v>
      </c>
      <c r="G6" s="18" t="str">
        <f>$B$14*F6+0.000003*$B$14*ABS($D$3-23)</f>
        <v>0.41368554522</v>
      </c>
      <c r="H6" s="19">
        <v>-34.88748098022</v>
      </c>
      <c r="I6" s="49">
        <v>-34.06010988978</v>
      </c>
      <c r="J6" s="50" t="s">
        <v>36</v>
      </c>
      <c r="K6" s="51">
        <v>3.45337009429932</v>
      </c>
      <c r="L6" s="20">
        <v>3.45321989059448</v>
      </c>
      <c r="M6" s="20">
        <v>3.42298007011414</v>
      </c>
      <c r="N6" s="20">
        <v>3.59700989723206</v>
      </c>
      <c r="O6" s="51">
        <v>3.50172996520996</v>
      </c>
      <c r="P6" s="110">
        <v>3.51740002632141</v>
      </c>
      <c r="Q6" s="52">
        <v>3.59244990348816</v>
      </c>
      <c r="R6" s="53">
        <v>0</v>
      </c>
      <c r="S6" s="54">
        <v>0</v>
      </c>
      <c r="T6" s="54"/>
      <c r="U6" s="55"/>
      <c r="V6" s="56"/>
      <c r="W6" s="56"/>
      <c r="X6" s="21">
        <v>83.3333333333333</v>
      </c>
    </row>
    <row r="7" ht="15" customHeight="1">
      <c r="A7" s="118"/>
      <c r="B7" s="15">
        <v>0</v>
      </c>
      <c r="C7" s="15" t="s">
        <v>14</v>
      </c>
      <c r="D7" s="106">
        <v>0</v>
      </c>
      <c r="E7" s="16">
        <v>0.01</v>
      </c>
      <c r="F7" s="17">
        <v>0.0002</v>
      </c>
      <c r="G7" s="18">
        <v>0.41368554522</v>
      </c>
      <c r="H7" s="19">
        <v>-0.41368554522</v>
      </c>
      <c r="I7" s="49">
        <v>0.41368554522</v>
      </c>
      <c r="J7" s="50" t="s">
        <v>36</v>
      </c>
      <c r="K7" s="51">
        <v>0.000106870997115038</v>
      </c>
      <c r="L7" s="20">
        <v>0.00163074000738561</v>
      </c>
      <c r="M7" s="20">
        <v>0.0294627007097006</v>
      </c>
      <c r="N7" s="20">
        <v>0.148956000804901</v>
      </c>
      <c r="O7" s="51">
        <v>0.0547348000109196</v>
      </c>
      <c r="P7" s="110">
        <v>0.0686035007238388</v>
      </c>
      <c r="Q7" s="52">
        <v>0.143785998225212</v>
      </c>
      <c r="R7" s="53">
        <v>0</v>
      </c>
      <c r="S7" s="54">
        <v>0</v>
      </c>
      <c r="T7" s="54"/>
      <c r="U7" s="55"/>
      <c r="V7" s="56"/>
      <c r="W7" s="56"/>
      <c r="X7" s="21">
        <v>0</v>
      </c>
    </row>
    <row r="8" ht="15" customHeight="1">
      <c r="A8" s="118"/>
      <c r="B8" s="15">
        <v>68.94759087</v>
      </c>
      <c r="C8" s="15" t="s">
        <v>14</v>
      </c>
      <c r="D8" s="106">
        <v>10</v>
      </c>
      <c r="E8" s="16">
        <v>0.01</v>
      </c>
      <c r="F8" s="17">
        <v>0.0002</v>
      </c>
      <c r="G8" s="18">
        <v>0.41368554522</v>
      </c>
      <c r="H8" s="19">
        <v>68.53390532478</v>
      </c>
      <c r="I8" s="49">
        <v>69.36127641522</v>
      </c>
      <c r="J8" s="50" t="s">
        <v>36</v>
      </c>
      <c r="K8" s="51">
        <v>6.88722991943359</v>
      </c>
      <c r="L8" s="20">
        <v>6.89422988891602</v>
      </c>
      <c r="M8" s="20">
        <v>6.91630983352661</v>
      </c>
      <c r="N8" s="20">
        <v>6.74445009231567</v>
      </c>
      <c r="O8" s="51">
        <v>6.83085012435913</v>
      </c>
      <c r="P8" s="110">
        <v>6.81840991973877</v>
      </c>
      <c r="Q8" s="52">
        <v>6.74349021911621</v>
      </c>
      <c r="R8" s="53">
        <v>0</v>
      </c>
      <c r="S8" s="54">
        <v>0</v>
      </c>
      <c r="T8" s="54"/>
      <c r="U8" s="55"/>
      <c r="V8" s="56"/>
      <c r="W8" s="56"/>
      <c r="X8" s="21">
        <v>166.666666666667</v>
      </c>
    </row>
    <row r="9" ht="15" customHeight="1">
      <c r="A9" s="118"/>
      <c r="B9" s="15">
        <v>344.73795435</v>
      </c>
      <c r="C9" s="15" t="s">
        <v>14</v>
      </c>
      <c r="D9" s="106">
        <v>50</v>
      </c>
      <c r="E9" s="16">
        <v>0.01</v>
      </c>
      <c r="F9" s="17">
        <v>0.0002</v>
      </c>
      <c r="G9" s="18">
        <v>0.41368554522</v>
      </c>
      <c r="H9" s="19">
        <v>344.32426880478</v>
      </c>
      <c r="I9" s="49">
        <v>345.15163989522</v>
      </c>
      <c r="J9" s="50" t="s">
        <v>36</v>
      </c>
      <c r="K9" s="51">
        <v>34.4351005554199</v>
      </c>
      <c r="L9" s="20">
        <v>34.4692001342773</v>
      </c>
      <c r="M9" s="20">
        <v>34.467399597168</v>
      </c>
      <c r="N9" s="20">
        <v>34.3209991455078</v>
      </c>
      <c r="O9" s="51">
        <v>34.382999420166</v>
      </c>
      <c r="P9" s="110">
        <v>34.3660011291504</v>
      </c>
      <c r="Q9" s="52">
        <v>34.2943000793457</v>
      </c>
      <c r="R9" s="53">
        <v>0</v>
      </c>
      <c r="S9" s="54">
        <v>0</v>
      </c>
      <c r="T9" s="54"/>
      <c r="U9" s="55"/>
      <c r="V9" s="56"/>
      <c r="W9" s="56"/>
      <c r="X9" s="21">
        <v>833.333333333333</v>
      </c>
    </row>
    <row r="10" ht="15" customHeight="1">
      <c r="A10" s="118"/>
      <c r="B10" s="15">
        <v>689.4759087</v>
      </c>
      <c r="C10" s="15" t="s">
        <v>14</v>
      </c>
      <c r="D10" s="106">
        <v>100</v>
      </c>
      <c r="E10" s="16">
        <v>0.01</v>
      </c>
      <c r="F10" s="17">
        <v>0.0002</v>
      </c>
      <c r="G10" s="18">
        <v>0.41368554522</v>
      </c>
      <c r="H10" s="19">
        <v>689.06222315478</v>
      </c>
      <c r="I10" s="49">
        <v>689.88959424522</v>
      </c>
      <c r="J10" s="50" t="s">
        <v>36</v>
      </c>
      <c r="K10" s="51">
        <v>68.8721008300781</v>
      </c>
      <c r="L10" s="20">
        <v>68.939697265625</v>
      </c>
      <c r="M10" s="20">
        <v>68.9084014892578</v>
      </c>
      <c r="N10" s="20">
        <v>68.7960968017578</v>
      </c>
      <c r="O10" s="51">
        <v>68.8262023925781</v>
      </c>
      <c r="P10" s="110">
        <v>68.8031997680664</v>
      </c>
      <c r="Q10" s="52">
        <v>68.7356033325195</v>
      </c>
      <c r="R10" s="53">
        <v>0</v>
      </c>
      <c r="S10" s="54">
        <v>0</v>
      </c>
      <c r="T10" s="54"/>
      <c r="U10" s="55"/>
      <c r="V10" s="56"/>
      <c r="W10" s="56"/>
      <c r="X10" s="21">
        <v>1666.66666666667</v>
      </c>
    </row>
    <row r="11" ht="15" customHeight="1">
      <c r="A11" s="118"/>
      <c r="B11" s="15">
        <v>1034.21386305</v>
      </c>
      <c r="C11" s="15" t="s">
        <v>14</v>
      </c>
      <c r="D11" s="106">
        <v>150</v>
      </c>
      <c r="E11" s="16">
        <v>0.01</v>
      </c>
      <c r="F11" s="17">
        <v>0.0002</v>
      </c>
      <c r="G11" s="18">
        <v>0.41368554522</v>
      </c>
      <c r="H11" s="19">
        <v>1033.80017750478</v>
      </c>
      <c r="I11" s="49">
        <v>1034.62754859522</v>
      </c>
      <c r="J11" s="50" t="s">
        <v>36</v>
      </c>
      <c r="K11" s="51">
        <v>103.314002990723</v>
      </c>
      <c r="L11" s="20">
        <v>103.411003112793</v>
      </c>
      <c r="M11" s="20">
        <v>103.352996826172</v>
      </c>
      <c r="N11" s="20">
        <v>103.274002075195</v>
      </c>
      <c r="O11" s="51">
        <v>103.275001525879</v>
      </c>
      <c r="P11" s="110">
        <v>103.24299621582</v>
      </c>
      <c r="Q11" s="52">
        <v>103.180000305176</v>
      </c>
      <c r="R11" s="53">
        <v>0</v>
      </c>
      <c r="S11" s="54">
        <v>0</v>
      </c>
      <c r="T11" s="54"/>
      <c r="U11" s="55"/>
      <c r="V11" s="56"/>
      <c r="W11" s="56"/>
      <c r="X11" s="21">
        <v>2500</v>
      </c>
    </row>
    <row r="12" ht="15" customHeight="1">
      <c r="A12" s="118"/>
      <c r="B12" s="15">
        <v>1378.9518174</v>
      </c>
      <c r="C12" s="15" t="s">
        <v>14</v>
      </c>
      <c r="D12" s="106">
        <v>200</v>
      </c>
      <c r="E12" s="16">
        <v>0.01</v>
      </c>
      <c r="F12" s="17">
        <v>0.0002</v>
      </c>
      <c r="G12" s="18">
        <v>0.41368554522</v>
      </c>
      <c r="H12" s="19">
        <v>1378.53813185478</v>
      </c>
      <c r="I12" s="49">
        <v>1379.36550294522</v>
      </c>
      <c r="J12" s="50" t="s">
        <v>36</v>
      </c>
      <c r="K12" s="51">
        <v>137.858993530273</v>
      </c>
      <c r="L12" s="20">
        <v>137.884994506836</v>
      </c>
      <c r="M12" s="20">
        <v>137.927001953125</v>
      </c>
      <c r="N12" s="20">
        <v>137.802993774414</v>
      </c>
      <c r="O12" s="51">
        <v>137.884002685547</v>
      </c>
      <c r="P12" s="110">
        <v>137.837005615234</v>
      </c>
      <c r="Q12" s="52">
        <v>137.802001953125</v>
      </c>
      <c r="R12" s="53">
        <v>0</v>
      </c>
      <c r="S12" s="54">
        <v>0</v>
      </c>
      <c r="T12" s="54"/>
      <c r="U12" s="55"/>
      <c r="V12" s="56"/>
      <c r="W12" s="56"/>
      <c r="X12" s="21">
        <v>3333.33333333333</v>
      </c>
    </row>
    <row r="13" ht="15" customHeight="1">
      <c r="A13" s="118"/>
      <c r="B13" s="15">
        <v>1723.68977175</v>
      </c>
      <c r="C13" s="15" t="s">
        <v>14</v>
      </c>
      <c r="D13" s="106">
        <v>250</v>
      </c>
      <c r="E13" s="16">
        <v>0.01</v>
      </c>
      <c r="F13" s="17">
        <v>0.0002</v>
      </c>
      <c r="G13" s="18">
        <v>0.41368554522</v>
      </c>
      <c r="H13" s="19">
        <v>1723.27608620478</v>
      </c>
      <c r="I13" s="49">
        <v>1724.10345729522</v>
      </c>
      <c r="J13" s="50" t="s">
        <v>36</v>
      </c>
      <c r="K13" s="51">
        <v>172.514999389648</v>
      </c>
      <c r="L13" s="20">
        <v>172.356994628906</v>
      </c>
      <c r="M13" s="20">
        <v>172.638000488281</v>
      </c>
      <c r="N13" s="20">
        <v>172.391998291016</v>
      </c>
      <c r="O13" s="51">
        <v>172.669998168945</v>
      </c>
      <c r="P13" s="110">
        <v>172.600006103516</v>
      </c>
      <c r="Q13" s="52">
        <v>172.619003295898</v>
      </c>
      <c r="R13" s="53">
        <v>0</v>
      </c>
      <c r="S13" s="54">
        <v>0</v>
      </c>
      <c r="T13" s="54"/>
      <c r="U13" s="55"/>
      <c r="V13" s="56"/>
      <c r="W13" s="56"/>
      <c r="X13" s="21">
        <v>4166.66666666667</v>
      </c>
    </row>
    <row r="14" ht="15" customHeight="1">
      <c r="A14" s="119"/>
      <c r="B14" s="22">
        <v>2068.4277261</v>
      </c>
      <c r="C14" s="22" t="s">
        <v>14</v>
      </c>
      <c r="D14" s="107">
        <v>300</v>
      </c>
      <c r="E14" s="23">
        <v>0.01</v>
      </c>
      <c r="F14" s="24">
        <v>0.0002</v>
      </c>
      <c r="G14" s="25">
        <v>0.41368554522</v>
      </c>
      <c r="H14" s="26">
        <v>2068.01404055478</v>
      </c>
      <c r="I14" s="57">
        <v>2068.84141164522</v>
      </c>
      <c r="J14" s="58" t="s">
        <v>36</v>
      </c>
      <c r="K14" s="59">
        <v>206.957000732422</v>
      </c>
      <c r="L14" s="27">
        <v>206.828994750977</v>
      </c>
      <c r="M14" s="27">
        <v>207.074005126953</v>
      </c>
      <c r="N14" s="27">
        <v>206.861999511719</v>
      </c>
      <c r="O14" s="59">
        <v>207.113006591797</v>
      </c>
      <c r="P14" s="111">
        <v>207.029998779297</v>
      </c>
      <c r="Q14" s="60">
        <v>207.057998657227</v>
      </c>
      <c r="R14" s="61">
        <v>0</v>
      </c>
      <c r="S14" s="62">
        <v>0</v>
      </c>
      <c r="T14" s="62"/>
      <c r="U14" s="63"/>
      <c r="V14" s="64"/>
      <c r="W14" s="64"/>
      <c r="X14" s="28">
        <v>5000</v>
      </c>
    </row>
    <row r="15" ht="15" customHeight="1">
      <c r="A15" s="117" t="s">
        <v>15</v>
      </c>
      <c r="B15" s="29">
        <v>2068.4277261</v>
      </c>
      <c r="C15" s="29" t="s">
        <v>14</v>
      </c>
      <c r="D15" s="105">
        <v>300</v>
      </c>
      <c r="E15" s="30">
        <v>0.01</v>
      </c>
      <c r="F15" s="31">
        <v>0.0002</v>
      </c>
      <c r="G15" s="32">
        <v>0.41368554522</v>
      </c>
      <c r="H15" s="33">
        <v>2068.01404055478</v>
      </c>
      <c r="I15" s="41">
        <v>2068.84141164522</v>
      </c>
      <c r="J15" s="42" t="s">
        <v>36</v>
      </c>
      <c r="K15" s="43">
        <v>206.957992553711</v>
      </c>
      <c r="L15" s="13">
        <v>206.832000732422</v>
      </c>
      <c r="M15" s="13">
        <v>207.076995849609</v>
      </c>
      <c r="N15" s="13">
        <v>206.865005493164</v>
      </c>
      <c r="O15" s="43">
        <v>207.115997314453</v>
      </c>
      <c r="P15" s="109">
        <v>207.033004760742</v>
      </c>
      <c r="Q15" s="44">
        <v>207.059005737305</v>
      </c>
      <c r="R15" s="45">
        <v>0</v>
      </c>
      <c r="S15" s="46">
        <v>0</v>
      </c>
      <c r="T15" s="46"/>
      <c r="U15" s="47"/>
      <c r="V15" s="48"/>
      <c r="W15" s="48"/>
      <c r="X15" s="14">
        <v>5000</v>
      </c>
    </row>
    <row r="16" ht="15" customHeight="1">
      <c r="A16" s="118"/>
      <c r="B16" s="15">
        <v>1723.68977175</v>
      </c>
      <c r="C16" s="15" t="s">
        <v>14</v>
      </c>
      <c r="D16" s="106">
        <v>250</v>
      </c>
      <c r="E16" s="16">
        <v>0.01</v>
      </c>
      <c r="F16" s="17">
        <v>0.0002</v>
      </c>
      <c r="G16" s="18">
        <v>0.41368554522</v>
      </c>
      <c r="H16" s="19">
        <v>1723.27608620478</v>
      </c>
      <c r="I16" s="49">
        <v>1724.10345729522</v>
      </c>
      <c r="J16" s="50" t="s">
        <v>36</v>
      </c>
      <c r="K16" s="51">
        <v>172.522994995117</v>
      </c>
      <c r="L16" s="20">
        <v>172.363998413086</v>
      </c>
      <c r="M16" s="20">
        <v>172.64599609375</v>
      </c>
      <c r="N16" s="20">
        <v>172.399002075195</v>
      </c>
      <c r="O16" s="51">
        <v>172.682006835938</v>
      </c>
      <c r="P16" s="110">
        <v>172.608993530273</v>
      </c>
      <c r="Q16" s="52">
        <v>172.628005981445</v>
      </c>
      <c r="R16" s="53">
        <v>0</v>
      </c>
      <c r="S16" s="54">
        <v>0</v>
      </c>
      <c r="T16" s="54"/>
      <c r="U16" s="55"/>
      <c r="V16" s="56"/>
      <c r="W16" s="56"/>
      <c r="X16" s="21">
        <v>4166.66666666667</v>
      </c>
    </row>
    <row r="17" spans="1:41" ht="15" customHeight="1">
      <c r="A17" s="118"/>
      <c r="B17" s="15">
        <v>1378.9518174</v>
      </c>
      <c r="C17" s="15" t="s">
        <v>14</v>
      </c>
      <c r="D17" s="106">
        <v>200</v>
      </c>
      <c r="E17" s="16">
        <v>0.01</v>
      </c>
      <c r="F17" s="17">
        <v>0.0002</v>
      </c>
      <c r="G17" s="18">
        <v>0.41368554522</v>
      </c>
      <c r="H17" s="19">
        <v>1378.53813185478</v>
      </c>
      <c r="I17" s="49">
        <v>1379.36550294522</v>
      </c>
      <c r="J17" s="50" t="s">
        <v>36</v>
      </c>
      <c r="K17" s="51">
        <v>137.869003295898</v>
      </c>
      <c r="L17" s="20">
        <v>137.895004272461</v>
      </c>
      <c r="M17" s="20">
        <v>137.940002441406</v>
      </c>
      <c r="N17" s="20">
        <v>137.813995361328</v>
      </c>
      <c r="O17" s="51">
        <v>137.893997192383</v>
      </c>
      <c r="P17" s="110">
        <v>137.852005004883</v>
      </c>
      <c r="Q17" s="52">
        <v>137.817993164062</v>
      </c>
      <c r="R17" s="53">
        <v>0</v>
      </c>
      <c r="S17" s="54">
        <v>0</v>
      </c>
      <c r="T17" s="54"/>
      <c r="U17" s="55"/>
      <c r="V17" s="56"/>
      <c r="W17" s="56"/>
      <c r="X17" s="21">
        <v>3333.33333333333</v>
      </c>
    </row>
    <row r="18" spans="1:41" ht="15" customHeight="1">
      <c r="A18" s="118"/>
      <c r="B18" s="15">
        <v>1034.21386305</v>
      </c>
      <c r="C18" s="15" t="s">
        <v>14</v>
      </c>
      <c r="D18" s="106">
        <v>150</v>
      </c>
      <c r="E18" s="16">
        <v>0.01</v>
      </c>
      <c r="F18" s="17">
        <v>0.0002</v>
      </c>
      <c r="G18" s="18">
        <v>0.41368554522</v>
      </c>
      <c r="H18" s="19">
        <v>1033.80017750478</v>
      </c>
      <c r="I18" s="49">
        <v>1034.62754859522</v>
      </c>
      <c r="J18" s="50" t="s">
        <v>36</v>
      </c>
      <c r="K18" s="51">
        <v>103.330001831055</v>
      </c>
      <c r="L18" s="20">
        <v>103.424003601074</v>
      </c>
      <c r="M18" s="20">
        <v>103.36799621582</v>
      </c>
      <c r="N18" s="20">
        <v>103.282997131348</v>
      </c>
      <c r="O18" s="51">
        <v>103.272003173828</v>
      </c>
      <c r="P18" s="110">
        <v>103.261001586914</v>
      </c>
      <c r="Q18" s="52">
        <v>103.200996398926</v>
      </c>
      <c r="R18" s="53">
        <v>0</v>
      </c>
      <c r="S18" s="54">
        <v>0</v>
      </c>
      <c r="T18" s="54"/>
      <c r="U18" s="55"/>
      <c r="V18" s="56"/>
      <c r="W18" s="56"/>
      <c r="X18" s="21">
        <v>2500</v>
      </c>
    </row>
    <row r="19" spans="1:41" ht="15" customHeight="1">
      <c r="A19" s="118"/>
      <c r="B19" s="15">
        <v>689.4759087</v>
      </c>
      <c r="C19" s="15" t="s">
        <v>14</v>
      </c>
      <c r="D19" s="106">
        <v>100</v>
      </c>
      <c r="E19" s="16">
        <v>0.01</v>
      </c>
      <c r="F19" s="17">
        <v>0.0002</v>
      </c>
      <c r="G19" s="18">
        <v>0.41368554522</v>
      </c>
      <c r="H19" s="19">
        <v>689.06222315478</v>
      </c>
      <c r="I19" s="49">
        <v>689.88959424522</v>
      </c>
      <c r="J19" s="50" t="s">
        <v>36</v>
      </c>
      <c r="K19" s="51">
        <v>68.8896026611328</v>
      </c>
      <c r="L19" s="20">
        <v>68.9524993896484</v>
      </c>
      <c r="M19" s="20">
        <v>68.9227981567383</v>
      </c>
      <c r="N19" s="20">
        <v>68.8044967651367</v>
      </c>
      <c r="O19" s="51">
        <v>68.8276977539062</v>
      </c>
      <c r="P19" s="110">
        <v>68.8225021362305</v>
      </c>
      <c r="Q19" s="52">
        <v>68.758903503418</v>
      </c>
      <c r="R19" s="53">
        <v>0</v>
      </c>
      <c r="S19" s="54">
        <v>0</v>
      </c>
      <c r="T19" s="54"/>
      <c r="U19" s="55"/>
      <c r="V19" s="56"/>
      <c r="W19" s="56"/>
      <c r="X19" s="21">
        <v>1666.66666666667</v>
      </c>
    </row>
    <row r="20" spans="1:41" ht="15" customHeight="1">
      <c r="A20" s="118"/>
      <c r="B20" s="15">
        <v>344.73795435</v>
      </c>
      <c r="C20" s="15" t="s">
        <v>14</v>
      </c>
      <c r="D20" s="106">
        <v>50</v>
      </c>
      <c r="E20" s="16">
        <v>0.01</v>
      </c>
      <c r="F20" s="17">
        <v>0.0002</v>
      </c>
      <c r="G20" s="18">
        <v>0.41368554522</v>
      </c>
      <c r="H20" s="19">
        <v>344.32426880478</v>
      </c>
      <c r="I20" s="49">
        <v>345.15163989522</v>
      </c>
      <c r="J20" s="50" t="s">
        <v>36</v>
      </c>
      <c r="K20" s="51">
        <v>34.4552001953125</v>
      </c>
      <c r="L20" s="20">
        <v>34.4832992553711</v>
      </c>
      <c r="M20" s="20">
        <v>34.4832000732422</v>
      </c>
      <c r="N20" s="20">
        <v>34.3303985595703</v>
      </c>
      <c r="O20" s="51">
        <v>34.3837013244629</v>
      </c>
      <c r="P20" s="110">
        <v>34.3839988708496</v>
      </c>
      <c r="Q20" s="52">
        <v>34.3171997070312</v>
      </c>
      <c r="R20" s="53">
        <v>0</v>
      </c>
      <c r="S20" s="54">
        <v>0</v>
      </c>
      <c r="T20" s="54"/>
      <c r="U20" s="55"/>
      <c r="V20" s="56"/>
      <c r="W20" s="56"/>
      <c r="X20" s="21">
        <v>833.333333333333</v>
      </c>
    </row>
    <row r="21" spans="1:41" ht="15" customHeight="1">
      <c r="A21" s="118"/>
      <c r="B21" s="15">
        <v>68.94759087</v>
      </c>
      <c r="C21" s="15" t="s">
        <v>14</v>
      </c>
      <c r="D21" s="106">
        <v>10</v>
      </c>
      <c r="E21" s="16">
        <v>0.01</v>
      </c>
      <c r="F21" s="17">
        <v>0.0002</v>
      </c>
      <c r="G21" s="18">
        <v>0.41368554522</v>
      </c>
      <c r="H21" s="19">
        <v>68.53390532478</v>
      </c>
      <c r="I21" s="49">
        <v>69.36127641522</v>
      </c>
      <c r="J21" s="50" t="s">
        <v>36</v>
      </c>
      <c r="K21" s="51">
        <v>6.9013500213623</v>
      </c>
      <c r="L21" s="20">
        <v>6.89953994750977</v>
      </c>
      <c r="M21" s="20">
        <v>6.9284200668335</v>
      </c>
      <c r="N21" s="20">
        <v>6.7514500617981</v>
      </c>
      <c r="O21" s="51">
        <v>6.82871007919312</v>
      </c>
      <c r="P21" s="110">
        <v>6.83835983276367</v>
      </c>
      <c r="Q21" s="52">
        <v>6.77080011367798</v>
      </c>
      <c r="R21" s="53">
        <v>0</v>
      </c>
      <c r="S21" s="54">
        <v>0</v>
      </c>
      <c r="T21" s="54"/>
      <c r="U21" s="55"/>
      <c r="V21" s="56"/>
      <c r="W21" s="56"/>
      <c r="X21" s="21">
        <v>166.666666666667</v>
      </c>
    </row>
    <row r="22" spans="1:41" ht="15" customHeight="1">
      <c r="A22" s="118"/>
      <c r="B22" s="15">
        <v>0</v>
      </c>
      <c r="C22" s="15" t="s">
        <v>14</v>
      </c>
      <c r="D22" s="106">
        <v>0</v>
      </c>
      <c r="E22" s="16">
        <v>0.01</v>
      </c>
      <c r="F22" s="17">
        <v>0.0002</v>
      </c>
      <c r="G22" s="18">
        <v>0.41368554522</v>
      </c>
      <c r="H22" s="19">
        <v>-0.41368554522</v>
      </c>
      <c r="I22" s="49">
        <v>0.41368554522</v>
      </c>
      <c r="J22" s="50" t="s">
        <v>36</v>
      </c>
      <c r="K22" s="51">
        <v>0.0140210995450616</v>
      </c>
      <c r="L22" s="20">
        <v>0.00475466996431351</v>
      </c>
      <c r="M22" s="20">
        <v>0.0389456003904343</v>
      </c>
      <c r="N22" s="20">
        <v>0.144675999879837</v>
      </c>
      <c r="O22" s="51">
        <v>0.0670355036854744</v>
      </c>
      <c r="P22" s="110">
        <v>0.0506853982806206</v>
      </c>
      <c r="Q22" s="52">
        <v>0.118399001657963</v>
      </c>
      <c r="R22" s="53">
        <v>0</v>
      </c>
      <c r="S22" s="54">
        <v>0</v>
      </c>
      <c r="T22" s="54"/>
      <c r="U22" s="55"/>
      <c r="V22" s="56"/>
      <c r="W22" s="56"/>
      <c r="X22" s="21">
        <v>0</v>
      </c>
    </row>
    <row r="23" spans="1:41" ht="15" customHeight="1">
      <c r="A23" s="118"/>
      <c r="B23" s="15">
        <v>-34.473795435</v>
      </c>
      <c r="C23" s="15" t="s">
        <v>14</v>
      </c>
      <c r="D23" s="106">
        <v>-5</v>
      </c>
      <c r="E23" s="16">
        <v>0.01</v>
      </c>
      <c r="F23" s="17">
        <v>0.0002</v>
      </c>
      <c r="G23" s="18">
        <v>0.41368554522</v>
      </c>
      <c r="H23" s="19">
        <v>-34.88748098022</v>
      </c>
      <c r="I23" s="49">
        <v>-34.06010988978</v>
      </c>
      <c r="J23" s="50" t="s">
        <v>36</v>
      </c>
      <c r="K23" s="51">
        <v>3.43400001525879</v>
      </c>
      <c r="L23" s="20">
        <v>3.44252991676331</v>
      </c>
      <c r="M23" s="20">
        <v>3.41181993484497</v>
      </c>
      <c r="N23" s="20">
        <v>3.59363007545471</v>
      </c>
      <c r="O23" s="51">
        <v>3.51291990280151</v>
      </c>
      <c r="P23" s="110">
        <v>3.50299000740051</v>
      </c>
      <c r="Q23" s="52">
        <v>3.56996989250183</v>
      </c>
      <c r="R23" s="53">
        <v>0</v>
      </c>
      <c r="S23" s="54">
        <v>0</v>
      </c>
      <c r="T23" s="54"/>
      <c r="U23" s="55"/>
      <c r="V23" s="56"/>
      <c r="W23" s="56"/>
      <c r="X23" s="21">
        <v>83.3333333333333</v>
      </c>
    </row>
    <row r="24" spans="1:41" ht="15" customHeight="1">
      <c r="A24" s="119"/>
      <c r="B24" s="22">
        <v>-82.737109044</v>
      </c>
      <c r="C24" s="22" t="s">
        <v>14</v>
      </c>
      <c r="D24" s="107">
        <v>-12</v>
      </c>
      <c r="E24" s="23">
        <v>0.01</v>
      </c>
      <c r="F24" s="24">
        <v>0.0002</v>
      </c>
      <c r="G24" s="25">
        <v>0.41368554522</v>
      </c>
      <c r="H24" s="26">
        <v>-83.15079458922</v>
      </c>
      <c r="I24" s="57">
        <v>-82.32342349878</v>
      </c>
      <c r="J24" s="58">
        <v>8.26928997039795</v>
      </c>
      <c r="K24" s="59">
        <v>8.27184963226318</v>
      </c>
      <c r="L24" s="27">
        <v>8.27770042419434</v>
      </c>
      <c r="M24" s="27">
        <v>8.24979019165039</v>
      </c>
      <c r="N24" s="27">
        <v>8.42683029174805</v>
      </c>
      <c r="O24" s="59">
        <v>8.34335041046143</v>
      </c>
      <c r="P24" s="111">
        <v>8.33296966552734</v>
      </c>
      <c r="Q24" s="60">
        <v>8.39815044403076</v>
      </c>
      <c r="R24" s="76">
        <v>0</v>
      </c>
      <c r="S24" s="77">
        <v>0</v>
      </c>
      <c r="T24" s="77"/>
      <c r="U24" s="78"/>
      <c r="V24" s="79"/>
      <c r="W24" s="79"/>
      <c r="X24" s="80">
        <v>200</v>
      </c>
    </row>
    <row r="25" spans="1:41" ht="15" customHeight="1">
      <c r="A25" s="118" t="s">
        <v>23</v>
      </c>
      <c r="B25" s="87" t="str">
        <f>D25*6.894759087</f>
        <v>-82.737109044</v>
      </c>
      <c r="C25" s="87" t="s">
        <v>14</v>
      </c>
      <c r="D25" s="88">
        <v>-12</v>
      </c>
      <c r="E25" s="89">
        <v>0.01</v>
      </c>
      <c r="F25" s="90">
        <v>0.0002</v>
      </c>
      <c r="G25" s="91">
        <v>0.41368554522</v>
      </c>
      <c r="H25" s="92" t="str">
        <f>B25-G25</f>
        <v>-83.15079458922</v>
      </c>
      <c r="I25" s="93" t="str">
        <f>B25+G25</f>
        <v>-82.32342349878</v>
      </c>
      <c r="J25" s="94">
        <v>8.27073001861572</v>
      </c>
      <c r="K25" s="95">
        <v>8.27367973327637</v>
      </c>
      <c r="L25" s="96">
        <v>8.27947044372559</v>
      </c>
      <c r="M25" s="96">
        <v>8.25078964233398</v>
      </c>
      <c r="N25" s="96">
        <v>8.4282398223877</v>
      </c>
      <c r="O25" s="95">
        <v>8.34331035614014</v>
      </c>
      <c r="P25" s="113">
        <v>8.33314990997314</v>
      </c>
      <c r="Q25" s="97">
        <v>8.39799976348877</v>
      </c>
      <c r="R25" s="98" t="str">
        <f>MAX(J25:Q25)</f>
        <v>8.4282398223877</v>
      </c>
      <c r="S25" s="99" t="str">
        <f>MIN(J25:Q25)</f>
        <v>8.25078964233398</v>
      </c>
      <c r="T25" s="99"/>
      <c r="U25" s="100"/>
      <c r="V25" s="101"/>
      <c r="W25" s="101"/>
      <c r="X25" s="102" t="str">
        <f>MAX(ABS(R25-B25),ABS(S25-B25))/G25</f>
        <v>220.373541980795</v>
      </c>
    </row>
    <row r="26" spans="1:41" ht="15" customHeight="1">
      <c r="A26" s="118"/>
      <c r="B26" s="15" t="str">
        <f>D26*6.894759087</f>
        <v>-34.473795435</v>
      </c>
      <c r="C26" s="15" t="s">
        <v>14</v>
      </c>
      <c r="D26" s="106">
        <v>-5</v>
      </c>
      <c r="E26" s="16">
        <v>0.01</v>
      </c>
      <c r="F26" s="17">
        <v>0.0002</v>
      </c>
      <c r="G26" s="18">
        <v>0.41368554522</v>
      </c>
      <c r="H26" s="19">
        <v>-34.88748098022</v>
      </c>
      <c r="I26" s="49">
        <v>-34.06010988978</v>
      </c>
      <c r="J26" s="50">
        <v>3.43688011169434</v>
      </c>
      <c r="K26" s="51">
        <v>3.44227004051208</v>
      </c>
      <c r="L26" s="20">
        <v>3.45006990432739</v>
      </c>
      <c r="M26" s="20">
        <v>3.41685009002686</v>
      </c>
      <c r="N26" s="20">
        <v>3.59664011001587</v>
      </c>
      <c r="O26" s="51">
        <v>3.51660990715027</v>
      </c>
      <c r="P26" s="110">
        <v>3.5008499622345</v>
      </c>
      <c r="Q26" s="52">
        <v>3.56680011749268</v>
      </c>
      <c r="R26" s="53">
        <v>0</v>
      </c>
      <c r="S26" s="54">
        <v>0</v>
      </c>
      <c r="T26" s="54"/>
      <c r="U26" s="55"/>
      <c r="V26" s="56"/>
      <c r="W26" s="56"/>
      <c r="X26" s="21">
        <v>83.3333333333333</v>
      </c>
    </row>
    <row r="27" spans="1:41" ht="15" customHeight="1">
      <c r="A27" s="118"/>
      <c r="B27" s="15">
        <v>0</v>
      </c>
      <c r="C27" s="15" t="s">
        <v>14</v>
      </c>
      <c r="D27" s="106">
        <v>0</v>
      </c>
      <c r="E27" s="16">
        <v>0.01</v>
      </c>
      <c r="F27" s="17">
        <v>0.0002</v>
      </c>
      <c r="G27" s="18">
        <v>0.41368554522</v>
      </c>
      <c r="H27" s="19">
        <v>-0.41368554522</v>
      </c>
      <c r="I27" s="49">
        <v>0.41368554522</v>
      </c>
      <c r="J27" s="50">
        <v>0.0168238002806902</v>
      </c>
      <c r="K27" s="51">
        <v>0.0109027996659279</v>
      </c>
      <c r="L27" s="20">
        <v>5.23775015608408e-05</v>
      </c>
      <c r="M27" s="20">
        <v>0.0360260009765625</v>
      </c>
      <c r="N27" s="20">
        <v>0.145950004458427</v>
      </c>
      <c r="O27" s="51">
        <v>0.0709424018859863</v>
      </c>
      <c r="P27" s="110">
        <v>0.0502272993326187</v>
      </c>
      <c r="Q27" s="52">
        <v>0.117346003651619</v>
      </c>
      <c r="R27" s="53">
        <v>0</v>
      </c>
      <c r="S27" s="54">
        <v>0</v>
      </c>
      <c r="T27" s="54"/>
      <c r="U27" s="55"/>
      <c r="V27" s="56"/>
      <c r="W27" s="56"/>
      <c r="X27" s="21">
        <v>0</v>
      </c>
    </row>
    <row r="28" spans="1:41" ht="15" customHeight="1">
      <c r="A28" s="118"/>
      <c r="B28" s="15">
        <v>68.94759087</v>
      </c>
      <c r="C28" s="15" t="s">
        <v>14</v>
      </c>
      <c r="D28" s="106">
        <v>10</v>
      </c>
      <c r="E28" s="16">
        <v>0.01</v>
      </c>
      <c r="F28" s="17">
        <v>0.0002</v>
      </c>
      <c r="G28" s="18">
        <v>0.41368554522</v>
      </c>
      <c r="H28" s="19">
        <v>68.53390532478</v>
      </c>
      <c r="I28" s="49">
        <v>69.36127641522</v>
      </c>
      <c r="J28" s="50">
        <v>6.90020990371704</v>
      </c>
      <c r="K28" s="51">
        <v>6.89359998703003</v>
      </c>
      <c r="L28" s="20">
        <v>6.89383983612061</v>
      </c>
      <c r="M28" s="20">
        <v>6.92564010620117</v>
      </c>
      <c r="N28" s="20">
        <v>6.75001001358032</v>
      </c>
      <c r="O28" s="51">
        <v>6.81829977035522</v>
      </c>
      <c r="P28" s="110">
        <v>6.83840990066528</v>
      </c>
      <c r="Q28" s="52">
        <v>6.77238988876343</v>
      </c>
      <c r="R28" s="53">
        <v>0</v>
      </c>
      <c r="S28" s="54">
        <v>0</v>
      </c>
      <c r="T28" s="54"/>
      <c r="U28" s="55"/>
      <c r="V28" s="56"/>
      <c r="W28" s="56"/>
      <c r="X28" s="21">
        <v>166.666666666667</v>
      </c>
    </row>
    <row r="29" spans="1:41" ht="15" customHeight="1">
      <c r="A29" s="118"/>
      <c r="B29" s="15">
        <v>344.73795435</v>
      </c>
      <c r="C29" s="15" t="s">
        <v>14</v>
      </c>
      <c r="D29" s="106">
        <v>50</v>
      </c>
      <c r="E29" s="16">
        <v>0.01</v>
      </c>
      <c r="F29" s="17">
        <v>0.0002</v>
      </c>
      <c r="G29" s="18">
        <v>0.41368554522</v>
      </c>
      <c r="H29" s="19">
        <v>344.32426880478</v>
      </c>
      <c r="I29" s="49">
        <v>345.15163989522</v>
      </c>
      <c r="J29" s="50">
        <v>34.4552001953125</v>
      </c>
      <c r="K29" s="51">
        <v>34.4439010620117</v>
      </c>
      <c r="L29" s="20">
        <v>34.467601776123</v>
      </c>
      <c r="M29" s="20">
        <v>34.4714012145996</v>
      </c>
      <c r="N29" s="20">
        <v>34.3230018615723</v>
      </c>
      <c r="O29" s="51">
        <v>34.3661994934082</v>
      </c>
      <c r="P29" s="110">
        <v>34.382999420166</v>
      </c>
      <c r="Q29" s="52">
        <v>34.32080078125</v>
      </c>
      <c r="R29" s="53">
        <v>0</v>
      </c>
      <c r="S29" s="54">
        <v>0</v>
      </c>
      <c r="T29" s="54"/>
      <c r="U29" s="55"/>
      <c r="V29" s="56"/>
      <c r="W29" s="56"/>
      <c r="X29" s="21">
        <v>833.333333333333</v>
      </c>
    </row>
    <row r="30" spans="1:41" ht="15" customHeight="1">
      <c r="A30" s="118"/>
      <c r="B30" s="15">
        <v>689.4759087</v>
      </c>
      <c r="C30" s="15" t="s">
        <v>14</v>
      </c>
      <c r="D30" s="106">
        <v>100</v>
      </c>
      <c r="E30" s="16">
        <v>0.01</v>
      </c>
      <c r="F30" s="17">
        <v>0.0002</v>
      </c>
      <c r="G30" s="18">
        <v>0.41368554522</v>
      </c>
      <c r="H30" s="19">
        <v>689.06222315478</v>
      </c>
      <c r="I30" s="49">
        <v>689.88959424522</v>
      </c>
      <c r="J30" s="50">
        <v>68.8483963012695</v>
      </c>
      <c r="K30" s="51">
        <v>68.8336029052734</v>
      </c>
      <c r="L30" s="20">
        <v>68.8918991088867</v>
      </c>
      <c r="M30" s="20">
        <v>68.8675994873047</v>
      </c>
      <c r="N30" s="20">
        <v>68.7522964477539</v>
      </c>
      <c r="O30" s="51">
        <v>68.7629013061523</v>
      </c>
      <c r="P30" s="110">
        <v>68.7705993652344</v>
      </c>
      <c r="Q30" s="52">
        <v>68.709602355957</v>
      </c>
      <c r="R30" s="53">
        <v>0</v>
      </c>
      <c r="S30" s="54">
        <v>0</v>
      </c>
      <c r="T30" s="54"/>
      <c r="U30" s="55"/>
      <c r="V30" s="56"/>
      <c r="W30" s="56"/>
      <c r="X30" s="21">
        <v>1666.66666666667</v>
      </c>
    </row>
    <row r="31" spans="1:41" ht="15" customHeight="1">
      <c r="A31" s="118"/>
      <c r="B31" s="15">
        <v>1034.21386305</v>
      </c>
      <c r="C31" s="15" t="s">
        <v>14</v>
      </c>
      <c r="D31" s="106">
        <v>150</v>
      </c>
      <c r="E31" s="16">
        <v>0.01</v>
      </c>
      <c r="F31" s="17">
        <v>0.0002</v>
      </c>
      <c r="G31" s="18">
        <v>0.41368554522</v>
      </c>
      <c r="H31" s="19">
        <v>1033.80017750478</v>
      </c>
      <c r="I31" s="49">
        <v>1034.62754859522</v>
      </c>
      <c r="J31" s="50">
        <v>103.34400177002</v>
      </c>
      <c r="K31" s="51">
        <v>103.323997497559</v>
      </c>
      <c r="L31" s="20">
        <v>103.412002563477</v>
      </c>
      <c r="M31" s="20">
        <v>103.358001708984</v>
      </c>
      <c r="N31" s="20">
        <v>103.277000427246</v>
      </c>
      <c r="O31" s="51">
        <v>103.258003234863</v>
      </c>
      <c r="P31" s="110">
        <v>103.261001586914</v>
      </c>
      <c r="Q31" s="52">
        <v>103.205001831055</v>
      </c>
      <c r="R31" s="53">
        <v>0</v>
      </c>
      <c r="S31" s="54">
        <v>0</v>
      </c>
      <c r="T31" s="54"/>
      <c r="U31" s="55"/>
      <c r="V31" s="56"/>
      <c r="W31" s="56"/>
      <c r="X31" s="21">
        <v>2500</v>
      </c>
    </row>
    <row r="32" spans="1:41" ht="15" customHeight="1">
      <c r="A32" s="118"/>
      <c r="B32" s="15">
        <v>1378.9518174</v>
      </c>
      <c r="C32" s="15" t="s">
        <v>14</v>
      </c>
      <c r="D32" s="106">
        <v>200</v>
      </c>
      <c r="E32" s="16">
        <v>0.01</v>
      </c>
      <c r="F32" s="17">
        <v>0.0002</v>
      </c>
      <c r="G32" s="18">
        <v>0.41368554522</v>
      </c>
      <c r="H32" s="19">
        <v>1378.53813185478</v>
      </c>
      <c r="I32" s="49">
        <v>1379.36550294522</v>
      </c>
      <c r="J32" s="50">
        <v>137.927993774414</v>
      </c>
      <c r="K32" s="51">
        <v>137.86799621582</v>
      </c>
      <c r="L32" s="20">
        <v>137.886001586914</v>
      </c>
      <c r="M32" s="20">
        <v>137.932006835938</v>
      </c>
      <c r="N32" s="20">
        <v>137.807998657227</v>
      </c>
      <c r="O32" s="51">
        <v>137.876998901367</v>
      </c>
      <c r="P32" s="110">
        <v>137.852005004883</v>
      </c>
      <c r="Q32" s="52">
        <v>137.820007324219</v>
      </c>
      <c r="R32" s="53">
        <v>0</v>
      </c>
      <c r="S32" s="54">
        <v>0</v>
      </c>
      <c r="T32" s="54"/>
      <c r="U32" s="55"/>
      <c r="V32" s="56"/>
      <c r="W32" s="56"/>
      <c r="X32" s="21">
        <v>3333.33333333333</v>
      </c>
    </row>
    <row r="33" spans="1:24" ht="15" customHeight="1">
      <c r="A33" s="118"/>
      <c r="B33" s="15">
        <v>1723.68977175</v>
      </c>
      <c r="C33" s="15" t="s">
        <v>14</v>
      </c>
      <c r="D33" s="106">
        <v>250</v>
      </c>
      <c r="E33" s="16">
        <v>0.01</v>
      </c>
      <c r="F33" s="17">
        <v>0.0002</v>
      </c>
      <c r="G33" s="18">
        <v>0.41368554522</v>
      </c>
      <c r="H33" s="19">
        <v>1723.27608620478</v>
      </c>
      <c r="I33" s="49">
        <v>1724.10345729522</v>
      </c>
      <c r="J33" s="50">
        <v>172.658004760742</v>
      </c>
      <c r="K33" s="51">
        <v>172.520004272461</v>
      </c>
      <c r="L33" s="20">
        <v>172.360000610352</v>
      </c>
      <c r="M33" s="20">
        <v>172.641998291016</v>
      </c>
      <c r="N33" s="20">
        <v>172.39599609375</v>
      </c>
      <c r="O33" s="51">
        <v>172.675994873047</v>
      </c>
      <c r="P33" s="110">
        <v>172.60400390625</v>
      </c>
      <c r="Q33" s="52">
        <v>172.621994018555</v>
      </c>
      <c r="R33" s="53">
        <v>0</v>
      </c>
      <c r="S33" s="54">
        <v>0</v>
      </c>
      <c r="T33" s="54"/>
      <c r="U33" s="55"/>
      <c r="V33" s="56"/>
      <c r="W33" s="56"/>
      <c r="X33" s="21">
        <v>4166.66666666667</v>
      </c>
    </row>
    <row r="34" spans="1:24" ht="15" customHeight="1">
      <c r="A34" s="119"/>
      <c r="B34" s="22">
        <v>2068.4277261</v>
      </c>
      <c r="C34" s="22" t="s">
        <v>14</v>
      </c>
      <c r="D34" s="107">
        <v>300</v>
      </c>
      <c r="E34" s="23">
        <v>0.01</v>
      </c>
      <c r="F34" s="24">
        <v>0.0002</v>
      </c>
      <c r="G34" s="25">
        <v>0.41368554522</v>
      </c>
      <c r="H34" s="26">
        <v>2068.01404055478</v>
      </c>
      <c r="I34" s="57">
        <v>2068.84141164522</v>
      </c>
      <c r="J34" s="58">
        <v>207.093002319336</v>
      </c>
      <c r="K34" s="59">
        <v>206.960006713867</v>
      </c>
      <c r="L34" s="27">
        <v>206.832000732422</v>
      </c>
      <c r="M34" s="27">
        <v>207.07600402832</v>
      </c>
      <c r="N34" s="27">
        <v>206.865005493164</v>
      </c>
      <c r="O34" s="59">
        <v>207.113998413086</v>
      </c>
      <c r="P34" s="111">
        <v>207.035995483398</v>
      </c>
      <c r="Q34" s="60">
        <v>207.059997558594</v>
      </c>
      <c r="R34" s="61">
        <v>0</v>
      </c>
      <c r="S34" s="62">
        <v>0</v>
      </c>
      <c r="T34" s="62"/>
      <c r="U34" s="63"/>
      <c r="V34" s="64"/>
      <c r="W34" s="64"/>
      <c r="X34" s="28">
        <v>5000</v>
      </c>
    </row>
    <row r="35" spans="1:24" ht="15" customHeight="1">
      <c r="A35" s="117" t="s">
        <v>24</v>
      </c>
      <c r="B35" s="29">
        <v>2068.4277261</v>
      </c>
      <c r="C35" s="29" t="s">
        <v>14</v>
      </c>
      <c r="D35" s="105">
        <v>300</v>
      </c>
      <c r="E35" s="30">
        <v>0.01</v>
      </c>
      <c r="F35" s="31">
        <v>0.0002</v>
      </c>
      <c r="G35" s="32">
        <v>0.41368554522</v>
      </c>
      <c r="H35" s="33">
        <v>2068.01404055478</v>
      </c>
      <c r="I35" s="41">
        <v>2068.84141164522</v>
      </c>
      <c r="J35" s="42">
        <v>207.09700012207</v>
      </c>
      <c r="K35" s="43">
        <v>206.962997436523</v>
      </c>
      <c r="L35" s="13">
        <v>206.833999633789</v>
      </c>
      <c r="M35" s="13">
        <v>207.078994750977</v>
      </c>
      <c r="N35" s="13">
        <v>206.867004394531</v>
      </c>
      <c r="O35" s="43">
        <v>207.11799621582</v>
      </c>
      <c r="P35" s="109">
        <v>207.037002563477</v>
      </c>
      <c r="Q35" s="44">
        <v>207.061996459961</v>
      </c>
      <c r="R35" s="45">
        <v>0</v>
      </c>
      <c r="S35" s="46">
        <v>0</v>
      </c>
      <c r="T35" s="46"/>
      <c r="U35" s="47"/>
      <c r="V35" s="48"/>
      <c r="W35" s="48"/>
      <c r="X35" s="14">
        <v>5000</v>
      </c>
    </row>
    <row r="36" spans="1:24" ht="15" customHeight="1">
      <c r="A36" s="118"/>
      <c r="B36" s="15">
        <v>1723.68977175</v>
      </c>
      <c r="C36" s="15" t="s">
        <v>14</v>
      </c>
      <c r="D36" s="106">
        <v>250</v>
      </c>
      <c r="E36" s="16">
        <v>0.01</v>
      </c>
      <c r="F36" s="17">
        <v>0.0002</v>
      </c>
      <c r="G36" s="18">
        <v>0.41368554522</v>
      </c>
      <c r="H36" s="19">
        <v>1723.27608620478</v>
      </c>
      <c r="I36" s="49">
        <v>1724.10345729522</v>
      </c>
      <c r="J36" s="50">
        <v>172.667007446289</v>
      </c>
      <c r="K36" s="51">
        <v>172.526992797852</v>
      </c>
      <c r="L36" s="20">
        <v>172.365997314453</v>
      </c>
      <c r="M36" s="20">
        <v>172.649002075195</v>
      </c>
      <c r="N36" s="20">
        <v>172.404006958008</v>
      </c>
      <c r="O36" s="51">
        <v>172.684005737305</v>
      </c>
      <c r="P36" s="110">
        <v>172.610992431641</v>
      </c>
      <c r="Q36" s="52">
        <v>172.628005981445</v>
      </c>
      <c r="R36" s="53">
        <v>0</v>
      </c>
      <c r="S36" s="54">
        <v>0</v>
      </c>
      <c r="T36" s="54"/>
      <c r="U36" s="55"/>
      <c r="V36" s="56"/>
      <c r="W36" s="56"/>
      <c r="X36" s="21">
        <v>4166.66666666667</v>
      </c>
    </row>
    <row r="37" spans="1:24" ht="15" customHeight="1">
      <c r="A37" s="118"/>
      <c r="B37" s="15">
        <v>1378.9518174</v>
      </c>
      <c r="C37" s="15" t="s">
        <v>14</v>
      </c>
      <c r="D37" s="106">
        <v>200</v>
      </c>
      <c r="E37" s="16">
        <v>0.01</v>
      </c>
      <c r="F37" s="17">
        <v>0.0002</v>
      </c>
      <c r="G37" s="18">
        <v>0.41368554522</v>
      </c>
      <c r="H37" s="19">
        <v>1378.53813185478</v>
      </c>
      <c r="I37" s="49">
        <v>1379.36550294522</v>
      </c>
      <c r="J37" s="50">
        <v>137.938995361328</v>
      </c>
      <c r="K37" s="51">
        <v>137.878997802734</v>
      </c>
      <c r="L37" s="20">
        <v>137.897003173828</v>
      </c>
      <c r="M37" s="20">
        <v>137.942993164062</v>
      </c>
      <c r="N37" s="20">
        <v>137.815994262695</v>
      </c>
      <c r="O37" s="51">
        <v>137.891998291016</v>
      </c>
      <c r="P37" s="110">
        <v>137.865005493164</v>
      </c>
      <c r="Q37" s="52">
        <v>137.832000732422</v>
      </c>
      <c r="R37" s="53">
        <v>0</v>
      </c>
      <c r="S37" s="54">
        <v>0</v>
      </c>
      <c r="T37" s="54"/>
      <c r="U37" s="55"/>
      <c r="V37" s="56"/>
      <c r="W37" s="56"/>
      <c r="X37" s="21">
        <v>3333.33333333333</v>
      </c>
    </row>
    <row r="38" spans="1:24" ht="15" customHeight="1">
      <c r="A38" s="118"/>
      <c r="B38" s="15">
        <v>1034.21386305</v>
      </c>
      <c r="C38" s="15" t="s">
        <v>14</v>
      </c>
      <c r="D38" s="106">
        <v>150</v>
      </c>
      <c r="E38" s="16">
        <v>0.01</v>
      </c>
      <c r="F38" s="17">
        <v>0.0002</v>
      </c>
      <c r="G38" s="18">
        <v>0.41368554522</v>
      </c>
      <c r="H38" s="19">
        <v>1033.80017750478</v>
      </c>
      <c r="I38" s="49">
        <v>1034.62754859522</v>
      </c>
      <c r="J38" s="50">
        <v>103.355003356934</v>
      </c>
      <c r="K38" s="51">
        <v>103.338996887207</v>
      </c>
      <c r="L38" s="20">
        <v>103.425003051758</v>
      </c>
      <c r="M38" s="20">
        <v>103.372001647949</v>
      </c>
      <c r="N38" s="20">
        <v>103.286003112793</v>
      </c>
      <c r="O38" s="51">
        <v>103.272003173828</v>
      </c>
      <c r="P38" s="110">
        <v>103.275001525879</v>
      </c>
      <c r="Q38" s="52">
        <v>103.221000671387</v>
      </c>
      <c r="R38" s="53">
        <v>0</v>
      </c>
      <c r="S38" s="54">
        <v>0</v>
      </c>
      <c r="T38" s="54"/>
      <c r="U38" s="55"/>
      <c r="V38" s="56"/>
      <c r="W38" s="56"/>
      <c r="X38" s="21">
        <v>2500</v>
      </c>
    </row>
    <row r="39" spans="1:24" ht="15" customHeight="1">
      <c r="A39" s="118"/>
      <c r="B39" s="15">
        <v>689.4759087</v>
      </c>
      <c r="C39" s="15" t="s">
        <v>14</v>
      </c>
      <c r="D39" s="106">
        <v>100</v>
      </c>
      <c r="E39" s="16">
        <v>0.01</v>
      </c>
      <c r="F39" s="17">
        <v>0.0002</v>
      </c>
      <c r="G39" s="18">
        <v>0.41368554522</v>
      </c>
      <c r="H39" s="19">
        <v>689.06222315478</v>
      </c>
      <c r="I39" s="49">
        <v>689.88959424522</v>
      </c>
      <c r="J39" s="50">
        <v>68.9141006469727</v>
      </c>
      <c r="K39" s="51">
        <v>68.9004974365234</v>
      </c>
      <c r="L39" s="20">
        <v>68.9558029174805</v>
      </c>
      <c r="M39" s="20">
        <v>68.9273986816406</v>
      </c>
      <c r="N39" s="20">
        <v>68.8067016601562</v>
      </c>
      <c r="O39" s="51">
        <v>68.8236999511719</v>
      </c>
      <c r="P39" s="110">
        <v>68.834602355957</v>
      </c>
      <c r="Q39" s="52">
        <v>68.7800979614258</v>
      </c>
      <c r="R39" s="53">
        <v>0</v>
      </c>
      <c r="S39" s="54">
        <v>0</v>
      </c>
      <c r="T39" s="54"/>
      <c r="U39" s="55"/>
      <c r="V39" s="56"/>
      <c r="W39" s="56"/>
      <c r="X39" s="21">
        <v>1666.66666666667</v>
      </c>
    </row>
    <row r="40" spans="1:24" ht="15" customHeight="1">
      <c r="A40" s="118"/>
      <c r="B40" s="15">
        <v>344.73795435</v>
      </c>
      <c r="C40" s="15" t="s">
        <v>14</v>
      </c>
      <c r="D40" s="106">
        <v>50</v>
      </c>
      <c r="E40" s="16">
        <v>0.01</v>
      </c>
      <c r="F40" s="17">
        <v>0.0002</v>
      </c>
      <c r="G40" s="18">
        <v>0.41368554522</v>
      </c>
      <c r="H40" s="19">
        <v>344.32426880478</v>
      </c>
      <c r="I40" s="49">
        <v>345.15163989522</v>
      </c>
      <c r="J40" s="50">
        <v>34.4719009399414</v>
      </c>
      <c r="K40" s="51">
        <v>34.4636001586914</v>
      </c>
      <c r="L40" s="20">
        <v>34.4846992492676</v>
      </c>
      <c r="M40" s="20">
        <v>34.4891014099121</v>
      </c>
      <c r="N40" s="20">
        <v>34.3363990783691</v>
      </c>
      <c r="O40" s="51">
        <v>34.382999420166</v>
      </c>
      <c r="P40" s="110">
        <v>34.3993988037109</v>
      </c>
      <c r="Q40" s="52">
        <v>34.3362007141113</v>
      </c>
      <c r="R40" s="53">
        <v>0</v>
      </c>
      <c r="S40" s="54">
        <v>0</v>
      </c>
      <c r="T40" s="54"/>
      <c r="U40" s="55"/>
      <c r="V40" s="56"/>
      <c r="W40" s="56"/>
      <c r="X40" s="21">
        <v>833.333333333333</v>
      </c>
    </row>
    <row r="41" spans="1:24" ht="15" customHeight="1">
      <c r="A41" s="118"/>
      <c r="B41" s="15">
        <v>68.94759087</v>
      </c>
      <c r="C41" s="15" t="s">
        <v>14</v>
      </c>
      <c r="D41" s="106">
        <v>10</v>
      </c>
      <c r="E41" s="16">
        <v>0.01</v>
      </c>
      <c r="F41" s="17">
        <v>0.0002</v>
      </c>
      <c r="G41" s="18">
        <v>0.41368554522</v>
      </c>
      <c r="H41" s="19">
        <v>68.53390532478</v>
      </c>
      <c r="I41" s="49">
        <v>69.36127641522</v>
      </c>
      <c r="J41" s="50">
        <v>6.91437005996704</v>
      </c>
      <c r="K41" s="51">
        <v>6.90939998626709</v>
      </c>
      <c r="L41" s="20">
        <v>6.90118980407715</v>
      </c>
      <c r="M41" s="20">
        <v>6.93301010131836</v>
      </c>
      <c r="N41" s="20">
        <v>6.75524997711182</v>
      </c>
      <c r="O41" s="51">
        <v>6.82692003250122</v>
      </c>
      <c r="P41" s="110">
        <v>6.85138988494873</v>
      </c>
      <c r="Q41" s="52">
        <v>6.78777980804443</v>
      </c>
      <c r="R41" s="53">
        <v>0</v>
      </c>
      <c r="S41" s="54">
        <v>0</v>
      </c>
      <c r="T41" s="54"/>
      <c r="U41" s="55"/>
      <c r="V41" s="56"/>
      <c r="W41" s="56"/>
      <c r="X41" s="21">
        <v>166.666666666667</v>
      </c>
    </row>
    <row r="42" spans="1:24" ht="15" customHeight="1">
      <c r="A42" s="118"/>
      <c r="B42" s="15">
        <v>0</v>
      </c>
      <c r="C42" s="15" t="s">
        <v>14</v>
      </c>
      <c r="D42" s="106">
        <v>0</v>
      </c>
      <c r="E42" s="16">
        <v>0.01</v>
      </c>
      <c r="F42" s="17">
        <v>0.0002</v>
      </c>
      <c r="G42" s="18">
        <v>0.41368554522</v>
      </c>
      <c r="H42" s="19">
        <v>-0.41368554522</v>
      </c>
      <c r="I42" s="49">
        <v>0.41368554522</v>
      </c>
      <c r="J42" s="50">
        <v>0.0259866006672382</v>
      </c>
      <c r="K42" s="51">
        <v>0.0216301996260881</v>
      </c>
      <c r="L42" s="20">
        <v>0.00477254018187523</v>
      </c>
      <c r="M42" s="20">
        <v>0.0430011004209518</v>
      </c>
      <c r="N42" s="20">
        <v>0.140548005700111</v>
      </c>
      <c r="O42" s="51">
        <v>0.0641129016876221</v>
      </c>
      <c r="P42" s="110">
        <v>0.0374014005064964</v>
      </c>
      <c r="Q42" s="52">
        <v>0.101209998130798</v>
      </c>
      <c r="R42" s="53">
        <v>0</v>
      </c>
      <c r="S42" s="54">
        <v>0</v>
      </c>
      <c r="T42" s="54"/>
      <c r="U42" s="55"/>
      <c r="V42" s="56"/>
      <c r="W42" s="56"/>
      <c r="X42" s="21">
        <v>0</v>
      </c>
    </row>
    <row r="43" spans="1:24" ht="15" customHeight="1">
      <c r="A43" s="118"/>
      <c r="B43" s="15">
        <v>-34.473795435</v>
      </c>
      <c r="C43" s="15" t="s">
        <v>14</v>
      </c>
      <c r="D43" s="106">
        <v>-5</v>
      </c>
      <c r="E43" s="16">
        <v>0.01</v>
      </c>
      <c r="F43" s="17">
        <v>0.0002</v>
      </c>
      <c r="G43" s="18">
        <v>0.41368554522</v>
      </c>
      <c r="H43" s="19">
        <v>-34.88748098022</v>
      </c>
      <c r="I43" s="49">
        <v>-34.06010988978</v>
      </c>
      <c r="J43" s="50">
        <v>3.42856001853943</v>
      </c>
      <c r="K43" s="51">
        <v>3.42968988418579</v>
      </c>
      <c r="L43" s="20">
        <v>3.44312000274658</v>
      </c>
      <c r="M43" s="20">
        <v>3.40826010704041</v>
      </c>
      <c r="N43" s="20">
        <v>3.58927011489868</v>
      </c>
      <c r="O43" s="51">
        <v>3.50966000556946</v>
      </c>
      <c r="P43" s="110">
        <v>3.48611998558044</v>
      </c>
      <c r="Q43" s="52">
        <v>3.55045008659363</v>
      </c>
      <c r="R43" s="53">
        <v>0</v>
      </c>
      <c r="S43" s="54">
        <v>0</v>
      </c>
      <c r="T43" s="54"/>
      <c r="U43" s="55"/>
      <c r="V43" s="56"/>
      <c r="W43" s="56"/>
      <c r="X43" s="21">
        <v>83.3333333333333</v>
      </c>
    </row>
    <row r="44" spans="1:24" ht="15" customHeight="1">
      <c r="A44" s="119"/>
      <c r="B44" s="65">
        <v>-82.737109044</v>
      </c>
      <c r="C44" s="65" t="s">
        <v>14</v>
      </c>
      <c r="D44" s="66">
        <v>-12</v>
      </c>
      <c r="E44" s="67">
        <v>0.01</v>
      </c>
      <c r="F44" s="68">
        <v>0.0002</v>
      </c>
      <c r="G44" s="69">
        <v>0.41368554522</v>
      </c>
      <c r="H44" s="70">
        <v>-83.15079458922</v>
      </c>
      <c r="I44" s="71">
        <v>-82.32342349878</v>
      </c>
      <c r="J44" s="72">
        <v>8.26533031463623</v>
      </c>
      <c r="K44" s="73">
        <v>8.26494979858398</v>
      </c>
      <c r="L44" s="74">
        <v>8.27602005004883</v>
      </c>
      <c r="M44" s="74">
        <v>8.24639987945557</v>
      </c>
      <c r="N44" s="74">
        <v>8.42385005950928</v>
      </c>
      <c r="O44" s="73">
        <v>8.34129047393799</v>
      </c>
      <c r="P44" s="112">
        <v>8.3215503692627</v>
      </c>
      <c r="Q44" s="75">
        <v>8.38265037536621</v>
      </c>
      <c r="R44" s="76">
        <v>0</v>
      </c>
      <c r="S44" s="77">
        <v>0</v>
      </c>
      <c r="T44" s="77"/>
      <c r="U44" s="78"/>
      <c r="V44" s="79"/>
      <c r="W44" s="79"/>
      <c r="X44" s="80">
        <v>200</v>
      </c>
    </row>
    <row r="45" spans="1:24" ht="15" customHeight="1">
      <c r="A45" s="117" t="s">
        <v>27</v>
      </c>
      <c r="B45" s="29" t="str">
        <f>D45*6.894759087</f>
        <v>-82.737109044</v>
      </c>
      <c r="C45" s="29" t="s">
        <v>14</v>
      </c>
      <c r="D45" s="105">
        <v>-12</v>
      </c>
      <c r="E45" s="30">
        <v>0.01</v>
      </c>
      <c r="F45" s="31">
        <v>0.0002</v>
      </c>
      <c r="G45" s="32" t="str">
        <f>$B$14*F45+0.000003*$B$14*ABS($D$3-23)</f>
        <v>0.41368554522</v>
      </c>
      <c r="H45" s="33"/>
      <c r="I45" s="41"/>
      <c r="J45" s="42" t="str">
        <f>ABS(J24-J5)</f>
        <v>0.00564956665039062</v>
      </c>
      <c r="K45" s="13" t="str">
        <f>ABS(K24-K5)</f>
        <v>0.0134601593017596</v>
      </c>
      <c r="L45" s="13">
        <v>0</v>
      </c>
      <c r="M45" s="13">
        <v>0</v>
      </c>
      <c r="N45" s="13">
        <v>0</v>
      </c>
      <c r="O45" s="13">
        <v>0</v>
      </c>
      <c r="P45" s="114">
        <v>0</v>
      </c>
      <c r="Q45" s="44">
        <v>0</v>
      </c>
      <c r="R45" s="81" t="str">
        <f>MAX(J45:M45)</f>
        <v>0.0134601593017596</v>
      </c>
      <c r="S45" s="82" t="str">
        <f>MIN(J45:M45)</f>
        <v>0</v>
      </c>
      <c r="T45" s="82" t="str">
        <f>AVERAGE(J45:M45)</f>
        <v>0.00477743148803755</v>
      </c>
      <c r="U45" s="82" t="str">
        <f>STDEV(J45:M45)</f>
        <v>0.00637176284540839</v>
      </c>
      <c r="V45" s="82"/>
      <c r="W45" s="82"/>
      <c r="X45" s="14" t="str">
        <f>MAX(J45:M45)/G45</f>
        <v>0.0325371757782869</v>
      </c>
    </row>
    <row r="46" spans="1:24" ht="15" customHeight="1">
      <c r="A46" s="118"/>
      <c r="B46" s="15" t="str">
        <f>D46*6.894759087</f>
        <v>-34.473795435</v>
      </c>
      <c r="C46" s="15" t="s">
        <v>14</v>
      </c>
      <c r="D46" s="106">
        <v>-5</v>
      </c>
      <c r="E46" s="16">
        <v>0.01</v>
      </c>
      <c r="F46" s="17">
        <v>0.0002</v>
      </c>
      <c r="G46" s="18">
        <v>0.41368554522</v>
      </c>
      <c r="H46" s="19"/>
      <c r="I46" s="49"/>
      <c r="J46" s="50" t="str">
        <f>ABS(J23-J6)</f>
        <v>0.01424980163574</v>
      </c>
      <c r="K46" s="20" t="str">
        <f>ABS(K23-K6)</f>
        <v>0.01937007904053</v>
      </c>
      <c r="L46" s="20">
        <v>0</v>
      </c>
      <c r="M46" s="20">
        <v>0</v>
      </c>
      <c r="N46" s="20">
        <v>0</v>
      </c>
      <c r="O46" s="20">
        <v>0</v>
      </c>
      <c r="P46" s="115">
        <v>0</v>
      </c>
      <c r="Q46" s="52">
        <v>0</v>
      </c>
      <c r="R46" s="83">
        <v>0</v>
      </c>
      <c r="S46" s="84">
        <v>0</v>
      </c>
      <c r="T46" s="84">
        <v>0</v>
      </c>
      <c r="U46" s="84">
        <v>0</v>
      </c>
      <c r="V46" s="84"/>
      <c r="W46" s="84"/>
      <c r="X46" s="21">
        <v>0</v>
      </c>
    </row>
    <row r="47" spans="1:24" ht="15" customHeight="1">
      <c r="A47" s="118"/>
      <c r="B47" s="15">
        <v>0</v>
      </c>
      <c r="C47" s="15" t="s">
        <v>14</v>
      </c>
      <c r="D47" s="106">
        <v>0</v>
      </c>
      <c r="E47" s="16">
        <v>0.01</v>
      </c>
      <c r="F47" s="17">
        <v>0.0002</v>
      </c>
      <c r="G47" s="18">
        <v>0.41368554522</v>
      </c>
      <c r="H47" s="19"/>
      <c r="I47" s="49"/>
      <c r="J47" s="50" t="str">
        <f>ABS(J22-J7)</f>
        <v>0.0084233991801739</v>
      </c>
      <c r="K47" s="20" t="str">
        <f>ABS(K22-K7)</f>
        <v>0.0139142285479466</v>
      </c>
      <c r="L47" s="20">
        <v>0</v>
      </c>
      <c r="M47" s="20">
        <v>0</v>
      </c>
      <c r="N47" s="20">
        <v>0</v>
      </c>
      <c r="O47" s="20">
        <v>0</v>
      </c>
      <c r="P47" s="115">
        <v>0</v>
      </c>
      <c r="Q47" s="52">
        <v>0</v>
      </c>
      <c r="R47" s="83">
        <v>0</v>
      </c>
      <c r="S47" s="84">
        <v>0</v>
      </c>
      <c r="T47" s="84">
        <v>0</v>
      </c>
      <c r="U47" s="84">
        <v>0</v>
      </c>
      <c r="V47" s="84"/>
      <c r="W47" s="84"/>
      <c r="X47" s="21">
        <v>0</v>
      </c>
    </row>
    <row r="48" spans="1:24" ht="15" customHeight="1">
      <c r="A48" s="118"/>
      <c r="B48" s="15">
        <v>68.94759087</v>
      </c>
      <c r="C48" s="15" t="s">
        <v>14</v>
      </c>
      <c r="D48" s="106">
        <v>10</v>
      </c>
      <c r="E48" s="16">
        <v>0.01</v>
      </c>
      <c r="F48" s="17">
        <v>0.0002</v>
      </c>
      <c r="G48" s="18">
        <v>0.41368554522</v>
      </c>
      <c r="H48" s="19"/>
      <c r="I48" s="49"/>
      <c r="J48" s="50" t="str">
        <f>ABS(J21-J8)</f>
        <v>0.00840044021606978</v>
      </c>
      <c r="K48" s="20" t="str">
        <f>ABS(K21-K8)</f>
        <v>0.01412010192871</v>
      </c>
      <c r="L48" s="20">
        <v>0</v>
      </c>
      <c r="M48" s="20">
        <v>0</v>
      </c>
      <c r="N48" s="20">
        <v>0</v>
      </c>
      <c r="O48" s="20">
        <v>0</v>
      </c>
      <c r="P48" s="115">
        <v>0</v>
      </c>
      <c r="Q48" s="52">
        <v>0</v>
      </c>
      <c r="R48" s="83">
        <v>0</v>
      </c>
      <c r="S48" s="84">
        <v>0</v>
      </c>
      <c r="T48" s="84">
        <v>0</v>
      </c>
      <c r="U48" s="84">
        <v>0</v>
      </c>
      <c r="V48" s="84"/>
      <c r="W48" s="84"/>
      <c r="X48" s="21">
        <v>0</v>
      </c>
    </row>
    <row r="49" spans="1:24" ht="15" customHeight="1">
      <c r="A49" s="118"/>
      <c r="B49" s="15">
        <v>344.73795435</v>
      </c>
      <c r="C49" s="15" t="s">
        <v>14</v>
      </c>
      <c r="D49" s="106">
        <v>50</v>
      </c>
      <c r="E49" s="16">
        <v>0.01</v>
      </c>
      <c r="F49" s="17">
        <v>0.0002</v>
      </c>
      <c r="G49" s="18">
        <v>0.41368554522</v>
      </c>
      <c r="H49" s="19"/>
      <c r="I49" s="49"/>
      <c r="J49" s="50" t="str">
        <f>ABS(J20-J9)</f>
        <v>0.0159988403321023</v>
      </c>
      <c r="K49" s="20" t="str">
        <f>ABS(K20-K9)</f>
        <v>0.0200996398925994</v>
      </c>
      <c r="L49" s="20">
        <v>0</v>
      </c>
      <c r="M49" s="20">
        <v>0</v>
      </c>
      <c r="N49" s="20">
        <v>0</v>
      </c>
      <c r="O49" s="20">
        <v>0</v>
      </c>
      <c r="P49" s="115">
        <v>0</v>
      </c>
      <c r="Q49" s="52">
        <v>0</v>
      </c>
      <c r="R49" s="83">
        <v>0</v>
      </c>
      <c r="S49" s="84">
        <v>0</v>
      </c>
      <c r="T49" s="84">
        <v>0</v>
      </c>
      <c r="U49" s="84">
        <v>0</v>
      </c>
      <c r="V49" s="84"/>
      <c r="W49" s="84"/>
      <c r="X49" s="21">
        <v>0</v>
      </c>
    </row>
    <row r="50" spans="1:24" ht="15" customHeight="1">
      <c r="A50" s="118"/>
      <c r="B50" s="15">
        <v>689.4759087</v>
      </c>
      <c r="C50" s="15" t="s">
        <v>14</v>
      </c>
      <c r="D50" s="106">
        <v>100</v>
      </c>
      <c r="E50" s="16">
        <v>0.01</v>
      </c>
      <c r="F50" s="17">
        <v>0.0002</v>
      </c>
      <c r="G50" s="18">
        <v>0.41368554522</v>
      </c>
      <c r="H50" s="19"/>
      <c r="I50" s="49"/>
      <c r="J50" s="50" t="str">
        <f>ABS(J19-J10)</f>
        <v>0.0143966674803977</v>
      </c>
      <c r="K50" s="20" t="str">
        <f>ABS(K19-K10)</f>
        <v>0.0175018310547017</v>
      </c>
      <c r="L50" s="20">
        <v>0</v>
      </c>
      <c r="M50" s="20">
        <v>0</v>
      </c>
      <c r="N50" s="20">
        <v>0</v>
      </c>
      <c r="O50" s="20">
        <v>0</v>
      </c>
      <c r="P50" s="115">
        <v>0</v>
      </c>
      <c r="Q50" s="52">
        <v>0</v>
      </c>
      <c r="R50" s="83">
        <v>0</v>
      </c>
      <c r="S50" s="84">
        <v>0</v>
      </c>
      <c r="T50" s="84">
        <v>0</v>
      </c>
      <c r="U50" s="84">
        <v>0</v>
      </c>
      <c r="V50" s="84"/>
      <c r="W50" s="84"/>
      <c r="X50" s="21">
        <v>0</v>
      </c>
    </row>
    <row r="51" spans="1:24" ht="15" customHeight="1">
      <c r="A51" s="118"/>
      <c r="B51" s="15">
        <v>1034.21386305</v>
      </c>
      <c r="C51" s="15" t="s">
        <v>14</v>
      </c>
      <c r="D51" s="106">
        <v>150</v>
      </c>
      <c r="E51" s="16">
        <v>0.01</v>
      </c>
      <c r="F51" s="17">
        <v>0.0002</v>
      </c>
      <c r="G51" s="18">
        <v>0.41368554522</v>
      </c>
      <c r="H51" s="19"/>
      <c r="I51" s="49"/>
      <c r="J51" s="50" t="str">
        <f>ABS(J18-J11)</f>
        <v>0.0139999389650001</v>
      </c>
      <c r="K51" s="20" t="str">
        <f>ABS(K18-K11)</f>
        <v>0.0159988403320028</v>
      </c>
      <c r="L51" s="20">
        <v>0</v>
      </c>
      <c r="M51" s="20">
        <v>0</v>
      </c>
      <c r="N51" s="20">
        <v>0</v>
      </c>
      <c r="O51" s="20">
        <v>0</v>
      </c>
      <c r="P51" s="115">
        <v>0</v>
      </c>
      <c r="Q51" s="52">
        <v>0</v>
      </c>
      <c r="R51" s="83">
        <v>0</v>
      </c>
      <c r="S51" s="84">
        <v>0</v>
      </c>
      <c r="T51" s="84">
        <v>0</v>
      </c>
      <c r="U51" s="84">
        <v>0</v>
      </c>
      <c r="V51" s="84"/>
      <c r="W51" s="84"/>
      <c r="X51" s="21">
        <v>0</v>
      </c>
    </row>
    <row r="52" spans="1:24" ht="15" customHeight="1">
      <c r="A52" s="118"/>
      <c r="B52" s="15">
        <v>1378.9518174</v>
      </c>
      <c r="C52" s="15" t="s">
        <v>14</v>
      </c>
      <c r="D52" s="106">
        <v>200</v>
      </c>
      <c r="E52" s="16">
        <v>0.01</v>
      </c>
      <c r="F52" s="17">
        <v>0.0002</v>
      </c>
      <c r="G52" s="18">
        <v>0.41368554522</v>
      </c>
      <c r="H52" s="19"/>
      <c r="I52" s="49"/>
      <c r="J52" s="50" t="str">
        <f>ABS(J17-J12)</f>
        <v>0.00700378418000014</v>
      </c>
      <c r="K52" s="20" t="str">
        <f>ABS(K17-K12)</f>
        <v>0.010009765625</v>
      </c>
      <c r="L52" s="20">
        <v>0</v>
      </c>
      <c r="M52" s="20">
        <v>0</v>
      </c>
      <c r="N52" s="20">
        <v>0</v>
      </c>
      <c r="O52" s="20">
        <v>0</v>
      </c>
      <c r="P52" s="115">
        <v>0</v>
      </c>
      <c r="Q52" s="52">
        <v>0</v>
      </c>
      <c r="R52" s="83">
        <v>0</v>
      </c>
      <c r="S52" s="84">
        <v>0</v>
      </c>
      <c r="T52" s="84">
        <v>0</v>
      </c>
      <c r="U52" s="84">
        <v>0</v>
      </c>
      <c r="V52" s="84"/>
      <c r="W52" s="84"/>
      <c r="X52" s="21">
        <v>0</v>
      </c>
    </row>
    <row r="53" spans="1:24" ht="15" customHeight="1">
      <c r="A53" s="118"/>
      <c r="B53" s="15">
        <v>1723.68977175</v>
      </c>
      <c r="C53" s="15" t="s">
        <v>14</v>
      </c>
      <c r="D53" s="106">
        <v>250</v>
      </c>
      <c r="E53" s="16">
        <v>0.01</v>
      </c>
      <c r="F53" s="17">
        <v>0.0002</v>
      </c>
      <c r="G53" s="18">
        <v>0.41368554522</v>
      </c>
      <c r="H53" s="19"/>
      <c r="I53" s="49"/>
      <c r="J53" s="50" t="str">
        <f>ABS(J16-J13)</f>
        <v>0.0079956054690058</v>
      </c>
      <c r="K53" s="20" t="str">
        <f>ABS(K16-K13)</f>
        <v>0.00799560546897737</v>
      </c>
      <c r="L53" s="20">
        <v>0</v>
      </c>
      <c r="M53" s="20">
        <v>0</v>
      </c>
      <c r="N53" s="20">
        <v>0</v>
      </c>
      <c r="O53" s="20">
        <v>0</v>
      </c>
      <c r="P53" s="115">
        <v>0</v>
      </c>
      <c r="Q53" s="52">
        <v>0</v>
      </c>
      <c r="R53" s="83">
        <v>0</v>
      </c>
      <c r="S53" s="84">
        <v>0</v>
      </c>
      <c r="T53" s="84">
        <v>0</v>
      </c>
      <c r="U53" s="84">
        <v>0</v>
      </c>
      <c r="V53" s="84"/>
      <c r="W53" s="84"/>
      <c r="X53" s="21">
        <v>0</v>
      </c>
    </row>
    <row r="54" spans="1:24" ht="15" customHeight="1">
      <c r="A54" s="119"/>
      <c r="B54" s="22">
        <v>2068.4277261</v>
      </c>
      <c r="C54" s="22" t="s">
        <v>14</v>
      </c>
      <c r="D54" s="107">
        <v>300</v>
      </c>
      <c r="E54" s="23">
        <v>0.01</v>
      </c>
      <c r="F54" s="24">
        <v>0.0002</v>
      </c>
      <c r="G54" s="25">
        <v>0.41368554522</v>
      </c>
      <c r="H54" s="26"/>
      <c r="I54" s="57"/>
      <c r="J54" s="58" t="str">
        <f>ABS(J15-J14)</f>
        <v>0.00199890136698855</v>
      </c>
      <c r="K54" s="27" t="str">
        <f>ABS(K15-K14)</f>
        <v>0.000991821289005657</v>
      </c>
      <c r="L54" s="27">
        <v>0</v>
      </c>
      <c r="M54" s="27">
        <v>0</v>
      </c>
      <c r="N54" s="27">
        <v>0</v>
      </c>
      <c r="O54" s="27">
        <v>0</v>
      </c>
      <c r="P54" s="116">
        <v>0</v>
      </c>
      <c r="Q54" s="60">
        <v>0</v>
      </c>
      <c r="R54" s="85">
        <v>0</v>
      </c>
      <c r="S54" s="86">
        <v>0</v>
      </c>
      <c r="T54" s="86">
        <v>0</v>
      </c>
      <c r="U54" s="86">
        <v>0</v>
      </c>
      <c r="V54" s="86"/>
      <c r="W54" s="86"/>
      <c r="X54" s="28">
        <v>0</v>
      </c>
    </row>
    <row r="55" spans="1:24" ht="15" customHeight="1">
      <c r="A55" s="117" t="s">
        <v>25</v>
      </c>
      <c r="B55" s="29" t="str">
        <f>D55*6.894759087</f>
        <v>-82.737109044</v>
      </c>
      <c r="C55" s="29" t="s">
        <v>14</v>
      </c>
      <c r="D55" s="105">
        <v>-12</v>
      </c>
      <c r="E55" s="30">
        <v>0.01</v>
      </c>
      <c r="F55" s="31">
        <v>0.0002</v>
      </c>
      <c r="G55" s="32">
        <v>0.41368554522</v>
      </c>
      <c r="H55" s="33"/>
      <c r="I55" s="41"/>
      <c r="J55" s="42" t="str">
        <f>ABS(J25-J44)</f>
        <v>0.00539970397949041</v>
      </c>
      <c r="K55" s="13" t="str">
        <f>ABS(K25-K44)</f>
        <v>0.00872993469238992</v>
      </c>
      <c r="L55" s="13">
        <v>0</v>
      </c>
      <c r="M55" s="13">
        <v>0</v>
      </c>
      <c r="N55" s="13" t="str">
        <f>ABS(N25-N44)</f>
        <v>0.00438976287842152</v>
      </c>
      <c r="O55" s="13">
        <v>0</v>
      </c>
      <c r="P55" s="13" t="str">
        <f>ABS(P25-P44)</f>
        <v>0.0115995407104386</v>
      </c>
      <c r="Q55" s="44">
        <v>0</v>
      </c>
      <c r="R55" s="81" t="str">
        <f>MAX(J55:M55)</f>
        <v>0.00872993469238992</v>
      </c>
      <c r="S55" s="82" t="str">
        <f>MIN(J55:M55)</f>
        <v>0</v>
      </c>
      <c r="T55" s="82" t="str">
        <f>AVERAGE(J55:M55)</f>
        <v>0.00353240966797008</v>
      </c>
      <c r="U55" s="82" t="str">
        <f>STDEV(J55:M55)</f>
        <v>0.00429949185175968</v>
      </c>
      <c r="V55" s="82"/>
      <c r="W55" s="82"/>
      <c r="X55" s="14" t="str">
        <f>MAX(J55:M55)/G55</f>
        <v>0.0211028274815532</v>
      </c>
    </row>
    <row r="56" spans="1:24" ht="15" customHeight="1">
      <c r="A56" s="118"/>
      <c r="B56" s="15" t="str">
        <f>D56*6.894759087</f>
        <v>-34.473795435</v>
      </c>
      <c r="C56" s="15" t="s">
        <v>14</v>
      </c>
      <c r="D56" s="106">
        <v>-5</v>
      </c>
      <c r="E56" s="16">
        <v>0.01</v>
      </c>
      <c r="F56" s="17">
        <v>0.0002</v>
      </c>
      <c r="G56" s="18">
        <v>0.41368554522</v>
      </c>
      <c r="H56" s="19"/>
      <c r="I56" s="49"/>
      <c r="J56" s="50" t="str">
        <f>ABS(J26-J43)</f>
        <v>0.00832009315490989</v>
      </c>
      <c r="K56" s="20" t="str">
        <f>ABS(K26-K43)</f>
        <v>0.0125801563262899</v>
      </c>
      <c r="L56" s="20">
        <v>0</v>
      </c>
      <c r="M56" s="20">
        <v>0</v>
      </c>
      <c r="N56" s="20" t="str">
        <f>ABS(N26-N43)</f>
        <v>0.00736999511719016</v>
      </c>
      <c r="O56" s="20">
        <v>0</v>
      </c>
      <c r="P56" s="20" t="str">
        <f>ABS(P26-P43)</f>
        <v>0.0147299766540603</v>
      </c>
      <c r="Q56" s="52">
        <v>0</v>
      </c>
      <c r="R56" s="83">
        <v>0</v>
      </c>
      <c r="S56" s="84">
        <v>0</v>
      </c>
      <c r="T56" s="84">
        <v>0</v>
      </c>
      <c r="U56" s="84">
        <v>0</v>
      </c>
      <c r="V56" s="84"/>
      <c r="W56" s="84"/>
      <c r="X56" s="21">
        <v>0</v>
      </c>
    </row>
    <row r="57" spans="1:24" ht="15" customHeight="1">
      <c r="A57" s="118"/>
      <c r="B57" s="15">
        <v>0</v>
      </c>
      <c r="C57" s="15" t="s">
        <v>14</v>
      </c>
      <c r="D57" s="106">
        <v>0</v>
      </c>
      <c r="E57" s="16">
        <v>0.01</v>
      </c>
      <c r="F57" s="17">
        <v>0.0002</v>
      </c>
      <c r="G57" s="18">
        <v>0.41368554522</v>
      </c>
      <c r="H57" s="19"/>
      <c r="I57" s="49"/>
      <c r="J57" s="50" t="str">
        <f>ABS(J27-J42)</f>
        <v>0.009162800386548</v>
      </c>
      <c r="K57" s="20" t="str">
        <f>ABS(K27-K42)</f>
        <v>0.0107273999601602</v>
      </c>
      <c r="L57" s="20">
        <v>0</v>
      </c>
      <c r="M57" s="20">
        <v>0</v>
      </c>
      <c r="N57" s="20" t="str">
        <f>ABS(N27-N42)</f>
        <v>0.00540199875831601</v>
      </c>
      <c r="O57" s="20">
        <v>0</v>
      </c>
      <c r="P57" s="20" t="str">
        <f>ABS(P27-P42)</f>
        <v>0.0128258988261223</v>
      </c>
      <c r="Q57" s="52">
        <v>0</v>
      </c>
      <c r="R57" s="83">
        <v>0</v>
      </c>
      <c r="S57" s="84">
        <v>0</v>
      </c>
      <c r="T57" s="84">
        <v>0</v>
      </c>
      <c r="U57" s="84">
        <v>0</v>
      </c>
      <c r="V57" s="84"/>
      <c r="W57" s="84"/>
      <c r="X57" s="21">
        <v>0</v>
      </c>
    </row>
    <row r="58" spans="1:24" ht="15" customHeight="1">
      <c r="A58" s="118"/>
      <c r="B58" s="15">
        <v>68.94759087</v>
      </c>
      <c r="C58" s="15" t="s">
        <v>14</v>
      </c>
      <c r="D58" s="106">
        <v>10</v>
      </c>
      <c r="E58" s="16">
        <v>0.01</v>
      </c>
      <c r="F58" s="17">
        <v>0.0002</v>
      </c>
      <c r="G58" s="18">
        <v>0.41368554522</v>
      </c>
      <c r="H58" s="19"/>
      <c r="I58" s="49"/>
      <c r="J58" s="50" t="str">
        <f>ABS(J28-J41)</f>
        <v>0.01416015625</v>
      </c>
      <c r="K58" s="20" t="str">
        <f>ABS(K28-K41)</f>
        <v>0.0157999992370597</v>
      </c>
      <c r="L58" s="20">
        <v>0</v>
      </c>
      <c r="M58" s="20">
        <v>0</v>
      </c>
      <c r="N58" s="20" t="str">
        <f>ABS(N28-N41)</f>
        <v>0.00523996353150036</v>
      </c>
      <c r="O58" s="20">
        <v>0</v>
      </c>
      <c r="P58" s="20" t="str">
        <f>ABS(P28-P41)</f>
        <v>0.0129799842834499</v>
      </c>
      <c r="Q58" s="52">
        <v>0</v>
      </c>
      <c r="R58" s="83">
        <v>0</v>
      </c>
      <c r="S58" s="84">
        <v>0</v>
      </c>
      <c r="T58" s="84">
        <v>0</v>
      </c>
      <c r="U58" s="84">
        <v>0</v>
      </c>
      <c r="V58" s="84"/>
      <c r="W58" s="84"/>
      <c r="X58" s="21">
        <v>0</v>
      </c>
    </row>
    <row r="59" spans="1:24" ht="15" customHeight="1">
      <c r="A59" s="118"/>
      <c r="B59" s="15">
        <v>344.73795435</v>
      </c>
      <c r="C59" s="15" t="s">
        <v>14</v>
      </c>
      <c r="D59" s="106">
        <v>50</v>
      </c>
      <c r="E59" s="16">
        <v>0.01</v>
      </c>
      <c r="F59" s="17">
        <v>0.0002</v>
      </c>
      <c r="G59" s="18">
        <v>0.41368554522</v>
      </c>
      <c r="H59" s="19"/>
      <c r="I59" s="49"/>
      <c r="J59" s="50" t="str">
        <f>ABS(J29-J40)</f>
        <v>0.0167007446288991</v>
      </c>
      <c r="K59" s="20">
        <v>0</v>
      </c>
      <c r="L59" s="20">
        <v>0</v>
      </c>
      <c r="M59" s="20">
        <v>0</v>
      </c>
      <c r="N59" s="20" t="str">
        <f>ABS(N29-N40)</f>
        <v>0.0133972167967968</v>
      </c>
      <c r="O59" s="20">
        <v>0</v>
      </c>
      <c r="P59" s="20" t="str">
        <f>ABS(P29-P40)</f>
        <v>0.0163993835449006</v>
      </c>
      <c r="Q59" s="52">
        <v>0</v>
      </c>
      <c r="R59" s="83">
        <v>0</v>
      </c>
      <c r="S59" s="84">
        <v>0</v>
      </c>
      <c r="T59" s="84">
        <v>0</v>
      </c>
      <c r="U59" s="84">
        <v>0</v>
      </c>
      <c r="V59" s="84"/>
      <c r="W59" s="84"/>
      <c r="X59" s="21">
        <v>0</v>
      </c>
    </row>
    <row r="60" spans="1:24" ht="15" customHeight="1">
      <c r="A60" s="118"/>
      <c r="B60" s="15">
        <v>689.4759087</v>
      </c>
      <c r="C60" s="15" t="s">
        <v>14</v>
      </c>
      <c r="D60" s="106">
        <v>100</v>
      </c>
      <c r="E60" s="16">
        <v>0.01</v>
      </c>
      <c r="F60" s="17">
        <v>0.0002</v>
      </c>
      <c r="G60" s="18">
        <v>0.41368554522</v>
      </c>
      <c r="H60" s="19"/>
      <c r="I60" s="49"/>
      <c r="J60" s="50" t="str">
        <f>ABS(J30-J39)</f>
        <v>0.0657043457031961</v>
      </c>
      <c r="K60" s="20">
        <v>0</v>
      </c>
      <c r="L60" s="20">
        <v>0</v>
      </c>
      <c r="M60" s="20">
        <v>0</v>
      </c>
      <c r="N60" s="20" t="str">
        <f>ABS(N30-N39)</f>
        <v>0.0544052124022869</v>
      </c>
      <c r="O60" s="20">
        <v>0</v>
      </c>
      <c r="P60" s="20" t="str">
        <f>ABS(P30-P39)</f>
        <v>0.0640029907225994</v>
      </c>
      <c r="Q60" s="52">
        <v>0</v>
      </c>
      <c r="R60" s="83">
        <v>0</v>
      </c>
      <c r="S60" s="84">
        <v>0</v>
      </c>
      <c r="T60" s="84">
        <v>0</v>
      </c>
      <c r="U60" s="84">
        <v>0</v>
      </c>
      <c r="V60" s="84"/>
      <c r="W60" s="84"/>
      <c r="X60" s="21">
        <v>0</v>
      </c>
    </row>
    <row r="61" spans="1:24" ht="15" customHeight="1">
      <c r="A61" s="118"/>
      <c r="B61" s="15">
        <v>1034.21386305</v>
      </c>
      <c r="C61" s="15" t="s">
        <v>14</v>
      </c>
      <c r="D61" s="106">
        <v>150</v>
      </c>
      <c r="E61" s="16">
        <v>0.01</v>
      </c>
      <c r="F61" s="17">
        <v>0.0002</v>
      </c>
      <c r="G61" s="18">
        <v>0.41368554522</v>
      </c>
      <c r="H61" s="19"/>
      <c r="I61" s="49"/>
      <c r="J61" s="50" t="str">
        <f>ABS(J31-J38)</f>
        <v>0.0110015869140057</v>
      </c>
      <c r="K61" s="20">
        <v>0</v>
      </c>
      <c r="L61" s="20">
        <v>0</v>
      </c>
      <c r="M61" s="20">
        <v>0</v>
      </c>
      <c r="N61" s="20" t="str">
        <f>ABS(N31-N38)</f>
        <v>0.0090026855470029</v>
      </c>
      <c r="O61" s="20">
        <v>0</v>
      </c>
      <c r="P61" s="20" t="str">
        <f>ABS(P31-P38)</f>
        <v>0.0139999389650001</v>
      </c>
      <c r="Q61" s="52">
        <v>0</v>
      </c>
      <c r="R61" s="83">
        <v>0</v>
      </c>
      <c r="S61" s="84">
        <v>0</v>
      </c>
      <c r="T61" s="84">
        <v>0</v>
      </c>
      <c r="U61" s="84">
        <v>0</v>
      </c>
      <c r="V61" s="84"/>
      <c r="W61" s="84"/>
      <c r="X61" s="21">
        <v>0</v>
      </c>
    </row>
    <row r="62" spans="1:24" ht="15" customHeight="1">
      <c r="A62" s="118"/>
      <c r="B62" s="15">
        <v>1378.9518174</v>
      </c>
      <c r="C62" s="15" t="s">
        <v>14</v>
      </c>
      <c r="D62" s="106">
        <v>200</v>
      </c>
      <c r="E62" s="16">
        <v>0.01</v>
      </c>
      <c r="F62" s="17">
        <v>0.0002</v>
      </c>
      <c r="G62" s="18">
        <v>0.41368554522</v>
      </c>
      <c r="H62" s="19"/>
      <c r="I62" s="49"/>
      <c r="J62" s="50" t="str">
        <f>ABS(J32-J37)</f>
        <v>0.0110015869140057</v>
      </c>
      <c r="K62" s="20">
        <v>0</v>
      </c>
      <c r="L62" s="20">
        <v>0</v>
      </c>
      <c r="M62" s="20">
        <v>0</v>
      </c>
      <c r="N62" s="20" t="str">
        <f>ABS(N32-N37)</f>
        <v>0.00799560546801104</v>
      </c>
      <c r="O62" s="20">
        <v>0</v>
      </c>
      <c r="P62" s="20" t="str">
        <f>ABS(P32-P37)</f>
        <v>0.0130004882809942</v>
      </c>
      <c r="Q62" s="52">
        <v>0</v>
      </c>
      <c r="R62" s="83">
        <v>0</v>
      </c>
      <c r="S62" s="84">
        <v>0</v>
      </c>
      <c r="T62" s="84">
        <v>0</v>
      </c>
      <c r="U62" s="84">
        <v>0</v>
      </c>
      <c r="V62" s="84"/>
      <c r="W62" s="84"/>
      <c r="X62" s="21">
        <v>0</v>
      </c>
    </row>
    <row r="63" spans="1:24" ht="15" customHeight="1">
      <c r="A63" s="118"/>
      <c r="B63" s="15">
        <v>1723.68977175</v>
      </c>
      <c r="C63" s="15" t="s">
        <v>14</v>
      </c>
      <c r="D63" s="106">
        <v>250</v>
      </c>
      <c r="E63" s="16">
        <v>0.01</v>
      </c>
      <c r="F63" s="17">
        <v>0.0002</v>
      </c>
      <c r="G63" s="18">
        <v>0.41368554522</v>
      </c>
      <c r="H63" s="19"/>
      <c r="I63" s="49"/>
      <c r="J63" s="50" t="str">
        <f>ABS(J33-J36)</f>
        <v>0.00900268554701711</v>
      </c>
      <c r="K63" s="20">
        <v>0</v>
      </c>
      <c r="L63" s="20">
        <v>0</v>
      </c>
      <c r="M63" s="20">
        <v>0</v>
      </c>
      <c r="N63" s="20" t="str">
        <f>ABS(N33-N36)</f>
        <v>0.00801086425801145</v>
      </c>
      <c r="O63" s="20">
        <v>0</v>
      </c>
      <c r="P63" s="20" t="str">
        <f>ABS(P33-P36)</f>
        <v>0.00698852539099448</v>
      </c>
      <c r="Q63" s="52">
        <v>0</v>
      </c>
      <c r="R63" s="83">
        <v>0</v>
      </c>
      <c r="S63" s="84">
        <v>0</v>
      </c>
      <c r="T63" s="84">
        <v>0</v>
      </c>
      <c r="U63" s="84">
        <v>0</v>
      </c>
      <c r="V63" s="84"/>
      <c r="W63" s="84"/>
      <c r="X63" s="21">
        <v>0</v>
      </c>
    </row>
    <row r="64" spans="1:24" ht="15" customHeight="1">
      <c r="A64" s="119"/>
      <c r="B64" s="22">
        <v>2068.4277261</v>
      </c>
      <c r="C64" s="22" t="s">
        <v>14</v>
      </c>
      <c r="D64" s="107">
        <v>300</v>
      </c>
      <c r="E64" s="23">
        <v>0.01</v>
      </c>
      <c r="F64" s="24">
        <v>0.0002</v>
      </c>
      <c r="G64" s="25">
        <v>0.41368554522</v>
      </c>
      <c r="H64" s="26"/>
      <c r="I64" s="57"/>
      <c r="J64" s="58" t="str">
        <f>ABS(J34-J35)</f>
        <v>0.00399780273400552</v>
      </c>
      <c r="K64" s="27">
        <v>0</v>
      </c>
      <c r="L64" s="27">
        <v>0</v>
      </c>
      <c r="M64" s="27">
        <v>0</v>
      </c>
      <c r="N64" s="27" t="str">
        <f>ABS(N34-N35)</f>
        <v>0.00199890136698855</v>
      </c>
      <c r="O64" s="27">
        <v>0</v>
      </c>
      <c r="P64" s="27" t="str">
        <f>ABS(P34-P35)</f>
        <v>0.00100708007897765</v>
      </c>
      <c r="Q64" s="60">
        <v>0</v>
      </c>
      <c r="R64" s="85">
        <v>0</v>
      </c>
      <c r="S64" s="86">
        <v>0</v>
      </c>
      <c r="T64" s="86">
        <v>0</v>
      </c>
      <c r="U64" s="86">
        <v>0</v>
      </c>
      <c r="V64" s="86"/>
      <c r="W64" s="86"/>
      <c r="X64" s="28">
        <v>0</v>
      </c>
    </row>
  </sheetData>
  <mergeCells count="8">
    <mergeCell ref="H3:I3"/>
    <mergeCell ref="A5:A14"/>
    <mergeCell ref="A15:A24"/>
    <mergeCell ref="A25:A34"/>
    <mergeCell ref="A35:A44"/>
    <mergeCell ref="A45:A54"/>
    <mergeCell ref="A3:B3"/>
    <mergeCell ref="A55:A64"/>
  </mergeCells>
  <conditionalFormatting sqref="X6:X14">
    <cfRule type="cellIs" priority="1137" stopIfTrue="1" operator="between">
      <formula>0.5</formula>
      <formula>1</formula>
      <formula>1</formula>
    </cfRule>
  </conditionalFormatting>
  <conditionalFormatting sqref="W6:W14">
    <cfRule type="cellIs" dxfId="0" priority="1136" stopIfTrue="1" operator="lessThan">
      <formula>1.33</formula>
    </cfRule>
  </conditionalFormatting>
  <conditionalFormatting sqref="X5">
    <cfRule type="cellIs" priority="1134" stopIfTrue="1" operator="between">
      <formula>0.5</formula>
      <formula>1</formula>
      <formula>1</formula>
    </cfRule>
  </conditionalFormatting>
  <conditionalFormatting sqref="W5">
    <cfRule type="cellIs" dxfId="0" priority="1133" stopIfTrue="1" operator="lessThan">
      <formula>1.33</formula>
    </cfRule>
  </conditionalFormatting>
  <conditionalFormatting sqref="X16:X24">
    <cfRule type="cellIs" priority="1131" stopIfTrue="1" operator="between">
      <formula>0.5</formula>
      <formula>1</formula>
      <formula>1</formula>
    </cfRule>
  </conditionalFormatting>
  <conditionalFormatting sqref="W16:W24">
    <cfRule type="cellIs" dxfId="0" priority="1130" stopIfTrue="1" operator="lessThan">
      <formula>1.33</formula>
    </cfRule>
  </conditionalFormatting>
  <conditionalFormatting sqref="X15">
    <cfRule type="cellIs" priority="1128" stopIfTrue="1" operator="between">
      <formula>0.5</formula>
      <formula>1</formula>
      <formula>1</formula>
    </cfRule>
  </conditionalFormatting>
  <conditionalFormatting sqref="W15">
    <cfRule type="cellIs" dxfId="0" priority="1127" stopIfTrue="1" operator="lessThan">
      <formula>1.33</formula>
    </cfRule>
  </conditionalFormatting>
  <conditionalFormatting sqref="X26:X34">
    <cfRule type="cellIs" priority="1125" stopIfTrue="1" operator="between">
      <formula>0.5</formula>
      <formula>1</formula>
      <formula>1</formula>
    </cfRule>
  </conditionalFormatting>
  <conditionalFormatting sqref="W26:W34">
    <cfRule type="cellIs" dxfId="0" priority="1124" stopIfTrue="1" operator="lessThan">
      <formula>1.33</formula>
    </cfRule>
  </conditionalFormatting>
  <conditionalFormatting sqref="X25">
    <cfRule type="cellIs" priority="1122" stopIfTrue="1" operator="between">
      <formula>0.5</formula>
      <formula>1</formula>
      <formula>1</formula>
    </cfRule>
  </conditionalFormatting>
  <conditionalFormatting sqref="W25">
    <cfRule type="cellIs" dxfId="0" priority="1121" stopIfTrue="1" operator="lessThan">
      <formula>1.33</formula>
    </cfRule>
  </conditionalFormatting>
  <conditionalFormatting sqref="X36:X44">
    <cfRule type="cellIs" priority="1119" stopIfTrue="1" operator="between">
      <formula>0.5</formula>
      <formula>1</formula>
      <formula>1</formula>
    </cfRule>
  </conditionalFormatting>
  <conditionalFormatting sqref="W36:W44">
    <cfRule type="cellIs" dxfId="0" priority="1118" stopIfTrue="1" operator="lessThan">
      <formula>1.33</formula>
    </cfRule>
  </conditionalFormatting>
  <conditionalFormatting sqref="X35">
    <cfRule type="cellIs" priority="1116" stopIfTrue="1" operator="between">
      <formula>0.5</formula>
      <formula>1</formula>
      <formula>1</formula>
    </cfRule>
  </conditionalFormatting>
  <conditionalFormatting sqref="W35">
    <cfRule type="cellIs" dxfId="0" priority="1115" stopIfTrue="1" operator="lessThan">
      <formula>1.33</formula>
    </cfRule>
  </conditionalFormatting>
  <conditionalFormatting sqref="R55:W64">
    <cfRule type="cellIs" priority="1113" operator="greaterThan">
      <formula>#REF!</formula>
    </cfRule>
  </conditionalFormatting>
  <conditionalFormatting sqref="X55:X64">
    <cfRule type="cellIs" priority="1111" stopIfTrue="1" operator="between">
      <formula>0.5</formula>
      <formula>1</formula>
      <formula>1</formula>
    </cfRule>
  </conditionalFormatting>
  <conditionalFormatting sqref="J5:M44 R5:T44">
    <cfRule type="cellIs" priority="1139" stopIfTrue="1" operator="notBetween">
      <formula>$H5</formula>
      <formula>$I5</formula>
      <formula>$H5</formula>
    </cfRule>
  </conditionalFormatting>
  <conditionalFormatting sqref="J55:M64">
    <cfRule type="cellIs" priority="834" operator="between">
      <formula>$G55/2</formula>
      <formula>$G55</formula>
      <formula>$G55</formula>
    </cfRule>
  </conditionalFormatting>
  <conditionalFormatting sqref="N5:Q44">
    <cfRule type="cellIs" priority="279" stopIfTrue="1" operator="notBetween">
      <formula>$H5</formula>
      <formula>$I5</formula>
      <formula>$H5</formula>
    </cfRule>
  </conditionalFormatting>
  <conditionalFormatting sqref="N55:Q64">
    <cfRule type="cellIs" priority="275" operator="between">
      <formula>$G55/2</formula>
      <formula>$G55</formula>
      <formula>$G55</formula>
    </cfRule>
  </conditionalFormatting>
  <conditionalFormatting sqref="R45:W54">
    <cfRule type="cellIs" priority="7" operator="greaterThan">
      <formula>#REF!</formula>
    </cfRule>
  </conditionalFormatting>
  <conditionalFormatting sqref="X45:X54">
    <cfRule type="cellIs" priority="5" stopIfTrue="1" operator="between">
      <formula>0.5</formula>
      <formula>1</formula>
      <formula>1</formula>
    </cfRule>
  </conditionalFormatting>
  <conditionalFormatting sqref="J45:M54">
    <cfRule type="cellIs" priority="3" operator="between">
      <formula>$G45/2</formula>
      <formula>$G45</formula>
      <formula>$G45</formula>
    </cfRule>
  </conditionalFormatting>
  <conditionalFormatting sqref="N45:Q54">
    <cfRule type="cellIs" priority="1" operator="between">
      <formula>$G45/2</formula>
      <formula>$G45</formula>
      <formula>$G45</formula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Danaher TM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Allen</dc:creator>
  <cp:lastModifiedBy>Shi, Allen</cp:lastModifiedBy>
  <dcterms:created xsi:type="dcterms:W3CDTF">2016-04-21T08:48:22Z</dcterms:created>
  <dcterms:modified xsi:type="dcterms:W3CDTF">2017-03-13T12:47:47</dcterms:modified>
</cp:coreProperties>
</file>