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raro69/Desktop/Impianti Alberto e Giuseppe/3_WebServer/Capacity_Test/Risultati/Number_of_Thread50_Ramp_up25/"/>
    </mc:Choice>
  </mc:AlternateContent>
  <bookViews>
    <workbookView xWindow="0" yWindow="740" windowWidth="30240" windowHeight="18900"/>
  </bookViews>
  <sheets>
    <sheet name="Foglio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5" i="1" l="1"/>
  <c r="O53" i="1"/>
  <c r="U46" i="1"/>
  <c r="U45" i="1"/>
  <c r="O52" i="1"/>
  <c r="O51" i="1"/>
  <c r="O50" i="1"/>
  <c r="O49" i="1"/>
  <c r="O48" i="1"/>
  <c r="O47" i="1"/>
  <c r="O46" i="1"/>
  <c r="N52" i="1"/>
  <c r="N51" i="1"/>
  <c r="N50" i="1"/>
  <c r="N49" i="1"/>
  <c r="N48" i="1"/>
  <c r="N47" i="1"/>
  <c r="N46" i="1"/>
  <c r="N45" i="1"/>
  <c r="C45" i="1"/>
  <c r="D45" i="1"/>
  <c r="E45" i="1"/>
  <c r="G45" i="1"/>
  <c r="C52" i="1"/>
  <c r="D52" i="1"/>
  <c r="E52" i="1"/>
  <c r="G52" i="1"/>
  <c r="C51" i="1"/>
  <c r="D51" i="1"/>
  <c r="E51" i="1"/>
  <c r="G51" i="1"/>
  <c r="C50" i="1"/>
  <c r="D50" i="1"/>
  <c r="E50" i="1"/>
  <c r="G50" i="1"/>
  <c r="C49" i="1"/>
  <c r="D49" i="1"/>
  <c r="E49" i="1"/>
  <c r="G49" i="1"/>
  <c r="C48" i="1"/>
  <c r="D48" i="1"/>
  <c r="E48" i="1"/>
  <c r="G48" i="1"/>
  <c r="C47" i="1"/>
  <c r="D47" i="1"/>
  <c r="E47" i="1"/>
  <c r="G47" i="1"/>
  <c r="C46" i="1"/>
  <c r="D46" i="1"/>
  <c r="E46" i="1"/>
  <c r="G46" i="1"/>
  <c r="N35" i="1"/>
  <c r="N34" i="1"/>
  <c r="N33" i="1"/>
  <c r="N32" i="1"/>
  <c r="N31" i="1"/>
  <c r="N30" i="1"/>
  <c r="N29" i="1"/>
  <c r="N28" i="1"/>
  <c r="G35" i="1"/>
  <c r="G34" i="1"/>
  <c r="G33" i="1"/>
  <c r="G32" i="1"/>
  <c r="G31" i="1"/>
  <c r="G30" i="1"/>
  <c r="G29" i="1"/>
  <c r="G28" i="1"/>
</calcChain>
</file>

<file path=xl/sharedStrings.xml><?xml version="1.0" encoding="utf-8"?>
<sst xmlns="http://schemas.openxmlformats.org/spreadsheetml/2006/main" count="36" uniqueCount="14">
  <si>
    <t>Osservazione 1</t>
  </si>
  <si>
    <t>CTT[req/min]</t>
  </si>
  <si>
    <t>Response Time[ms]</t>
  </si>
  <si>
    <t>Osservazione 2</t>
  </si>
  <si>
    <t>Osservazione 3</t>
  </si>
  <si>
    <t>Throughput[req/s]</t>
  </si>
  <si>
    <t>Median Response Time [ms]</t>
  </si>
  <si>
    <t>Median Throughput[req/s]</t>
  </si>
  <si>
    <t>Pawer[(req/s)/(ms)]</t>
  </si>
  <si>
    <t>Median Pawer[(req/s)/(ms)]</t>
  </si>
  <si>
    <t>Normalized Throughput</t>
  </si>
  <si>
    <t>Fairness Index</t>
  </si>
  <si>
    <t>Numeratore Fairness</t>
  </si>
  <si>
    <t>Denominatore Fairness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</si>
</sst>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0" fillId="0" borderId="5" xfId="0" applyBorder="1"/>
    <xf numFmtId="0" fontId="0" fillId="0" borderId="2" xfId="0" applyBorder="1"/>
    <xf numFmtId="0" fontId="1" fillId="2" borderId="4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3">
    <cellStyle name="Collegamento ipertestuale" xfId="1" builtinId="8" hidden="1"/>
    <cellStyle name="Collegamento ipertestuale visitato" xfId="2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Throughput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Foglio1!$J$70:$J$77</c:f>
              <c:numCache>
                <c:formatCode>General</c:formatCode>
                <c:ptCount val="8"/>
                <c:pt idx="0">
                  <c:v>250.0</c:v>
                </c:pt>
                <c:pt idx="1">
                  <c:v>750.0</c:v>
                </c:pt>
                <c:pt idx="2">
                  <c:v>1250.0</c:v>
                </c:pt>
                <c:pt idx="3">
                  <c:v>1650.0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4000.0</c:v>
                </c:pt>
              </c:numCache>
            </c:numRef>
          </c:xVal>
          <c:yVal>
            <c:numRef>
              <c:f>Foglio1!$K$70:$K$77</c:f>
              <c:numCache>
                <c:formatCode>General</c:formatCode>
                <c:ptCount val="8"/>
                <c:pt idx="0">
                  <c:v>4.333535564993033</c:v>
                </c:pt>
                <c:pt idx="1">
                  <c:v>12.66996085648935</c:v>
                </c:pt>
                <c:pt idx="2">
                  <c:v>20.99333333333333</c:v>
                </c:pt>
                <c:pt idx="3">
                  <c:v>27.64823339989266</c:v>
                </c:pt>
                <c:pt idx="4">
                  <c:v>31.6632277892407</c:v>
                </c:pt>
                <c:pt idx="5">
                  <c:v>30.12917743145262</c:v>
                </c:pt>
                <c:pt idx="6">
                  <c:v>29.26811379191934</c:v>
                </c:pt>
                <c:pt idx="7">
                  <c:v>28.71507299622933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407F-4316-88A8-975639AEC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6924416"/>
        <c:axId val="1262140032"/>
      </c:scatterChart>
      <c:valAx>
        <c:axId val="1276924416"/>
        <c:scaling>
          <c:orientation val="minMax"/>
          <c:max val="40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62140032"/>
        <c:crosses val="autoZero"/>
        <c:crossBetween val="midCat"/>
        <c:majorUnit val="250.0"/>
        <c:minorUnit val="100.0"/>
      </c:valAx>
      <c:valAx>
        <c:axId val="1262140032"/>
        <c:scaling>
          <c:orientation val="minMax"/>
          <c:max val="5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76924416"/>
        <c:crossesAt val="0.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Response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Foglio1!$J$80:$J$87</c:f>
              <c:numCache>
                <c:formatCode>General</c:formatCode>
                <c:ptCount val="8"/>
                <c:pt idx="0">
                  <c:v>250.0</c:v>
                </c:pt>
                <c:pt idx="1">
                  <c:v>750.0</c:v>
                </c:pt>
                <c:pt idx="2">
                  <c:v>1250.0</c:v>
                </c:pt>
                <c:pt idx="3">
                  <c:v>1650.0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4000.0</c:v>
                </c:pt>
              </c:numCache>
            </c:numRef>
          </c:xVal>
          <c:yVal>
            <c:numRef>
              <c:f>Foglio1!$K$80:$K$87</c:f>
              <c:numCache>
                <c:formatCode>General</c:formatCode>
                <c:ptCount val="8"/>
                <c:pt idx="0">
                  <c:v>50.95</c:v>
                </c:pt>
                <c:pt idx="1">
                  <c:v>47.458</c:v>
                </c:pt>
                <c:pt idx="2">
                  <c:v>64.696046</c:v>
                </c:pt>
                <c:pt idx="3">
                  <c:v>88.78114</c:v>
                </c:pt>
                <c:pt idx="4">
                  <c:v>525.740604</c:v>
                </c:pt>
                <c:pt idx="5">
                  <c:v>921.842684</c:v>
                </c:pt>
                <c:pt idx="6">
                  <c:v>1114.47055</c:v>
                </c:pt>
                <c:pt idx="7">
                  <c:v>1313.769061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7A2C-4726-A577-2742D7DFF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61197904"/>
        <c:axId val="1281611184"/>
      </c:scatterChart>
      <c:valAx>
        <c:axId val="-1961197904"/>
        <c:scaling>
          <c:orientation val="minMax"/>
          <c:max val="40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81611184"/>
        <c:crosses val="autoZero"/>
        <c:crossBetween val="midCat"/>
        <c:majorUnit val="250.0"/>
        <c:minorUnit val="100.0"/>
      </c:valAx>
      <c:valAx>
        <c:axId val="1281611184"/>
        <c:scaling>
          <c:orientation val="minMax"/>
          <c:max val="1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96119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Pawer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Foglio1!$J$91:$J$98</c:f>
              <c:numCache>
                <c:formatCode>General</c:formatCode>
                <c:ptCount val="8"/>
                <c:pt idx="0">
                  <c:v>250.0</c:v>
                </c:pt>
                <c:pt idx="1">
                  <c:v>750.0</c:v>
                </c:pt>
                <c:pt idx="2">
                  <c:v>1250.0</c:v>
                </c:pt>
                <c:pt idx="3">
                  <c:v>1650.0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4000.0</c:v>
                </c:pt>
              </c:numCache>
            </c:numRef>
          </c:xVal>
          <c:yVal>
            <c:numRef>
              <c:f>Foglio1!$K$91:$K$98</c:f>
              <c:numCache>
                <c:formatCode>General</c:formatCode>
                <c:ptCount val="8"/>
                <c:pt idx="0">
                  <c:v>0.0850546725219437</c:v>
                </c:pt>
                <c:pt idx="1">
                  <c:v>0.266972077552559</c:v>
                </c:pt>
                <c:pt idx="2">
                  <c:v>0.324445636742066</c:v>
                </c:pt>
                <c:pt idx="3">
                  <c:v>0.311404373336503</c:v>
                </c:pt>
                <c:pt idx="4">
                  <c:v>0.0602259508745128</c:v>
                </c:pt>
                <c:pt idx="5">
                  <c:v>0.0328059599228116</c:v>
                </c:pt>
                <c:pt idx="6">
                  <c:v>0.0262618996903232</c:v>
                </c:pt>
                <c:pt idx="7">
                  <c:v>0.0218304662917273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5DEC-4C8A-8E6B-912E378C7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776144"/>
        <c:axId val="1325778896"/>
      </c:scatterChart>
      <c:valAx>
        <c:axId val="1325776144"/>
        <c:scaling>
          <c:orientation val="minMax"/>
          <c:max val="40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25778896"/>
        <c:crosses val="autoZero"/>
        <c:crossBetween val="midCat"/>
        <c:majorUnit val="250.0"/>
        <c:minorUnit val="100.0"/>
      </c:valAx>
      <c:valAx>
        <c:axId val="1325778896"/>
        <c:scaling>
          <c:orientation val="minMax"/>
          <c:max val="1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2577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9921</xdr:colOff>
      <xdr:row>69</xdr:row>
      <xdr:rowOff>15476</xdr:rowOff>
    </xdr:from>
    <xdr:to>
      <xdr:col>21</xdr:col>
      <xdr:colOff>390921</xdr:colOff>
      <xdr:row>83</xdr:row>
      <xdr:rowOff>91676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xmlns="" id="{0F8E36E9-5A4E-F7E9-3E01-9817E8D7F8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3968</xdr:colOff>
      <xdr:row>83</xdr:row>
      <xdr:rowOff>98820</xdr:rowOff>
    </xdr:from>
    <xdr:to>
      <xdr:col>21</xdr:col>
      <xdr:colOff>384968</xdr:colOff>
      <xdr:row>97</xdr:row>
      <xdr:rowOff>175020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xmlns="" id="{60ED9EC1-D375-3F4A-9E8D-8B4536F800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3969</xdr:colOff>
      <xdr:row>97</xdr:row>
      <xdr:rowOff>182164</xdr:rowOff>
    </xdr:from>
    <xdr:to>
      <xdr:col>21</xdr:col>
      <xdr:colOff>384969</xdr:colOff>
      <xdr:row>112</xdr:row>
      <xdr:rowOff>67864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xmlns="" id="{7916C707-F5B2-C1A1-5DDA-1D41B66E8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U98"/>
  <sheetViews>
    <sheetView tabSelected="1" topLeftCell="G17" workbookViewId="0">
      <selection activeCell="U52" sqref="U52"/>
    </sheetView>
  </sheetViews>
  <sheetFormatPr baseColWidth="10" defaultColWidth="8.83203125" defaultRowHeight="15" x14ac:dyDescent="0.2"/>
  <cols>
    <col min="2" max="2" width="14.5" customWidth="1"/>
    <col min="3" max="4" width="15.33203125" customWidth="1"/>
    <col min="5" max="5" width="14.83203125" customWidth="1"/>
    <col min="6" max="6" width="5.5" customWidth="1"/>
    <col min="7" max="8" width="26.5" customWidth="1"/>
    <col min="9" max="9" width="16.6640625" customWidth="1"/>
    <col min="10" max="10" width="15.83203125" customWidth="1"/>
    <col min="11" max="11" width="14.33203125" customWidth="1"/>
    <col min="12" max="12" width="15.1640625" customWidth="1"/>
    <col min="13" max="13" width="5.1640625" customWidth="1"/>
    <col min="14" max="14" width="24.5" customWidth="1"/>
    <col min="15" max="15" width="22.1640625" customWidth="1"/>
  </cols>
  <sheetData>
    <row r="9" spans="2:11" x14ac:dyDescent="0.2">
      <c r="C9" s="1"/>
    </row>
    <row r="10" spans="2:11" ht="21" customHeight="1" x14ac:dyDescent="0.2">
      <c r="B10" s="2" t="s">
        <v>1</v>
      </c>
      <c r="C10" s="13" t="s">
        <v>2</v>
      </c>
      <c r="D10" s="13"/>
      <c r="E10" s="13"/>
      <c r="H10" s="2" t="s">
        <v>1</v>
      </c>
      <c r="I10" s="13" t="s">
        <v>5</v>
      </c>
      <c r="J10" s="13"/>
      <c r="K10" s="13"/>
    </row>
    <row r="11" spans="2:11" x14ac:dyDescent="0.2">
      <c r="C11" s="3" t="s">
        <v>0</v>
      </c>
      <c r="D11" s="3" t="s">
        <v>3</v>
      </c>
      <c r="E11" s="3" t="s">
        <v>4</v>
      </c>
      <c r="I11" s="3" t="s">
        <v>0</v>
      </c>
      <c r="J11" s="3" t="s">
        <v>3</v>
      </c>
      <c r="K11" s="3" t="s">
        <v>4</v>
      </c>
    </row>
    <row r="12" spans="2:11" x14ac:dyDescent="0.2">
      <c r="B12" s="4">
        <v>250</v>
      </c>
      <c r="C12" s="6">
        <v>52.065434000000003</v>
      </c>
      <c r="D12" s="6">
        <v>50.95</v>
      </c>
      <c r="E12" s="6">
        <v>50.36</v>
      </c>
      <c r="H12" s="4">
        <v>250</v>
      </c>
      <c r="I12" s="6">
        <v>4.3303175566208187</v>
      </c>
      <c r="J12" s="6">
        <v>4.3335355649930332</v>
      </c>
      <c r="K12" s="6">
        <v>4.3336511344165238</v>
      </c>
    </row>
    <row r="13" spans="2:11" x14ac:dyDescent="0.2">
      <c r="B13" s="4">
        <v>750</v>
      </c>
      <c r="C13" s="6">
        <v>48.412630999999998</v>
      </c>
      <c r="D13" s="6">
        <v>46.269666000000001</v>
      </c>
      <c r="E13" s="6">
        <v>47.457999999999998</v>
      </c>
      <c r="H13" s="4">
        <v>750</v>
      </c>
      <c r="I13" s="6">
        <v>12.668947077140551</v>
      </c>
      <c r="J13" s="6">
        <v>12.670844722981531</v>
      </c>
      <c r="K13" s="6">
        <v>12.669960856489352</v>
      </c>
    </row>
    <row r="14" spans="2:11" x14ac:dyDescent="0.2">
      <c r="B14" s="4">
        <v>1250</v>
      </c>
      <c r="C14" s="6">
        <v>65.431882999999999</v>
      </c>
      <c r="D14" s="6">
        <v>58.655605000000001</v>
      </c>
      <c r="E14" s="6">
        <v>64.696045999999996</v>
      </c>
      <c r="H14" s="4">
        <v>1250</v>
      </c>
      <c r="I14" s="6">
        <v>20.993333333333332</v>
      </c>
      <c r="J14" s="6">
        <v>20.994103117114296</v>
      </c>
      <c r="K14" s="6">
        <v>20.990349839163986</v>
      </c>
    </row>
    <row r="15" spans="2:11" x14ac:dyDescent="0.2">
      <c r="B15" s="4">
        <v>1650</v>
      </c>
      <c r="C15" s="6">
        <v>96.766818999999998</v>
      </c>
      <c r="D15" s="6">
        <v>88.781139999999994</v>
      </c>
      <c r="E15" s="6">
        <v>80.302435000000003</v>
      </c>
      <c r="H15" s="4">
        <v>1650</v>
      </c>
      <c r="I15" s="6">
        <v>27.648233399892661</v>
      </c>
      <c r="J15" s="6">
        <v>27.646835265800334</v>
      </c>
      <c r="K15" s="6">
        <v>27.655269202177486</v>
      </c>
    </row>
    <row r="16" spans="2:11" x14ac:dyDescent="0.2">
      <c r="B16" s="4">
        <v>2000</v>
      </c>
      <c r="C16" s="6">
        <v>401.21953400000001</v>
      </c>
      <c r="D16" s="6">
        <v>525.74060399999996</v>
      </c>
      <c r="E16" s="6">
        <v>623.822315</v>
      </c>
      <c r="H16" s="4">
        <v>2000</v>
      </c>
      <c r="I16" s="6">
        <v>32.390121612972045</v>
      </c>
      <c r="J16" s="6">
        <v>31.663227789240704</v>
      </c>
      <c r="K16" s="6">
        <v>31.161038701290042</v>
      </c>
    </row>
    <row r="17" spans="2:14" x14ac:dyDescent="0.2">
      <c r="B17" s="4">
        <v>2500</v>
      </c>
      <c r="C17" s="6">
        <v>921.84268399999996</v>
      </c>
      <c r="D17" s="6">
        <v>912.07656599999996</v>
      </c>
      <c r="E17" s="6">
        <v>923.00286300000005</v>
      </c>
      <c r="H17" s="4">
        <v>2500</v>
      </c>
      <c r="I17" s="6">
        <v>30.004833575012082</v>
      </c>
      <c r="J17" s="6">
        <v>30.129177431452618</v>
      </c>
      <c r="K17" s="6">
        <v>30.279994932218418</v>
      </c>
    </row>
    <row r="18" spans="2:14" x14ac:dyDescent="0.2">
      <c r="B18" s="4">
        <v>3000</v>
      </c>
      <c r="C18" s="6">
        <v>1134.7505169999999</v>
      </c>
      <c r="D18" s="6">
        <v>1056.367379</v>
      </c>
      <c r="E18" s="6">
        <v>1114.47055</v>
      </c>
      <c r="H18" s="4">
        <v>3000</v>
      </c>
      <c r="I18" s="7">
        <v>29.033623669570026</v>
      </c>
      <c r="J18" s="6">
        <v>29.799447948475194</v>
      </c>
      <c r="K18" s="6">
        <v>29.268113791919344</v>
      </c>
    </row>
    <row r="19" spans="2:14" x14ac:dyDescent="0.2">
      <c r="B19" s="5">
        <v>4000</v>
      </c>
      <c r="C19" s="6">
        <v>1332.2803899999999</v>
      </c>
      <c r="D19" s="6">
        <v>1299.232017</v>
      </c>
      <c r="E19" s="6">
        <v>1313.769061</v>
      </c>
      <c r="H19" s="5">
        <v>4000</v>
      </c>
      <c r="I19" s="6">
        <v>28.715072996229335</v>
      </c>
      <c r="J19" s="6">
        <v>28.963333333333335</v>
      </c>
      <c r="K19" s="6">
        <v>28.680191201274678</v>
      </c>
    </row>
    <row r="26" spans="2:14" x14ac:dyDescent="0.2">
      <c r="B26" s="2" t="s">
        <v>1</v>
      </c>
      <c r="C26" s="13" t="s">
        <v>2</v>
      </c>
      <c r="D26" s="13"/>
      <c r="E26" s="13"/>
      <c r="F26" s="9"/>
      <c r="G26" s="12" t="s">
        <v>6</v>
      </c>
      <c r="I26" s="2" t="s">
        <v>1</v>
      </c>
      <c r="J26" s="13"/>
      <c r="K26" s="13"/>
      <c r="L26" s="13"/>
      <c r="M26" s="9"/>
      <c r="N26" s="16" t="s">
        <v>7</v>
      </c>
    </row>
    <row r="27" spans="2:14" x14ac:dyDescent="0.2">
      <c r="C27" s="3" t="s">
        <v>0</v>
      </c>
      <c r="D27" s="3" t="s">
        <v>3</v>
      </c>
      <c r="E27" s="3" t="s">
        <v>4</v>
      </c>
      <c r="J27" s="3" t="s">
        <v>0</v>
      </c>
      <c r="K27" s="3" t="s">
        <v>3</v>
      </c>
      <c r="L27" s="3" t="s">
        <v>4</v>
      </c>
    </row>
    <row r="28" spans="2:14" x14ac:dyDescent="0.2">
      <c r="B28" s="4">
        <v>250</v>
      </c>
      <c r="C28" s="6">
        <v>52.065434000000003</v>
      </c>
      <c r="D28" s="6">
        <v>50.95</v>
      </c>
      <c r="E28" s="6">
        <v>50.36</v>
      </c>
      <c r="F28" s="11"/>
      <c r="G28" s="10">
        <f>MEDIAN(C28,D28,E28)</f>
        <v>50.95</v>
      </c>
      <c r="I28" s="4">
        <v>250</v>
      </c>
      <c r="J28" s="6">
        <v>4.3303175566208187</v>
      </c>
      <c r="K28" s="6">
        <v>4.3335355649930332</v>
      </c>
      <c r="L28" s="6">
        <v>4.3336511344165238</v>
      </c>
      <c r="M28" s="11"/>
      <c r="N28" s="10">
        <f>MEDIAN(J28,K28,L28)</f>
        <v>4.3335355649930332</v>
      </c>
    </row>
    <row r="29" spans="2:14" x14ac:dyDescent="0.2">
      <c r="B29" s="4">
        <v>750</v>
      </c>
      <c r="C29" s="6">
        <v>48.412630999999998</v>
      </c>
      <c r="D29" s="6">
        <v>46.269666000000001</v>
      </c>
      <c r="E29" s="6">
        <v>47.457999999999998</v>
      </c>
      <c r="F29" s="10"/>
      <c r="G29" s="10">
        <f t="shared" ref="G29:G35" si="0">MEDIAN(C29,D29,E29)</f>
        <v>47.457999999999998</v>
      </c>
      <c r="I29" s="4">
        <v>750</v>
      </c>
      <c r="J29" s="6">
        <v>12.668947077140551</v>
      </c>
      <c r="K29" s="6">
        <v>12.670844722981531</v>
      </c>
      <c r="L29" s="6">
        <v>12.669960856489352</v>
      </c>
      <c r="M29" s="10"/>
      <c r="N29" s="10">
        <f t="shared" ref="N29:N35" si="1">MEDIAN(J29,K29,L29)</f>
        <v>12.669960856489352</v>
      </c>
    </row>
    <row r="30" spans="2:14" x14ac:dyDescent="0.2">
      <c r="B30" s="4">
        <v>1250</v>
      </c>
      <c r="C30" s="6">
        <v>65.431882999999999</v>
      </c>
      <c r="D30" s="6">
        <v>58.655605000000001</v>
      </c>
      <c r="E30" s="6">
        <v>64.696045999999996</v>
      </c>
      <c r="F30" s="11"/>
      <c r="G30" s="10">
        <f t="shared" si="0"/>
        <v>64.696045999999996</v>
      </c>
      <c r="I30" s="4">
        <v>1250</v>
      </c>
      <c r="J30" s="6">
        <v>20.993333333333332</v>
      </c>
      <c r="K30" s="6">
        <v>20.994103117114296</v>
      </c>
      <c r="L30" s="6">
        <v>20.990349839163986</v>
      </c>
      <c r="M30" s="11"/>
      <c r="N30" s="10">
        <f t="shared" si="1"/>
        <v>20.993333333333332</v>
      </c>
    </row>
    <row r="31" spans="2:14" x14ac:dyDescent="0.2">
      <c r="B31" s="4">
        <v>1650</v>
      </c>
      <c r="C31" s="6">
        <v>96.766818999999998</v>
      </c>
      <c r="D31" s="6">
        <v>88.781139999999994</v>
      </c>
      <c r="E31" s="6">
        <v>80.302435000000003</v>
      </c>
      <c r="F31" s="11"/>
      <c r="G31" s="10">
        <f t="shared" si="0"/>
        <v>88.781139999999994</v>
      </c>
      <c r="I31" s="4">
        <v>1650</v>
      </c>
      <c r="J31" s="6">
        <v>27.648233399892661</v>
      </c>
      <c r="K31" s="6">
        <v>27.646835265800334</v>
      </c>
      <c r="L31" s="6">
        <v>27.655269202177486</v>
      </c>
      <c r="M31" s="11"/>
      <c r="N31" s="10">
        <f t="shared" si="1"/>
        <v>27.648233399892661</v>
      </c>
    </row>
    <row r="32" spans="2:14" x14ac:dyDescent="0.2">
      <c r="B32" s="4">
        <v>2000</v>
      </c>
      <c r="C32" s="6">
        <v>401.21953400000001</v>
      </c>
      <c r="D32" s="6">
        <v>525.74060399999996</v>
      </c>
      <c r="E32" s="6">
        <v>623.822315</v>
      </c>
      <c r="F32" s="11"/>
      <c r="G32" s="10">
        <f t="shared" si="0"/>
        <v>525.74060399999996</v>
      </c>
      <c r="I32" s="4">
        <v>2000</v>
      </c>
      <c r="J32" s="6">
        <v>32.390121612972045</v>
      </c>
      <c r="K32" s="6">
        <v>31.663227789240704</v>
      </c>
      <c r="L32" s="6">
        <v>31.161038701290042</v>
      </c>
      <c r="M32" s="11"/>
      <c r="N32" s="10">
        <f t="shared" si="1"/>
        <v>31.663227789240704</v>
      </c>
    </row>
    <row r="33" spans="2:21" x14ac:dyDescent="0.2">
      <c r="B33" s="4">
        <v>2500</v>
      </c>
      <c r="C33" s="6">
        <v>921.84268399999996</v>
      </c>
      <c r="D33" s="6">
        <v>912.07656599999996</v>
      </c>
      <c r="E33" s="6">
        <v>923.00286300000005</v>
      </c>
      <c r="F33" s="11"/>
      <c r="G33" s="10">
        <f t="shared" si="0"/>
        <v>921.84268399999996</v>
      </c>
      <c r="I33" s="4">
        <v>2500</v>
      </c>
      <c r="J33" s="6">
        <v>30.004833575012082</v>
      </c>
      <c r="K33" s="6">
        <v>30.129177431452618</v>
      </c>
      <c r="L33" s="6">
        <v>30.279994932218418</v>
      </c>
      <c r="M33" s="11"/>
      <c r="N33" s="10">
        <f t="shared" si="1"/>
        <v>30.129177431452618</v>
      </c>
    </row>
    <row r="34" spans="2:21" x14ac:dyDescent="0.2">
      <c r="B34" s="4">
        <v>3000</v>
      </c>
      <c r="C34" s="6">
        <v>1134.7505169999999</v>
      </c>
      <c r="D34" s="6">
        <v>1056.367379</v>
      </c>
      <c r="E34" s="6">
        <v>1114.47055</v>
      </c>
      <c r="F34" s="11"/>
      <c r="G34" s="10">
        <f t="shared" si="0"/>
        <v>1114.47055</v>
      </c>
      <c r="I34" s="4">
        <v>3000</v>
      </c>
      <c r="J34" s="7">
        <v>29.033623669570026</v>
      </c>
      <c r="K34" s="6">
        <v>29.799447948475194</v>
      </c>
      <c r="L34" s="6">
        <v>29.268113791919344</v>
      </c>
      <c r="M34" s="11"/>
      <c r="N34" s="10">
        <f t="shared" si="1"/>
        <v>29.268113791919344</v>
      </c>
    </row>
    <row r="35" spans="2:21" x14ac:dyDescent="0.2">
      <c r="B35" s="5">
        <v>4000</v>
      </c>
      <c r="C35" s="6">
        <v>1332.2803899999999</v>
      </c>
      <c r="D35" s="6">
        <v>1299.232017</v>
      </c>
      <c r="E35" s="6">
        <v>1313.769061</v>
      </c>
      <c r="F35" s="1"/>
      <c r="G35" s="11">
        <f t="shared" si="0"/>
        <v>1313.769061</v>
      </c>
      <c r="I35" s="5">
        <v>4000</v>
      </c>
      <c r="J35" s="6">
        <v>28.715072996229335</v>
      </c>
      <c r="K35" s="6">
        <v>28.963333333333335</v>
      </c>
      <c r="L35" s="6">
        <v>28.680191201274678</v>
      </c>
      <c r="M35" s="1"/>
      <c r="N35" s="11">
        <f t="shared" si="1"/>
        <v>28.715072996229335</v>
      </c>
    </row>
    <row r="43" spans="2:21" x14ac:dyDescent="0.2">
      <c r="B43" s="2" t="s">
        <v>1</v>
      </c>
      <c r="C43" s="13" t="s">
        <v>8</v>
      </c>
      <c r="D43" s="13"/>
      <c r="E43" s="13"/>
      <c r="F43" s="9"/>
      <c r="G43" s="12" t="s">
        <v>9</v>
      </c>
      <c r="I43" s="8" t="s">
        <v>1</v>
      </c>
      <c r="J43" s="13"/>
      <c r="K43" s="13"/>
      <c r="L43" s="13"/>
      <c r="M43" s="9"/>
      <c r="N43" s="15" t="s">
        <v>7</v>
      </c>
      <c r="O43" s="14" t="s">
        <v>10</v>
      </c>
    </row>
    <row r="44" spans="2:21" x14ac:dyDescent="0.2">
      <c r="C44" s="3" t="s">
        <v>0</v>
      </c>
      <c r="D44" s="3" t="s">
        <v>3</v>
      </c>
      <c r="E44" s="3" t="s">
        <v>4</v>
      </c>
      <c r="J44" s="3" t="s">
        <v>0</v>
      </c>
      <c r="K44" s="3" t="s">
        <v>3</v>
      </c>
      <c r="L44" s="3" t="s">
        <v>4</v>
      </c>
      <c r="O44" s="10"/>
    </row>
    <row r="45" spans="2:21" x14ac:dyDescent="0.2">
      <c r="B45" s="4">
        <v>250</v>
      </c>
      <c r="C45" s="6">
        <f>I12/C12</f>
        <v>8.3170680121879295E-2</v>
      </c>
      <c r="D45" s="6">
        <f>J12/D12</f>
        <v>8.5054672521943722E-2</v>
      </c>
      <c r="E45" s="6">
        <f>K12/E12</f>
        <v>8.6053437935197055E-2</v>
      </c>
      <c r="F45" s="11"/>
      <c r="G45" s="10">
        <f>MEDIAN(C45,D45,E45)</f>
        <v>8.5054672521943722E-2</v>
      </c>
      <c r="I45" s="4">
        <v>250</v>
      </c>
      <c r="J45" s="6">
        <v>4.3303175566208187</v>
      </c>
      <c r="K45" s="6">
        <v>4.3335355649930332</v>
      </c>
      <c r="L45" s="6">
        <v>4.3336511344165238</v>
      </c>
      <c r="M45" s="11"/>
      <c r="N45" s="10">
        <f>MEDIAN(J45,K45,L45)</f>
        <v>4.3335355649930332</v>
      </c>
      <c r="O45" s="10">
        <f>N45/(I45/60)</f>
        <v>1.040048535598328</v>
      </c>
      <c r="S45" t="s">
        <v>12</v>
      </c>
      <c r="U45">
        <f>SUM(O45,O52,O46,O48,O47,O50,O49,O51)^2</f>
        <v>45.640849480758405</v>
      </c>
    </row>
    <row r="46" spans="2:21" x14ac:dyDescent="0.2">
      <c r="B46" s="4">
        <v>750</v>
      </c>
      <c r="C46" s="6">
        <f t="shared" ref="C46:E46" si="2">I13/C13</f>
        <v>0.26168681221106432</v>
      </c>
      <c r="D46" s="6">
        <f t="shared" si="2"/>
        <v>0.27384776719549975</v>
      </c>
      <c r="E46" s="6">
        <f t="shared" si="2"/>
        <v>0.26697207755255914</v>
      </c>
      <c r="F46" s="10"/>
      <c r="G46" s="10">
        <f t="shared" ref="G46:G52" si="3">MEDIAN(C46,D46,E46)</f>
        <v>0.26697207755255914</v>
      </c>
      <c r="I46" s="4">
        <v>750</v>
      </c>
      <c r="J46" s="6">
        <v>12.668947077140551</v>
      </c>
      <c r="K46" s="6">
        <v>12.670844722981531</v>
      </c>
      <c r="L46" s="6">
        <v>12.669960856489352</v>
      </c>
      <c r="M46" s="10"/>
      <c r="N46" s="10">
        <f t="shared" ref="N46:N52" si="4">MEDIAN(J46,K46,L46)</f>
        <v>12.669960856489352</v>
      </c>
      <c r="O46" s="10">
        <f t="shared" ref="O46:O52" si="5">N46/(I46/60)</f>
        <v>1.0135968685191481</v>
      </c>
      <c r="S46" t="s">
        <v>13</v>
      </c>
      <c r="U46">
        <f>8*(O45^2+O46^2+O47^2+O48^2+O49^2+O50^2+O51^2+O52^2)</f>
        <v>48.709281264551883</v>
      </c>
    </row>
    <row r="47" spans="2:21" x14ac:dyDescent="0.2">
      <c r="B47" s="4">
        <v>1250</v>
      </c>
      <c r="C47" s="6">
        <f t="shared" ref="C47:E47" si="6">I14/C14</f>
        <v>0.32084256742746242</v>
      </c>
      <c r="D47" s="6">
        <f t="shared" si="6"/>
        <v>0.35792151691410046</v>
      </c>
      <c r="E47" s="6">
        <f t="shared" si="6"/>
        <v>0.32444563674206595</v>
      </c>
      <c r="F47" s="11"/>
      <c r="G47" s="10">
        <f t="shared" si="3"/>
        <v>0.32444563674206595</v>
      </c>
      <c r="I47" s="4">
        <v>1250</v>
      </c>
      <c r="J47" s="6">
        <v>20.993333333333332</v>
      </c>
      <c r="K47" s="6">
        <v>20.994103117114296</v>
      </c>
      <c r="L47" s="6">
        <v>20.990349839163986</v>
      </c>
      <c r="M47" s="11"/>
      <c r="N47" s="10">
        <f t="shared" si="4"/>
        <v>20.993333333333332</v>
      </c>
      <c r="O47" s="10">
        <f t="shared" si="5"/>
        <v>1.0076799999999999</v>
      </c>
    </row>
    <row r="48" spans="2:21" x14ac:dyDescent="0.2">
      <c r="B48" s="4">
        <v>1650</v>
      </c>
      <c r="C48" s="6">
        <f t="shared" ref="C48:E48" si="7">I15/C15</f>
        <v>0.28572018472460753</v>
      </c>
      <c r="D48" s="6">
        <f t="shared" si="7"/>
        <v>0.31140437333650295</v>
      </c>
      <c r="E48" s="6">
        <f t="shared" si="7"/>
        <v>0.34438892422349937</v>
      </c>
      <c r="F48" s="11"/>
      <c r="G48" s="10">
        <f t="shared" si="3"/>
        <v>0.31140437333650295</v>
      </c>
      <c r="I48" s="4">
        <v>1650</v>
      </c>
      <c r="J48" s="6">
        <v>27.648233399892661</v>
      </c>
      <c r="K48" s="6">
        <v>27.646835265800334</v>
      </c>
      <c r="L48" s="6">
        <v>27.655269202177486</v>
      </c>
      <c r="M48" s="11"/>
      <c r="N48" s="10">
        <f t="shared" si="4"/>
        <v>27.648233399892661</v>
      </c>
      <c r="O48" s="10">
        <f t="shared" si="5"/>
        <v>1.0053903054506421</v>
      </c>
    </row>
    <row r="49" spans="2:15" x14ac:dyDescent="0.2">
      <c r="B49" s="4">
        <v>2000</v>
      </c>
      <c r="C49" s="6">
        <f t="shared" ref="C49:E49" si="8">I16/C16</f>
        <v>8.0729174100910156E-2</v>
      </c>
      <c r="D49" s="6">
        <f t="shared" si="8"/>
        <v>6.0225950874512837E-2</v>
      </c>
      <c r="E49" s="6">
        <f t="shared" si="8"/>
        <v>4.9951785872376246E-2</v>
      </c>
      <c r="F49" s="11"/>
      <c r="G49" s="10">
        <f t="shared" si="3"/>
        <v>6.0225950874512837E-2</v>
      </c>
      <c r="I49" s="4">
        <v>2000</v>
      </c>
      <c r="J49" s="6">
        <v>32.390121612972045</v>
      </c>
      <c r="K49" s="6">
        <v>31.663227789240704</v>
      </c>
      <c r="L49" s="6">
        <v>31.161038701290042</v>
      </c>
      <c r="M49" s="11"/>
      <c r="N49" s="10">
        <f t="shared" si="4"/>
        <v>31.663227789240704</v>
      </c>
      <c r="O49" s="10">
        <f t="shared" si="5"/>
        <v>0.949896833677221</v>
      </c>
    </row>
    <row r="50" spans="2:15" x14ac:dyDescent="0.2">
      <c r="B50" s="4">
        <v>2500</v>
      </c>
      <c r="C50" s="6">
        <f t="shared" ref="C50:E50" si="9">I17/C17</f>
        <v>3.2548757066462854E-2</v>
      </c>
      <c r="D50" s="6">
        <f t="shared" si="9"/>
        <v>3.303360546098344E-2</v>
      </c>
      <c r="E50" s="6">
        <f t="shared" si="9"/>
        <v>3.2805959922811656E-2</v>
      </c>
      <c r="F50" s="11"/>
      <c r="G50" s="10">
        <f t="shared" si="3"/>
        <v>3.2805959922811656E-2</v>
      </c>
      <c r="I50" s="4">
        <v>2500</v>
      </c>
      <c r="J50" s="6">
        <v>30.004833575012082</v>
      </c>
      <c r="K50" s="6">
        <v>30.129177431452618</v>
      </c>
      <c r="L50" s="6">
        <v>30.279994932218418</v>
      </c>
      <c r="M50" s="11"/>
      <c r="N50" s="10">
        <f t="shared" si="4"/>
        <v>30.129177431452618</v>
      </c>
      <c r="O50" s="10">
        <f t="shared" si="5"/>
        <v>0.72310025835486291</v>
      </c>
    </row>
    <row r="51" spans="2:15" x14ac:dyDescent="0.2">
      <c r="B51" s="4">
        <v>3000</v>
      </c>
      <c r="C51" s="6">
        <f t="shared" ref="C51:E51" si="10">I18/C18</f>
        <v>2.5585909179691547E-2</v>
      </c>
      <c r="D51" s="6">
        <f t="shared" si="10"/>
        <v>2.8209360248027116E-2</v>
      </c>
      <c r="E51" s="6">
        <f t="shared" si="10"/>
        <v>2.6261899690323217E-2</v>
      </c>
      <c r="F51" s="11"/>
      <c r="G51" s="10">
        <f t="shared" si="3"/>
        <v>2.6261899690323217E-2</v>
      </c>
      <c r="I51" s="4">
        <v>3000</v>
      </c>
      <c r="J51" s="7">
        <v>29.033623669570026</v>
      </c>
      <c r="K51" s="6">
        <v>29.799447948475194</v>
      </c>
      <c r="L51" s="6">
        <v>29.268113791919344</v>
      </c>
      <c r="M51" s="11"/>
      <c r="N51" s="10">
        <f t="shared" si="4"/>
        <v>29.268113791919344</v>
      </c>
      <c r="O51" s="10">
        <f t="shared" si="5"/>
        <v>0.58536227583838685</v>
      </c>
    </row>
    <row r="52" spans="2:15" x14ac:dyDescent="0.2">
      <c r="B52" s="5">
        <v>4000</v>
      </c>
      <c r="C52" s="6">
        <f t="shared" ref="C52:E52" si="11">I19/C19</f>
        <v>2.1553325570024592E-2</v>
      </c>
      <c r="D52" s="6">
        <f t="shared" si="11"/>
        <v>2.2292656703620423E-2</v>
      </c>
      <c r="E52" s="6">
        <f t="shared" si="11"/>
        <v>2.1830466291727264E-2</v>
      </c>
      <c r="F52" s="1"/>
      <c r="G52" s="11">
        <f t="shared" si="3"/>
        <v>2.1830466291727264E-2</v>
      </c>
      <c r="I52" s="5">
        <v>4000</v>
      </c>
      <c r="J52" s="6">
        <v>28.715072996229335</v>
      </c>
      <c r="K52" s="6">
        <v>28.963333333333335</v>
      </c>
      <c r="L52" s="6">
        <v>28.680191201274678</v>
      </c>
      <c r="M52" s="1"/>
      <c r="N52" s="11">
        <f t="shared" si="4"/>
        <v>28.715072996229335</v>
      </c>
      <c r="O52" s="10">
        <f t="shared" si="5"/>
        <v>0.43072609494344</v>
      </c>
    </row>
    <row r="53" spans="2:15" ht="19" customHeight="1" x14ac:dyDescent="0.2">
      <c r="I53" s="11"/>
      <c r="J53" s="17" t="s">
        <v>11</v>
      </c>
      <c r="K53" s="17"/>
      <c r="L53" s="17"/>
      <c r="M53" s="17"/>
      <c r="N53" s="17"/>
      <c r="O53" s="3">
        <f>U45/U46</f>
        <v>0.93700519276545913</v>
      </c>
    </row>
    <row r="70" spans="10:11" x14ac:dyDescent="0.2">
      <c r="J70" s="4">
        <v>250</v>
      </c>
      <c r="K70">
        <v>4.3335355649930332</v>
      </c>
    </row>
    <row r="71" spans="10:11" x14ac:dyDescent="0.2">
      <c r="J71" s="4">
        <v>750</v>
      </c>
      <c r="K71">
        <v>12.669960856489352</v>
      </c>
    </row>
    <row r="72" spans="10:11" x14ac:dyDescent="0.2">
      <c r="J72" s="4">
        <v>1250</v>
      </c>
      <c r="K72">
        <v>20.993333333333332</v>
      </c>
    </row>
    <row r="73" spans="10:11" x14ac:dyDescent="0.2">
      <c r="J73" s="4">
        <v>1650</v>
      </c>
      <c r="K73">
        <v>27.648233399892661</v>
      </c>
    </row>
    <row r="74" spans="10:11" x14ac:dyDescent="0.2">
      <c r="J74" s="4">
        <v>2000</v>
      </c>
      <c r="K74">
        <v>31.663227789240704</v>
      </c>
    </row>
    <row r="75" spans="10:11" x14ac:dyDescent="0.2">
      <c r="J75" s="4">
        <v>2500</v>
      </c>
      <c r="K75">
        <v>30.129177431452618</v>
      </c>
    </row>
    <row r="76" spans="10:11" x14ac:dyDescent="0.2">
      <c r="J76" s="4">
        <v>3000</v>
      </c>
      <c r="K76">
        <v>29.268113791919344</v>
      </c>
    </row>
    <row r="77" spans="10:11" x14ac:dyDescent="0.2">
      <c r="J77" s="5">
        <v>4000</v>
      </c>
      <c r="K77">
        <v>28.715072996229335</v>
      </c>
    </row>
    <row r="80" spans="10:11" x14ac:dyDescent="0.2">
      <c r="J80" s="4">
        <v>250</v>
      </c>
      <c r="K80">
        <v>50.95</v>
      </c>
    </row>
    <row r="81" spans="10:11" x14ac:dyDescent="0.2">
      <c r="J81" s="4">
        <v>750</v>
      </c>
      <c r="K81">
        <v>47.457999999999998</v>
      </c>
    </row>
    <row r="82" spans="10:11" x14ac:dyDescent="0.2">
      <c r="J82" s="4">
        <v>1250</v>
      </c>
      <c r="K82">
        <v>64.696045999999996</v>
      </c>
    </row>
    <row r="83" spans="10:11" x14ac:dyDescent="0.2">
      <c r="J83" s="4">
        <v>1650</v>
      </c>
      <c r="K83">
        <v>88.781139999999994</v>
      </c>
    </row>
    <row r="84" spans="10:11" x14ac:dyDescent="0.2">
      <c r="J84" s="4">
        <v>2000</v>
      </c>
      <c r="K84">
        <v>525.74060399999996</v>
      </c>
    </row>
    <row r="85" spans="10:11" x14ac:dyDescent="0.2">
      <c r="J85" s="4">
        <v>2500</v>
      </c>
      <c r="K85">
        <v>921.84268399999996</v>
      </c>
    </row>
    <row r="86" spans="10:11" x14ac:dyDescent="0.2">
      <c r="J86" s="4">
        <v>3000</v>
      </c>
      <c r="K86">
        <v>1114.47055</v>
      </c>
    </row>
    <row r="87" spans="10:11" x14ac:dyDescent="0.2">
      <c r="J87" s="5">
        <v>4000</v>
      </c>
      <c r="K87">
        <v>1313.769061</v>
      </c>
    </row>
    <row r="91" spans="10:11" x14ac:dyDescent="0.2">
      <c r="J91" s="4">
        <v>250</v>
      </c>
      <c r="K91">
        <v>8.5054672521943722E-2</v>
      </c>
    </row>
    <row r="92" spans="10:11" x14ac:dyDescent="0.2">
      <c r="J92" s="4">
        <v>750</v>
      </c>
      <c r="K92">
        <v>0.26697207755255914</v>
      </c>
    </row>
    <row r="93" spans="10:11" x14ac:dyDescent="0.2">
      <c r="J93" s="4">
        <v>1250</v>
      </c>
      <c r="K93">
        <v>0.32444563674206595</v>
      </c>
    </row>
    <row r="94" spans="10:11" x14ac:dyDescent="0.2">
      <c r="J94" s="4">
        <v>1650</v>
      </c>
      <c r="K94">
        <v>0.31140437333650295</v>
      </c>
    </row>
    <row r="95" spans="10:11" x14ac:dyDescent="0.2">
      <c r="J95" s="4">
        <v>2000</v>
      </c>
      <c r="K95">
        <v>6.0225950874512837E-2</v>
      </c>
    </row>
    <row r="96" spans="10:11" x14ac:dyDescent="0.2">
      <c r="J96" s="4">
        <v>2500</v>
      </c>
      <c r="K96">
        <v>3.2805959922811656E-2</v>
      </c>
    </row>
    <row r="97" spans="10:11" x14ac:dyDescent="0.2">
      <c r="J97" s="4">
        <v>3000</v>
      </c>
      <c r="K97">
        <v>2.6261899690323217E-2</v>
      </c>
    </row>
    <row r="98" spans="10:11" x14ac:dyDescent="0.2">
      <c r="J98" s="5">
        <v>4000</v>
      </c>
      <c r="K98">
        <v>2.1830466291727264E-2</v>
      </c>
    </row>
  </sheetData>
  <mergeCells count="7">
    <mergeCell ref="J43:L43"/>
    <mergeCell ref="J53:N53"/>
    <mergeCell ref="C10:E10"/>
    <mergeCell ref="I10:K10"/>
    <mergeCell ref="C26:E26"/>
    <mergeCell ref="J26:L26"/>
    <mergeCell ref="C43:E43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alberto-pc</dc:creator>
  <cp:lastModifiedBy>Utente di Microsoft Office</cp:lastModifiedBy>
  <dcterms:created xsi:type="dcterms:W3CDTF">2023-06-10T09:25:30Z</dcterms:created>
  <dcterms:modified xsi:type="dcterms:W3CDTF">2023-06-11T12:46:02Z</dcterms:modified>
</cp:coreProperties>
</file>