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-pc\Desktop\"/>
    </mc:Choice>
  </mc:AlternateContent>
  <xr:revisionPtr revIDLastSave="0" documentId="13_ncr:1_{85C2D9E4-0847-4ED3-8A39-5833A978BF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5" i="1" l="1"/>
  <c r="O45" i="1"/>
  <c r="N52" i="1"/>
  <c r="O52" i="1"/>
  <c r="N46" i="1"/>
  <c r="O46" i="1"/>
  <c r="N48" i="1"/>
  <c r="O48" i="1"/>
  <c r="N47" i="1"/>
  <c r="O47" i="1"/>
  <c r="N50" i="1"/>
  <c r="O50" i="1"/>
  <c r="N49" i="1"/>
  <c r="O49" i="1"/>
  <c r="N51" i="1"/>
  <c r="O51" i="1"/>
  <c r="U45" i="1"/>
  <c r="C45" i="1"/>
  <c r="D45" i="1"/>
  <c r="E45" i="1"/>
  <c r="G45" i="1"/>
  <c r="C52" i="1"/>
  <c r="D52" i="1"/>
  <c r="E52" i="1"/>
  <c r="G52" i="1"/>
  <c r="C51" i="1"/>
  <c r="D51" i="1"/>
  <c r="E51" i="1"/>
  <c r="G51" i="1"/>
  <c r="C50" i="1"/>
  <c r="D50" i="1"/>
  <c r="E50" i="1"/>
  <c r="G50" i="1"/>
  <c r="C49" i="1"/>
  <c r="D49" i="1"/>
  <c r="E49" i="1"/>
  <c r="G49" i="1"/>
  <c r="C48" i="1"/>
  <c r="D48" i="1"/>
  <c r="E48" i="1"/>
  <c r="G48" i="1"/>
  <c r="C47" i="1"/>
  <c r="D47" i="1"/>
  <c r="E47" i="1"/>
  <c r="G47" i="1"/>
  <c r="C46" i="1"/>
  <c r="D46" i="1"/>
  <c r="E46" i="1"/>
  <c r="G46" i="1"/>
  <c r="N35" i="1"/>
  <c r="N34" i="1"/>
  <c r="N33" i="1"/>
  <c r="N32" i="1"/>
  <c r="N31" i="1"/>
  <c r="N30" i="1"/>
  <c r="N29" i="1"/>
  <c r="N28" i="1"/>
  <c r="U46" i="1"/>
  <c r="O53" i="1"/>
  <c r="G35" i="1"/>
  <c r="G34" i="1"/>
  <c r="G33" i="1"/>
  <c r="G32" i="1"/>
  <c r="G31" i="1"/>
  <c r="G30" i="1"/>
  <c r="G29" i="1"/>
  <c r="G28" i="1"/>
</calcChain>
</file>

<file path=xl/sharedStrings.xml><?xml version="1.0" encoding="utf-8"?>
<sst xmlns="http://schemas.openxmlformats.org/spreadsheetml/2006/main" count="65" uniqueCount="40">
  <si>
    <t>Osservazione 1</t>
  </si>
  <si>
    <t>CTT[req/min]</t>
  </si>
  <si>
    <t>Response Time[ms]</t>
  </si>
  <si>
    <t>Osservazione 2</t>
  </si>
  <si>
    <t>Osservazione 3</t>
  </si>
  <si>
    <t>Throughput[req/s]</t>
  </si>
  <si>
    <t>Normalized Throughput</t>
  </si>
  <si>
    <t>Fairness Index</t>
  </si>
  <si>
    <t>Numeratore Fairness</t>
  </si>
  <si>
    <t>Denominatore Fairness</t>
  </si>
  <si>
    <t>Percentuale devianza Post-PCA</t>
  </si>
  <si>
    <t>Numero componenti principali</t>
  </si>
  <si>
    <t>Numero di cluster</t>
  </si>
  <si>
    <t xml:space="preserve"> Devianza Post PCA e Clustering</t>
  </si>
  <si>
    <r>
      <t xml:space="preserve">CPU                                                           </t>
    </r>
    <r>
      <rPr>
        <sz val="10"/>
        <color theme="1"/>
        <rFont val="Calibri"/>
        <family val="2"/>
        <scheme val="minor"/>
      </rPr>
      <t xml:space="preserve">  Intel Core i5 10400 2.90 GHz</t>
    </r>
  </si>
  <si>
    <t>N.risorse</t>
  </si>
  <si>
    <t>Risorsa</t>
  </si>
  <si>
    <t>Tipologia</t>
  </si>
  <si>
    <t>Dimensione</t>
  </si>
  <si>
    <t>6 KB</t>
  </si>
  <si>
    <t>1.1 MB</t>
  </si>
  <si>
    <t>10.5 MB</t>
  </si>
  <si>
    <t>Testo</t>
  </si>
  <si>
    <t>Immagine</t>
  </si>
  <si>
    <t>Documento</t>
  </si>
  <si>
    <t>Test_a.txt</t>
  </si>
  <si>
    <t>Test_b.jpg</t>
  </si>
  <si>
    <t>Test_c.pdf</t>
  </si>
  <si>
    <t>Risorse sul Server</t>
  </si>
  <si>
    <r>
      <t xml:space="preserve">Core                                                                                                        </t>
    </r>
    <r>
      <rPr>
        <sz val="10"/>
        <color theme="1"/>
        <rFont val="Calibri"/>
        <family val="2"/>
        <scheme val="minor"/>
      </rPr>
      <t xml:space="preserve">     6</t>
    </r>
  </si>
  <si>
    <r>
      <t xml:space="preserve">RAM                                                                                                    </t>
    </r>
    <r>
      <rPr>
        <sz val="10"/>
        <color theme="1"/>
        <rFont val="Calibri"/>
        <family val="2"/>
        <scheme val="minor"/>
      </rPr>
      <t xml:space="preserve">   16GB</t>
    </r>
  </si>
  <si>
    <r>
      <t xml:space="preserve">SO                                                                                      </t>
    </r>
    <r>
      <rPr>
        <sz val="10"/>
        <color theme="1"/>
        <rFont val="Calibri"/>
        <family val="2"/>
        <scheme val="minor"/>
      </rPr>
      <t>Windows 11 Pro</t>
    </r>
  </si>
  <si>
    <r>
      <t xml:space="preserve">Memoria Video                                                                                   </t>
    </r>
    <r>
      <rPr>
        <sz val="10"/>
        <color theme="1"/>
        <rFont val="Calibri"/>
        <family val="2"/>
        <scheme val="minor"/>
      </rPr>
      <t xml:space="preserve">   2GB</t>
    </r>
  </si>
  <si>
    <r>
      <t xml:space="preserve">Scheda Grafica                                                                    </t>
    </r>
    <r>
      <rPr>
        <sz val="10"/>
        <color theme="1"/>
        <rFont val="Calibri"/>
        <family val="2"/>
        <scheme val="minor"/>
      </rPr>
      <t xml:space="preserve"> GeForce GT 520</t>
    </r>
  </si>
  <si>
    <r>
      <t xml:space="preserve">Scheda di Rete                     </t>
    </r>
    <r>
      <rPr>
        <sz val="10"/>
        <color theme="1"/>
        <rFont val="Calibri"/>
        <family val="2"/>
        <scheme val="minor"/>
      </rPr>
      <t xml:space="preserve"> Intel(R) Ethernet Connection (11) I219-V</t>
    </r>
  </si>
  <si>
    <t>Configurazione Client</t>
  </si>
  <si>
    <t>Media Response Time [ms]</t>
  </si>
  <si>
    <t>Media Throughput[req/s]</t>
  </si>
  <si>
    <t>Media Power[(req/s)/(ms)]</t>
  </si>
  <si>
    <t>Power[(req/s)/(ms)]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</si>
</sst>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/>
    <xf numFmtId="0" fontId="0" fillId="0" borderId="5" xfId="0" applyBorder="1"/>
    <xf numFmtId="0" fontId="0" fillId="0" borderId="2" xfId="0" applyBorder="1"/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0" xfId="0" applyFont="1"/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Border="1"/>
    <xf numFmtId="10" fontId="0" fillId="0" borderId="2" xfId="0" applyNumberFormat="1" applyBorder="1" applyAlignment="1">
      <alignment horizontal="center"/>
    </xf>
    <xf numFmtId="0" fontId="1" fillId="0" borderId="0" xfId="0" applyFont="1"/>
    <xf numFmtId="0" fontId="6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/>
  </cellXfs>
  <cellStyles count="3">
    <cellStyle name="Collegamento ipertestuale" xfId="1" builtinId="8" hidden="1"/>
    <cellStyle name="Collegamento ipertestuale visitato" xfId="2" builtinId="9" hidden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Foglio1!$J$70:$J$77</c:f>
              <c:numCache>
                <c:formatCode>General</c:formatCode>
                <c:ptCount val="8"/>
                <c:pt idx="0">
                  <c:v>250</c:v>
                </c:pt>
                <c:pt idx="1">
                  <c:v>750</c:v>
                </c:pt>
                <c:pt idx="2">
                  <c:v>1250</c:v>
                </c:pt>
                <c:pt idx="3">
                  <c:v>1650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Foglio1!$K$70:$K$77</c:f>
              <c:numCache>
                <c:formatCode>General</c:formatCode>
                <c:ptCount val="8"/>
                <c:pt idx="0">
                  <c:v>4.3335355649930332</c:v>
                </c:pt>
                <c:pt idx="1">
                  <c:v>12.669960856489352</c:v>
                </c:pt>
                <c:pt idx="2">
                  <c:v>20.993333333333332</c:v>
                </c:pt>
                <c:pt idx="3">
                  <c:v>27.648233399892661</c:v>
                </c:pt>
                <c:pt idx="4">
                  <c:v>31.663227789240704</c:v>
                </c:pt>
                <c:pt idx="5">
                  <c:v>30.129177431452618</c:v>
                </c:pt>
                <c:pt idx="6">
                  <c:v>29.268113791919344</c:v>
                </c:pt>
                <c:pt idx="7">
                  <c:v>28.715072996229335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F-4316-88A8-975639AEC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24416"/>
        <c:axId val="1262140032"/>
      </c:scatterChart>
      <c:valAx>
        <c:axId val="1276924416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2140032"/>
        <c:crosses val="autoZero"/>
        <c:crossBetween val="midCat"/>
        <c:majorUnit val="250"/>
        <c:minorUnit val="100"/>
      </c:valAx>
      <c:valAx>
        <c:axId val="12621400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92441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Foglio1!$J$80:$J$87</c:f>
              <c:numCache>
                <c:formatCode>General</c:formatCode>
                <c:ptCount val="8"/>
                <c:pt idx="0">
                  <c:v>250</c:v>
                </c:pt>
                <c:pt idx="1">
                  <c:v>750</c:v>
                </c:pt>
                <c:pt idx="2">
                  <c:v>1250</c:v>
                </c:pt>
                <c:pt idx="3">
                  <c:v>1650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Foglio1!$K$80:$K$87</c:f>
              <c:numCache>
                <c:formatCode>General</c:formatCode>
                <c:ptCount val="8"/>
                <c:pt idx="0">
                  <c:v>50.95</c:v>
                </c:pt>
                <c:pt idx="1">
                  <c:v>47.457999999999998</c:v>
                </c:pt>
                <c:pt idx="2">
                  <c:v>64.696045999999996</c:v>
                </c:pt>
                <c:pt idx="3">
                  <c:v>88.781139999999994</c:v>
                </c:pt>
                <c:pt idx="4">
                  <c:v>525.74060399999996</c:v>
                </c:pt>
                <c:pt idx="5">
                  <c:v>921.84268399999996</c:v>
                </c:pt>
                <c:pt idx="6">
                  <c:v>1114.47055</c:v>
                </c:pt>
                <c:pt idx="7">
                  <c:v>1313.769061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C-4726-A577-2742D7DFF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1197904"/>
        <c:axId val="1281611184"/>
      </c:scatterChart>
      <c:valAx>
        <c:axId val="-1961197904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1611184"/>
        <c:crosses val="autoZero"/>
        <c:crossBetween val="midCat"/>
        <c:majorUnit val="250"/>
        <c:minorUnit val="100"/>
      </c:valAx>
      <c:valAx>
        <c:axId val="12816111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6119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Foglio1!$J$91:$J$98</c:f>
              <c:numCache>
                <c:formatCode>General</c:formatCode>
                <c:ptCount val="8"/>
                <c:pt idx="0">
                  <c:v>250</c:v>
                </c:pt>
                <c:pt idx="1">
                  <c:v>750</c:v>
                </c:pt>
                <c:pt idx="2">
                  <c:v>1250</c:v>
                </c:pt>
                <c:pt idx="3">
                  <c:v>1650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Foglio1!$K$91:$K$98</c:f>
              <c:numCache>
                <c:formatCode>General</c:formatCode>
                <c:ptCount val="8"/>
                <c:pt idx="0">
                  <c:v>8.5054672521943722E-2</c:v>
                </c:pt>
                <c:pt idx="1">
                  <c:v>0.26697207755255914</c:v>
                </c:pt>
                <c:pt idx="2">
                  <c:v>0.32444563674206595</c:v>
                </c:pt>
                <c:pt idx="3">
                  <c:v>0.31140437333650295</c:v>
                </c:pt>
                <c:pt idx="4">
                  <c:v>6.0225950874512837E-2</c:v>
                </c:pt>
                <c:pt idx="5">
                  <c:v>3.2805959922811656E-2</c:v>
                </c:pt>
                <c:pt idx="6">
                  <c:v>2.6261899690323217E-2</c:v>
                </c:pt>
                <c:pt idx="7">
                  <c:v>2.1830466291727264E-2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EC-4C8A-8E6B-912E378C7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776144"/>
        <c:axId val="1325778896"/>
      </c:scatterChart>
      <c:valAx>
        <c:axId val="1325776144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5778896"/>
        <c:crosses val="autoZero"/>
        <c:crossBetween val="midCat"/>
        <c:majorUnit val="250"/>
        <c:minorUnit val="100"/>
      </c:valAx>
      <c:valAx>
        <c:axId val="1325778896"/>
        <c:scaling>
          <c:orientation val="minMax"/>
          <c:max val="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577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9921</xdr:colOff>
      <xdr:row>69</xdr:row>
      <xdr:rowOff>15476</xdr:rowOff>
    </xdr:from>
    <xdr:to>
      <xdr:col>21</xdr:col>
      <xdr:colOff>390921</xdr:colOff>
      <xdr:row>83</xdr:row>
      <xdr:rowOff>91676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F8E36E9-5A4E-F7E9-3E01-9817E8D7F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3968</xdr:colOff>
      <xdr:row>83</xdr:row>
      <xdr:rowOff>98820</xdr:rowOff>
    </xdr:from>
    <xdr:to>
      <xdr:col>21</xdr:col>
      <xdr:colOff>384968</xdr:colOff>
      <xdr:row>97</xdr:row>
      <xdr:rowOff>175020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0ED9EC1-D375-3F4A-9E8D-8B4536F8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3969</xdr:colOff>
      <xdr:row>97</xdr:row>
      <xdr:rowOff>182164</xdr:rowOff>
    </xdr:from>
    <xdr:to>
      <xdr:col>21</xdr:col>
      <xdr:colOff>384969</xdr:colOff>
      <xdr:row>112</xdr:row>
      <xdr:rowOff>67864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916C707-F5B2-C1A1-5DDA-1D41B66E8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U130"/>
  <sheetViews>
    <sheetView tabSelected="1" workbookViewId="0">
      <selection activeCell="O15" sqref="O15"/>
    </sheetView>
  </sheetViews>
  <sheetFormatPr defaultColWidth="8.85546875" defaultRowHeight="15" x14ac:dyDescent="0.25"/>
  <cols>
    <col min="1" max="1" width="17.28515625" customWidth="1"/>
    <col min="2" max="2" width="13.28515625" customWidth="1"/>
    <col min="3" max="3" width="14.85546875" customWidth="1"/>
    <col min="4" max="4" width="30.140625" customWidth="1"/>
    <col min="5" max="5" width="16" customWidth="1"/>
    <col min="6" max="6" width="4.28515625" customWidth="1"/>
    <col min="7" max="7" width="26.42578125" customWidth="1"/>
    <col min="8" max="8" width="15" customWidth="1"/>
    <col min="9" max="9" width="16.7109375" customWidth="1"/>
    <col min="10" max="10" width="15.85546875" customWidth="1"/>
    <col min="11" max="11" width="14.28515625" customWidth="1"/>
    <col min="12" max="12" width="15.140625" customWidth="1"/>
    <col min="13" max="13" width="5.140625" customWidth="1"/>
    <col min="14" max="14" width="24.42578125" customWidth="1"/>
    <col min="15" max="15" width="22.140625" customWidth="1"/>
  </cols>
  <sheetData>
    <row r="9" spans="2:11" x14ac:dyDescent="0.25">
      <c r="C9" s="1"/>
    </row>
    <row r="10" spans="2:11" ht="21" customHeight="1" x14ac:dyDescent="0.25">
      <c r="B10" s="2" t="s">
        <v>1</v>
      </c>
      <c r="C10" s="15" t="s">
        <v>2</v>
      </c>
      <c r="D10" s="15"/>
      <c r="E10" s="15"/>
      <c r="H10" s="2" t="s">
        <v>1</v>
      </c>
      <c r="I10" s="15" t="s">
        <v>5</v>
      </c>
      <c r="J10" s="15"/>
      <c r="K10" s="15"/>
    </row>
    <row r="11" spans="2:11" x14ac:dyDescent="0.25">
      <c r="C11" s="3" t="s">
        <v>0</v>
      </c>
      <c r="D11" s="14" t="s">
        <v>3</v>
      </c>
      <c r="E11" s="3" t="s">
        <v>4</v>
      </c>
      <c r="I11" s="14" t="s">
        <v>0</v>
      </c>
      <c r="J11" s="14" t="s">
        <v>3</v>
      </c>
      <c r="K11" s="14" t="s">
        <v>4</v>
      </c>
    </row>
    <row r="12" spans="2:11" x14ac:dyDescent="0.25">
      <c r="B12" s="4">
        <v>250</v>
      </c>
      <c r="C12" s="6">
        <v>52.065434000000003</v>
      </c>
      <c r="D12" s="6">
        <v>50.95</v>
      </c>
      <c r="E12" s="6">
        <v>50.36</v>
      </c>
      <c r="H12" s="4">
        <v>250</v>
      </c>
      <c r="I12" s="6">
        <v>4.3303175566208187</v>
      </c>
      <c r="J12" s="6">
        <v>4.3335355649930332</v>
      </c>
      <c r="K12" s="6">
        <v>4.3336511344165238</v>
      </c>
    </row>
    <row r="13" spans="2:11" x14ac:dyDescent="0.25">
      <c r="B13" s="4">
        <v>750</v>
      </c>
      <c r="C13" s="6">
        <v>48.412630999999998</v>
      </c>
      <c r="D13" s="6">
        <v>46.269666000000001</v>
      </c>
      <c r="E13" s="6">
        <v>47.457999999999998</v>
      </c>
      <c r="H13" s="4">
        <v>750</v>
      </c>
      <c r="I13" s="6">
        <v>12.668947077140551</v>
      </c>
      <c r="J13" s="6">
        <v>12.670844722981531</v>
      </c>
      <c r="K13" s="6">
        <v>12.669960856489352</v>
      </c>
    </row>
    <row r="14" spans="2:11" x14ac:dyDescent="0.25">
      <c r="B14" s="4">
        <v>1250</v>
      </c>
      <c r="C14" s="6">
        <v>65.431882999999999</v>
      </c>
      <c r="D14" s="6">
        <v>58.655605000000001</v>
      </c>
      <c r="E14" s="6">
        <v>64.696045999999996</v>
      </c>
      <c r="H14" s="4">
        <v>1250</v>
      </c>
      <c r="I14" s="6">
        <v>20.993333333333332</v>
      </c>
      <c r="J14" s="6">
        <v>20.994103117114296</v>
      </c>
      <c r="K14" s="6">
        <v>20.990349839163986</v>
      </c>
    </row>
    <row r="15" spans="2:11" x14ac:dyDescent="0.25">
      <c r="B15" s="4">
        <v>1650</v>
      </c>
      <c r="C15" s="6">
        <v>96.766818999999998</v>
      </c>
      <c r="D15" s="6">
        <v>88.781139999999994</v>
      </c>
      <c r="E15" s="6">
        <v>80.302435000000003</v>
      </c>
      <c r="H15" s="4">
        <v>1650</v>
      </c>
      <c r="I15" s="6">
        <v>27.648233399892661</v>
      </c>
      <c r="J15" s="6">
        <v>27.646835265800334</v>
      </c>
      <c r="K15" s="6">
        <v>27.655269202177486</v>
      </c>
    </row>
    <row r="16" spans="2:11" x14ac:dyDescent="0.25">
      <c r="B16" s="4">
        <v>2000</v>
      </c>
      <c r="C16" s="6">
        <v>401.21953400000001</v>
      </c>
      <c r="D16" s="6">
        <v>525.74060399999996</v>
      </c>
      <c r="E16" s="6">
        <v>623.822315</v>
      </c>
      <c r="H16" s="4">
        <v>2000</v>
      </c>
      <c r="I16" s="6">
        <v>32.390121612972045</v>
      </c>
      <c r="J16" s="6">
        <v>31.663227789240704</v>
      </c>
      <c r="K16" s="6">
        <v>31.161038701290042</v>
      </c>
    </row>
    <row r="17" spans="2:16" x14ac:dyDescent="0.25">
      <c r="B17" s="4">
        <v>2500</v>
      </c>
      <c r="C17" s="6">
        <v>921.84268399999996</v>
      </c>
      <c r="D17" s="6">
        <v>912.07656599999996</v>
      </c>
      <c r="E17" s="6">
        <v>923.00286300000005</v>
      </c>
      <c r="H17" s="4">
        <v>2500</v>
      </c>
      <c r="I17" s="6">
        <v>30.004833575012082</v>
      </c>
      <c r="J17" s="6">
        <v>30.129177431452618</v>
      </c>
      <c r="K17" s="6">
        <v>30.279994932218418</v>
      </c>
    </row>
    <row r="18" spans="2:16" x14ac:dyDescent="0.25">
      <c r="B18" s="4">
        <v>3000</v>
      </c>
      <c r="C18" s="6">
        <v>1134.7505169999999</v>
      </c>
      <c r="D18" s="6">
        <v>1056.367379</v>
      </c>
      <c r="E18" s="6">
        <v>1114.47055</v>
      </c>
      <c r="H18" s="4">
        <v>3000</v>
      </c>
      <c r="I18" s="7">
        <v>29.033623669570026</v>
      </c>
      <c r="J18" s="6">
        <v>29.799447948475194</v>
      </c>
      <c r="K18" s="6">
        <v>29.268113791919344</v>
      </c>
    </row>
    <row r="19" spans="2:16" x14ac:dyDescent="0.25">
      <c r="B19" s="5">
        <v>4000</v>
      </c>
      <c r="C19" s="6">
        <v>1332.2803899999999</v>
      </c>
      <c r="D19" s="6">
        <v>1299.232017</v>
      </c>
      <c r="E19" s="6">
        <v>1313.769061</v>
      </c>
      <c r="H19" s="5">
        <v>4000</v>
      </c>
      <c r="I19" s="6">
        <v>28.715072996229335</v>
      </c>
      <c r="J19" s="6">
        <v>28.963333333333335</v>
      </c>
      <c r="K19" s="6">
        <v>28.680191201274678</v>
      </c>
    </row>
    <row r="26" spans="2:16" x14ac:dyDescent="0.25">
      <c r="B26" s="2" t="s">
        <v>1</v>
      </c>
      <c r="C26" s="15" t="s">
        <v>2</v>
      </c>
      <c r="D26" s="15"/>
      <c r="E26" s="15"/>
      <c r="F26" s="8"/>
      <c r="G26" s="11" t="s">
        <v>36</v>
      </c>
      <c r="I26" s="2" t="s">
        <v>1</v>
      </c>
      <c r="J26" s="15" t="s">
        <v>5</v>
      </c>
      <c r="K26" s="15"/>
      <c r="L26" s="15"/>
      <c r="M26" s="8"/>
      <c r="N26" s="13" t="s">
        <v>37</v>
      </c>
    </row>
    <row r="27" spans="2:16" x14ac:dyDescent="0.25">
      <c r="C27" s="3" t="s">
        <v>0</v>
      </c>
      <c r="D27" s="14" t="s">
        <v>3</v>
      </c>
      <c r="E27" s="3" t="s">
        <v>4</v>
      </c>
      <c r="J27" s="3" t="s">
        <v>0</v>
      </c>
      <c r="K27" s="3" t="s">
        <v>3</v>
      </c>
      <c r="L27" s="3" t="s">
        <v>4</v>
      </c>
    </row>
    <row r="28" spans="2:16" x14ac:dyDescent="0.25">
      <c r="B28" s="4">
        <v>250</v>
      </c>
      <c r="C28" s="6">
        <v>52.065434000000003</v>
      </c>
      <c r="D28" s="6">
        <v>50.95</v>
      </c>
      <c r="E28" s="6">
        <v>50.36</v>
      </c>
      <c r="F28" s="10"/>
      <c r="G28" s="9">
        <f>AVERAGE(C28,D28,E28)</f>
        <v>51.125144666666664</v>
      </c>
      <c r="I28" s="4">
        <v>250</v>
      </c>
      <c r="J28" s="6">
        <v>4.3303175566208187</v>
      </c>
      <c r="K28" s="6">
        <v>4.3335355649930332</v>
      </c>
      <c r="L28" s="6">
        <v>4.3336511344165238</v>
      </c>
      <c r="M28" s="10"/>
      <c r="N28" s="9">
        <f>AVERAGE(J28,K28,L28)</f>
        <v>4.3325014186767916</v>
      </c>
    </row>
    <row r="29" spans="2:16" x14ac:dyDescent="0.25">
      <c r="B29" s="4">
        <v>750</v>
      </c>
      <c r="C29" s="6">
        <v>48.412630999999998</v>
      </c>
      <c r="D29" s="6">
        <v>46.269666000000001</v>
      </c>
      <c r="E29" s="6">
        <v>47.457999999999998</v>
      </c>
      <c r="F29" s="9"/>
      <c r="G29" s="9">
        <f t="shared" ref="G29:G35" si="0">AVERAGE(C29,D29,E29)</f>
        <v>47.380099000000001</v>
      </c>
      <c r="I29" s="4">
        <v>750</v>
      </c>
      <c r="J29" s="6">
        <v>12.668947077140551</v>
      </c>
      <c r="K29" s="6">
        <v>12.670844722981531</v>
      </c>
      <c r="L29" s="6">
        <v>12.669960856489352</v>
      </c>
      <c r="M29" s="9"/>
      <c r="N29" s="9">
        <f>AVERAGE(J29,K29,L29)</f>
        <v>12.669917552203811</v>
      </c>
    </row>
    <row r="30" spans="2:16" x14ac:dyDescent="0.25">
      <c r="B30" s="4">
        <v>1250</v>
      </c>
      <c r="C30" s="6">
        <v>65.431882999999999</v>
      </c>
      <c r="D30" s="6">
        <v>58.655605000000001</v>
      </c>
      <c r="E30" s="6">
        <v>64.696045999999996</v>
      </c>
      <c r="F30" s="10"/>
      <c r="G30" s="9">
        <f t="shared" si="0"/>
        <v>62.927844666666665</v>
      </c>
      <c r="I30" s="4">
        <v>1250</v>
      </c>
      <c r="J30" s="6">
        <v>20.993333333333332</v>
      </c>
      <c r="K30" s="6">
        <v>20.994103117114296</v>
      </c>
      <c r="L30" s="6">
        <v>20.990349839163986</v>
      </c>
      <c r="M30" s="10"/>
      <c r="N30" s="9">
        <f>AVERAGE(J30,K30,L30)</f>
        <v>20.992595429870537</v>
      </c>
    </row>
    <row r="31" spans="2:16" x14ac:dyDescent="0.25">
      <c r="B31" s="4">
        <v>1650</v>
      </c>
      <c r="C31" s="6">
        <v>96.766818999999998</v>
      </c>
      <c r="D31" s="6">
        <v>88.781139999999994</v>
      </c>
      <c r="E31" s="6">
        <v>80.302435000000003</v>
      </c>
      <c r="F31" s="10"/>
      <c r="G31" s="9">
        <f t="shared" si="0"/>
        <v>88.616798000000003</v>
      </c>
      <c r="I31" s="4">
        <v>1650</v>
      </c>
      <c r="J31" s="6">
        <v>27.648233399892661</v>
      </c>
      <c r="K31" s="6">
        <v>27.646835265800334</v>
      </c>
      <c r="L31" s="6">
        <v>27.655269202177486</v>
      </c>
      <c r="M31" s="10"/>
      <c r="N31" s="9">
        <f>AVERAGE(J31,K31,L31)</f>
        <v>27.650112622623492</v>
      </c>
      <c r="P31" s="17"/>
    </row>
    <row r="32" spans="2:16" x14ac:dyDescent="0.25">
      <c r="B32" s="4">
        <v>2000</v>
      </c>
      <c r="C32" s="6">
        <v>401.21953400000001</v>
      </c>
      <c r="D32" s="6">
        <v>525.74060399999996</v>
      </c>
      <c r="E32" s="6">
        <v>623.822315</v>
      </c>
      <c r="F32" s="10"/>
      <c r="G32" s="9">
        <f t="shared" si="0"/>
        <v>516.92748433333327</v>
      </c>
      <c r="I32" s="4">
        <v>2000</v>
      </c>
      <c r="J32" s="6">
        <v>32.390121612972045</v>
      </c>
      <c r="K32" s="6">
        <v>31.663227789240704</v>
      </c>
      <c r="L32" s="6">
        <v>31.161038701290042</v>
      </c>
      <c r="M32" s="10"/>
      <c r="N32" s="9">
        <f>AVERAGE(J32,K32,L32)</f>
        <v>31.738129367834262</v>
      </c>
    </row>
    <row r="33" spans="2:21" x14ac:dyDescent="0.25">
      <c r="B33" s="4">
        <v>2500</v>
      </c>
      <c r="C33" s="6">
        <v>921.84268399999996</v>
      </c>
      <c r="D33" s="6">
        <v>912.07656599999996</v>
      </c>
      <c r="E33" s="6">
        <v>923.00286300000005</v>
      </c>
      <c r="F33" s="10"/>
      <c r="G33" s="9">
        <f t="shared" si="0"/>
        <v>918.97403766666673</v>
      </c>
      <c r="I33" s="4">
        <v>2500</v>
      </c>
      <c r="J33" s="6">
        <v>30.004833575012082</v>
      </c>
      <c r="K33" s="6">
        <v>30.129177431452618</v>
      </c>
      <c r="L33" s="6">
        <v>30.279994932218418</v>
      </c>
      <c r="M33" s="10"/>
      <c r="N33" s="9">
        <f>AVERAGE(J33,K33,L33)</f>
        <v>30.138001979561039</v>
      </c>
    </row>
    <row r="34" spans="2:21" x14ac:dyDescent="0.25">
      <c r="B34" s="4">
        <v>3000</v>
      </c>
      <c r="C34" s="6">
        <v>1134.7505169999999</v>
      </c>
      <c r="D34" s="6">
        <v>1056.367379</v>
      </c>
      <c r="E34" s="6">
        <v>1114.47055</v>
      </c>
      <c r="F34" s="10"/>
      <c r="G34" s="9">
        <f t="shared" si="0"/>
        <v>1101.8628153333332</v>
      </c>
      <c r="I34" s="4">
        <v>3000</v>
      </c>
      <c r="J34" s="7">
        <v>29.033623669570026</v>
      </c>
      <c r="K34" s="6">
        <v>29.799447948475194</v>
      </c>
      <c r="L34" s="6">
        <v>29.268113791919344</v>
      </c>
      <c r="M34" s="10"/>
      <c r="N34" s="9">
        <f>AVERAGE(J34,K34,L34)</f>
        <v>29.367061803321523</v>
      </c>
    </row>
    <row r="35" spans="2:21" x14ac:dyDescent="0.25">
      <c r="B35" s="5">
        <v>4000</v>
      </c>
      <c r="C35" s="6">
        <v>1332.2803899999999</v>
      </c>
      <c r="D35" s="6">
        <v>1299.232017</v>
      </c>
      <c r="E35" s="6">
        <v>1313.769061</v>
      </c>
      <c r="F35" s="1"/>
      <c r="G35" s="10">
        <f t="shared" si="0"/>
        <v>1315.0938226666667</v>
      </c>
      <c r="I35" s="5">
        <v>4000</v>
      </c>
      <c r="J35" s="6">
        <v>28.715072996229335</v>
      </c>
      <c r="K35" s="6">
        <v>28.963333333333335</v>
      </c>
      <c r="L35" s="6">
        <v>28.680191201274678</v>
      </c>
      <c r="M35" s="1"/>
      <c r="N35" s="10">
        <f>AVERAGE(J35,K35,L35)</f>
        <v>28.786199176945782</v>
      </c>
    </row>
    <row r="43" spans="2:21" x14ac:dyDescent="0.25">
      <c r="B43" s="2" t="s">
        <v>1</v>
      </c>
      <c r="C43" s="15" t="s">
        <v>39</v>
      </c>
      <c r="D43" s="15"/>
      <c r="E43" s="15"/>
      <c r="F43" s="8"/>
      <c r="G43" s="11" t="s">
        <v>38</v>
      </c>
      <c r="I43" s="2" t="s">
        <v>1</v>
      </c>
      <c r="J43" s="15" t="s">
        <v>5</v>
      </c>
      <c r="K43" s="15"/>
      <c r="L43" s="15"/>
      <c r="M43" s="8"/>
      <c r="N43" s="13" t="s">
        <v>37</v>
      </c>
      <c r="O43" s="12" t="s">
        <v>6</v>
      </c>
    </row>
    <row r="44" spans="2:21" x14ac:dyDescent="0.25">
      <c r="C44" s="3" t="s">
        <v>0</v>
      </c>
      <c r="D44" s="14" t="s">
        <v>3</v>
      </c>
      <c r="E44" s="3" t="s">
        <v>4</v>
      </c>
      <c r="J44" s="3" t="s">
        <v>0</v>
      </c>
      <c r="K44" s="3" t="s">
        <v>3</v>
      </c>
      <c r="L44" s="3" t="s">
        <v>4</v>
      </c>
      <c r="O44" s="9"/>
    </row>
    <row r="45" spans="2:21" x14ac:dyDescent="0.25">
      <c r="B45" s="4">
        <v>250</v>
      </c>
      <c r="C45" s="6">
        <f>I12/C12</f>
        <v>8.3170680121879295E-2</v>
      </c>
      <c r="D45" s="6">
        <f>J12/D12</f>
        <v>8.5054672521943722E-2</v>
      </c>
      <c r="E45" s="6">
        <f>K12/E12</f>
        <v>8.6053437935197055E-2</v>
      </c>
      <c r="F45" s="10"/>
      <c r="G45" s="9">
        <f>AVERAGE(C45,D45,E45)</f>
        <v>8.4759596859673367E-2</v>
      </c>
      <c r="I45" s="4">
        <v>250</v>
      </c>
      <c r="J45" s="6">
        <v>4.3303175566208187</v>
      </c>
      <c r="K45" s="6">
        <v>4.3335355649930332</v>
      </c>
      <c r="L45" s="6">
        <v>4.3336511344165238</v>
      </c>
      <c r="M45" s="10"/>
      <c r="N45" s="9">
        <f>AVERAGE(J45,K45,L45)</f>
        <v>4.3325014186767916</v>
      </c>
      <c r="O45" s="9">
        <f>N45/(I45/60)</f>
        <v>1.0398003404824299</v>
      </c>
      <c r="S45" t="s">
        <v>8</v>
      </c>
      <c r="U45">
        <f>SUM(O45,O52,O46,O48,O47,O50,O49,O51)^2</f>
        <v>45.712299022328068</v>
      </c>
    </row>
    <row r="46" spans="2:21" x14ac:dyDescent="0.25">
      <c r="B46" s="4">
        <v>750</v>
      </c>
      <c r="C46" s="6">
        <f t="shared" ref="C46:E46" si="1">I13/C13</f>
        <v>0.26168681221106432</v>
      </c>
      <c r="D46" s="6">
        <f t="shared" si="1"/>
        <v>0.27384776719549975</v>
      </c>
      <c r="E46" s="6">
        <f t="shared" si="1"/>
        <v>0.26697207755255914</v>
      </c>
      <c r="F46" s="9"/>
      <c r="G46" s="9">
        <f t="shared" ref="G46:G52" si="2">AVERAGE(C46,D46,E46)</f>
        <v>0.26750221898637438</v>
      </c>
      <c r="I46" s="4">
        <v>750</v>
      </c>
      <c r="J46" s="6">
        <v>12.668947077140551</v>
      </c>
      <c r="K46" s="6">
        <v>12.670844722981531</v>
      </c>
      <c r="L46" s="6">
        <v>12.669960856489352</v>
      </c>
      <c r="M46" s="9"/>
      <c r="N46" s="9">
        <f t="shared" ref="N46:N52" si="3">AVERAGE(J46,K46,L46)</f>
        <v>12.669917552203811</v>
      </c>
      <c r="O46" s="9">
        <f t="shared" ref="O46:O52" si="4">N46/(I46/60)</f>
        <v>1.0135934041763048</v>
      </c>
      <c r="S46" t="s">
        <v>9</v>
      </c>
      <c r="U46">
        <f>8*(O45^2+O46^2+O47^2+O48^2+O49^2+O50^2+O51^2+O52^2)</f>
        <v>48.76819373103082</v>
      </c>
    </row>
    <row r="47" spans="2:21" x14ac:dyDescent="0.25">
      <c r="B47" s="4">
        <v>1250</v>
      </c>
      <c r="C47" s="6">
        <f t="shared" ref="C47:E47" si="5">I14/C14</f>
        <v>0.32084256742746242</v>
      </c>
      <c r="D47" s="6">
        <f t="shared" si="5"/>
        <v>0.35792151691410046</v>
      </c>
      <c r="E47" s="6">
        <f t="shared" si="5"/>
        <v>0.32444563674206595</v>
      </c>
      <c r="F47" s="10"/>
      <c r="G47" s="9">
        <f t="shared" si="2"/>
        <v>0.33440324036120961</v>
      </c>
      <c r="I47" s="4">
        <v>1250</v>
      </c>
      <c r="J47" s="6">
        <v>20.993333333333332</v>
      </c>
      <c r="K47" s="6">
        <v>20.994103117114296</v>
      </c>
      <c r="L47" s="6">
        <v>20.990349839163986</v>
      </c>
      <c r="M47" s="10"/>
      <c r="N47" s="9">
        <f t="shared" si="3"/>
        <v>20.992595429870537</v>
      </c>
      <c r="O47" s="9">
        <f t="shared" si="4"/>
        <v>1.0076445806337859</v>
      </c>
    </row>
    <row r="48" spans="2:21" x14ac:dyDescent="0.25">
      <c r="B48" s="4">
        <v>1650</v>
      </c>
      <c r="C48" s="6">
        <f t="shared" ref="C48:E48" si="6">I15/C15</f>
        <v>0.28572018472460753</v>
      </c>
      <c r="D48" s="6">
        <f t="shared" si="6"/>
        <v>0.31140437333650295</v>
      </c>
      <c r="E48" s="6">
        <f t="shared" si="6"/>
        <v>0.34438892422349937</v>
      </c>
      <c r="F48" s="10"/>
      <c r="G48" s="9">
        <f t="shared" si="2"/>
        <v>0.31383782742820326</v>
      </c>
      <c r="I48" s="4">
        <v>1650</v>
      </c>
      <c r="J48" s="6">
        <v>27.648233399892661</v>
      </c>
      <c r="K48" s="6">
        <v>27.646835265800334</v>
      </c>
      <c r="L48" s="6">
        <v>27.655269202177486</v>
      </c>
      <c r="M48" s="10"/>
      <c r="N48" s="9">
        <f t="shared" si="3"/>
        <v>27.650112622623492</v>
      </c>
      <c r="O48" s="9">
        <f t="shared" si="4"/>
        <v>1.0054586408226724</v>
      </c>
    </row>
    <row r="49" spans="2:15" x14ac:dyDescent="0.25">
      <c r="B49" s="4">
        <v>2000</v>
      </c>
      <c r="C49" s="6">
        <f t="shared" ref="C49:E49" si="7">I16/C16</f>
        <v>8.0729174100910156E-2</v>
      </c>
      <c r="D49" s="6">
        <f t="shared" si="7"/>
        <v>6.0225950874512837E-2</v>
      </c>
      <c r="E49" s="6">
        <f t="shared" si="7"/>
        <v>4.9951785872376246E-2</v>
      </c>
      <c r="F49" s="10"/>
      <c r="G49" s="9">
        <f t="shared" si="2"/>
        <v>6.3635636949266425E-2</v>
      </c>
      <c r="I49" s="4">
        <v>2000</v>
      </c>
      <c r="J49" s="6">
        <v>32.390121612972045</v>
      </c>
      <c r="K49" s="6">
        <v>31.663227789240704</v>
      </c>
      <c r="L49" s="6">
        <v>31.161038701290042</v>
      </c>
      <c r="M49" s="10"/>
      <c r="N49" s="9">
        <f t="shared" si="3"/>
        <v>31.738129367834262</v>
      </c>
      <c r="O49" s="9">
        <f t="shared" si="4"/>
        <v>0.95214388103502778</v>
      </c>
    </row>
    <row r="50" spans="2:15" x14ac:dyDescent="0.25">
      <c r="B50" s="4">
        <v>2500</v>
      </c>
      <c r="C50" s="6">
        <f t="shared" ref="C50:E50" si="8">I17/C17</f>
        <v>3.2548757066462854E-2</v>
      </c>
      <c r="D50" s="6">
        <f t="shared" si="8"/>
        <v>3.303360546098344E-2</v>
      </c>
      <c r="E50" s="6">
        <f t="shared" si="8"/>
        <v>3.2805959922811656E-2</v>
      </c>
      <c r="F50" s="10"/>
      <c r="G50" s="9">
        <f t="shared" si="2"/>
        <v>3.2796107483419316E-2</v>
      </c>
      <c r="I50" s="4">
        <v>2500</v>
      </c>
      <c r="J50" s="6">
        <v>30.004833575012082</v>
      </c>
      <c r="K50" s="6">
        <v>30.129177431452618</v>
      </c>
      <c r="L50" s="6">
        <v>30.279994932218418</v>
      </c>
      <c r="M50" s="10"/>
      <c r="N50" s="9">
        <f t="shared" si="3"/>
        <v>30.138001979561039</v>
      </c>
      <c r="O50" s="9">
        <f t="shared" si="4"/>
        <v>0.72331204750946498</v>
      </c>
    </row>
    <row r="51" spans="2:15" x14ac:dyDescent="0.25">
      <c r="B51" s="4">
        <v>3000</v>
      </c>
      <c r="C51" s="6">
        <f t="shared" ref="C51:E51" si="9">I18/C18</f>
        <v>2.5585909179691547E-2</v>
      </c>
      <c r="D51" s="6">
        <f t="shared" si="9"/>
        <v>2.8209360248027116E-2</v>
      </c>
      <c r="E51" s="6">
        <f t="shared" si="9"/>
        <v>2.6261899690323217E-2</v>
      </c>
      <c r="F51" s="10"/>
      <c r="G51" s="9">
        <f t="shared" si="2"/>
        <v>2.6685723039347294E-2</v>
      </c>
      <c r="I51" s="4">
        <v>3000</v>
      </c>
      <c r="J51" s="7">
        <v>29.033623669570026</v>
      </c>
      <c r="K51" s="6">
        <v>29.799447948475194</v>
      </c>
      <c r="L51" s="6">
        <v>29.268113791919344</v>
      </c>
      <c r="M51" s="10"/>
      <c r="N51" s="9">
        <f t="shared" si="3"/>
        <v>29.367061803321523</v>
      </c>
      <c r="O51" s="9">
        <f t="shared" si="4"/>
        <v>0.58734123606643041</v>
      </c>
    </row>
    <row r="52" spans="2:15" x14ac:dyDescent="0.25">
      <c r="B52" s="5">
        <v>4000</v>
      </c>
      <c r="C52" s="6">
        <f t="shared" ref="C52:E52" si="10">I19/C19</f>
        <v>2.1553325570024592E-2</v>
      </c>
      <c r="D52" s="6">
        <f t="shared" si="10"/>
        <v>2.2292656703620423E-2</v>
      </c>
      <c r="E52" s="6">
        <f t="shared" si="10"/>
        <v>2.1830466291727264E-2</v>
      </c>
      <c r="F52" s="1"/>
      <c r="G52" s="10">
        <f t="shared" si="2"/>
        <v>2.189214952179076E-2</v>
      </c>
      <c r="I52" s="5">
        <v>4000</v>
      </c>
      <c r="J52" s="6">
        <v>28.715072996229335</v>
      </c>
      <c r="K52" s="6">
        <v>28.963333333333335</v>
      </c>
      <c r="L52" s="6">
        <v>28.680191201274678</v>
      </c>
      <c r="M52" s="1"/>
      <c r="N52" s="10">
        <f t="shared" si="3"/>
        <v>28.786199176945782</v>
      </c>
      <c r="O52" s="9">
        <f t="shared" si="4"/>
        <v>0.43179298765418672</v>
      </c>
    </row>
    <row r="53" spans="2:15" ht="18.95" customHeight="1" x14ac:dyDescent="0.25">
      <c r="I53" s="10"/>
      <c r="J53" s="16" t="s">
        <v>7</v>
      </c>
      <c r="K53" s="16"/>
      <c r="L53" s="16"/>
      <c r="M53" s="16"/>
      <c r="N53" s="16"/>
      <c r="O53" s="3">
        <f>U45/U46</f>
        <v>0.93733836595308817</v>
      </c>
    </row>
    <row r="70" spans="10:11" x14ac:dyDescent="0.25">
      <c r="J70" s="4">
        <v>250</v>
      </c>
      <c r="K70">
        <v>4.3335355649930332</v>
      </c>
    </row>
    <row r="71" spans="10:11" x14ac:dyDescent="0.25">
      <c r="J71" s="4">
        <v>750</v>
      </c>
      <c r="K71">
        <v>12.669960856489352</v>
      </c>
    </row>
    <row r="72" spans="10:11" x14ac:dyDescent="0.25">
      <c r="J72" s="4">
        <v>1250</v>
      </c>
      <c r="K72">
        <v>20.993333333333332</v>
      </c>
    </row>
    <row r="73" spans="10:11" x14ac:dyDescent="0.25">
      <c r="J73" s="4">
        <v>1650</v>
      </c>
      <c r="K73">
        <v>27.648233399892661</v>
      </c>
    </row>
    <row r="74" spans="10:11" x14ac:dyDescent="0.25">
      <c r="J74" s="4">
        <v>2000</v>
      </c>
      <c r="K74">
        <v>31.663227789240704</v>
      </c>
    </row>
    <row r="75" spans="10:11" x14ac:dyDescent="0.25">
      <c r="J75" s="4">
        <v>2500</v>
      </c>
      <c r="K75">
        <v>30.129177431452618</v>
      </c>
    </row>
    <row r="76" spans="10:11" x14ac:dyDescent="0.25">
      <c r="J76" s="4">
        <v>3000</v>
      </c>
      <c r="K76">
        <v>29.268113791919344</v>
      </c>
    </row>
    <row r="77" spans="10:11" x14ac:dyDescent="0.25">
      <c r="J77" s="5">
        <v>4000</v>
      </c>
      <c r="K77">
        <v>28.715072996229335</v>
      </c>
    </row>
    <row r="80" spans="10:11" x14ac:dyDescent="0.25">
      <c r="J80" s="4">
        <v>250</v>
      </c>
      <c r="K80">
        <v>50.95</v>
      </c>
    </row>
    <row r="81" spans="3:11" x14ac:dyDescent="0.25">
      <c r="J81" s="4">
        <v>750</v>
      </c>
      <c r="K81">
        <v>47.457999999999998</v>
      </c>
    </row>
    <row r="82" spans="3:11" x14ac:dyDescent="0.25">
      <c r="J82" s="4">
        <v>1250</v>
      </c>
      <c r="K82">
        <v>64.696045999999996</v>
      </c>
    </row>
    <row r="83" spans="3:11" x14ac:dyDescent="0.25">
      <c r="J83" s="4">
        <v>1650</v>
      </c>
      <c r="K83">
        <v>88.781139999999994</v>
      </c>
    </row>
    <row r="84" spans="3:11" x14ac:dyDescent="0.25">
      <c r="J84" s="4">
        <v>2000</v>
      </c>
      <c r="K84">
        <v>525.74060399999996</v>
      </c>
    </row>
    <row r="85" spans="3:11" x14ac:dyDescent="0.25">
      <c r="J85" s="4">
        <v>2500</v>
      </c>
      <c r="K85">
        <v>921.84268399999996</v>
      </c>
    </row>
    <row r="86" spans="3:11" x14ac:dyDescent="0.25">
      <c r="J86" s="4">
        <v>3000</v>
      </c>
      <c r="K86">
        <v>1114.47055</v>
      </c>
    </row>
    <row r="87" spans="3:11" x14ac:dyDescent="0.25">
      <c r="J87" s="5">
        <v>4000</v>
      </c>
      <c r="K87">
        <v>1313.769061</v>
      </c>
    </row>
    <row r="88" spans="3:11" x14ac:dyDescent="0.25">
      <c r="C88" s="15" t="s">
        <v>10</v>
      </c>
      <c r="D88" s="15"/>
      <c r="E88" s="15"/>
      <c r="F88" s="20"/>
    </row>
    <row r="89" spans="3:11" x14ac:dyDescent="0.25">
      <c r="C89" s="16" t="s">
        <v>11</v>
      </c>
      <c r="D89" s="16"/>
      <c r="E89" s="16"/>
      <c r="F89" s="18"/>
    </row>
    <row r="90" spans="3:11" x14ac:dyDescent="0.25">
      <c r="C90" s="22">
        <v>3</v>
      </c>
      <c r="D90" s="22">
        <v>4</v>
      </c>
      <c r="E90" s="22">
        <v>5</v>
      </c>
      <c r="F90" s="19"/>
    </row>
    <row r="91" spans="3:11" x14ac:dyDescent="0.25">
      <c r="C91" s="23">
        <v>0.81030000000000002</v>
      </c>
      <c r="D91" s="23">
        <v>0.8629</v>
      </c>
      <c r="E91" s="23">
        <v>0.90539999999999998</v>
      </c>
      <c r="F91" s="19"/>
      <c r="J91" s="4">
        <v>250</v>
      </c>
      <c r="K91">
        <v>8.5054672521943722E-2</v>
      </c>
    </row>
    <row r="92" spans="3:11" x14ac:dyDescent="0.25">
      <c r="C92" s="21"/>
      <c r="D92" s="19"/>
      <c r="E92" s="19"/>
      <c r="F92" s="19"/>
      <c r="J92" s="4">
        <v>750</v>
      </c>
      <c r="K92">
        <v>0.26697207755255914</v>
      </c>
    </row>
    <row r="93" spans="3:11" x14ac:dyDescent="0.25">
      <c r="C93" s="21"/>
      <c r="D93" s="19"/>
      <c r="E93" s="19"/>
      <c r="F93" s="19"/>
      <c r="J93" s="4">
        <v>1250</v>
      </c>
      <c r="K93">
        <v>0.32444563674206595</v>
      </c>
    </row>
    <row r="94" spans="3:11" x14ac:dyDescent="0.25">
      <c r="C94" s="21"/>
      <c r="D94" s="19"/>
      <c r="E94" s="19"/>
      <c r="F94" s="19"/>
      <c r="J94" s="4">
        <v>1650</v>
      </c>
      <c r="K94">
        <v>0.31140437333650295</v>
      </c>
    </row>
    <row r="95" spans="3:11" x14ac:dyDescent="0.25">
      <c r="C95" s="21"/>
      <c r="D95" s="19"/>
      <c r="E95" s="19"/>
      <c r="F95" s="19"/>
      <c r="J95" s="4">
        <v>2000</v>
      </c>
      <c r="K95">
        <v>6.0225950874512837E-2</v>
      </c>
    </row>
    <row r="96" spans="3:11" x14ac:dyDescent="0.25">
      <c r="C96" s="21"/>
      <c r="D96" s="19"/>
      <c r="E96" s="19"/>
      <c r="F96" s="19"/>
      <c r="J96" s="4">
        <v>2500</v>
      </c>
      <c r="K96">
        <v>3.2805959922811656E-2</v>
      </c>
    </row>
    <row r="97" spans="2:11" x14ac:dyDescent="0.25">
      <c r="C97" s="21"/>
      <c r="D97" s="19"/>
      <c r="E97" s="19"/>
      <c r="F97" s="19"/>
      <c r="J97" s="4">
        <v>3000</v>
      </c>
      <c r="K97">
        <v>2.6261899690323217E-2</v>
      </c>
    </row>
    <row r="98" spans="2:11" x14ac:dyDescent="0.25">
      <c r="J98" s="5">
        <v>4000</v>
      </c>
      <c r="K98">
        <v>2.1830466291727264E-2</v>
      </c>
    </row>
    <row r="102" spans="2:11" x14ac:dyDescent="0.25">
      <c r="D102" s="15" t="s">
        <v>13</v>
      </c>
      <c r="E102" s="15"/>
      <c r="F102" s="15"/>
    </row>
    <row r="103" spans="2:11" x14ac:dyDescent="0.25">
      <c r="D103" s="16" t="s">
        <v>11</v>
      </c>
      <c r="E103" s="16"/>
      <c r="F103" s="16"/>
    </row>
    <row r="104" spans="2:11" x14ac:dyDescent="0.25">
      <c r="D104" s="22">
        <v>3</v>
      </c>
      <c r="E104" s="22">
        <v>4</v>
      </c>
      <c r="F104" s="22">
        <v>5</v>
      </c>
    </row>
    <row r="105" spans="2:11" x14ac:dyDescent="0.25">
      <c r="B105" s="9"/>
      <c r="C105" s="22">
        <v>10</v>
      </c>
      <c r="D105" s="25">
        <v>0.7883</v>
      </c>
      <c r="E105" s="25">
        <v>0.82140000000000002</v>
      </c>
      <c r="F105" s="25">
        <v>0.83740000000000003</v>
      </c>
    </row>
    <row r="106" spans="2:11" x14ac:dyDescent="0.25">
      <c r="B106" s="26" t="s">
        <v>12</v>
      </c>
      <c r="C106" s="14">
        <v>15</v>
      </c>
      <c r="D106" s="25">
        <v>0.79679999999999995</v>
      </c>
      <c r="E106" s="25">
        <v>0.84509999999999996</v>
      </c>
      <c r="F106" s="25">
        <v>0.86219999999999997</v>
      </c>
    </row>
    <row r="107" spans="2:11" x14ac:dyDescent="0.25">
      <c r="B107" s="1"/>
      <c r="C107" s="14">
        <v>20</v>
      </c>
      <c r="D107" s="25">
        <v>0.80210000000000004</v>
      </c>
      <c r="E107" s="25">
        <v>0.84940000000000004</v>
      </c>
      <c r="F107" s="25">
        <v>0.87980000000000003</v>
      </c>
    </row>
    <row r="108" spans="2:11" x14ac:dyDescent="0.25">
      <c r="B108" s="24"/>
      <c r="C108" s="24"/>
      <c r="D108" s="24"/>
      <c r="E108" s="24"/>
      <c r="F108" s="24"/>
      <c r="G108" s="24"/>
    </row>
    <row r="111" spans="2:11" x14ac:dyDescent="0.25">
      <c r="B111" s="15" t="s">
        <v>35</v>
      </c>
      <c r="C111" s="15"/>
      <c r="D111" s="15"/>
    </row>
    <row r="112" spans="2:11" x14ac:dyDescent="0.25">
      <c r="B112" s="27" t="s">
        <v>14</v>
      </c>
      <c r="C112" s="27"/>
      <c r="D112" s="27"/>
    </row>
    <row r="113" spans="2:5" x14ac:dyDescent="0.25">
      <c r="B113" s="27" t="s">
        <v>29</v>
      </c>
      <c r="C113" s="27"/>
      <c r="D113" s="27"/>
    </row>
    <row r="114" spans="2:5" x14ac:dyDescent="0.25">
      <c r="B114" s="27" t="s">
        <v>30</v>
      </c>
      <c r="C114" s="27"/>
      <c r="D114" s="27"/>
    </row>
    <row r="115" spans="2:5" x14ac:dyDescent="0.25">
      <c r="B115" s="27" t="s">
        <v>31</v>
      </c>
      <c r="C115" s="27"/>
      <c r="D115" s="27"/>
    </row>
    <row r="116" spans="2:5" x14ac:dyDescent="0.25">
      <c r="B116" s="27" t="s">
        <v>32</v>
      </c>
      <c r="C116" s="27"/>
      <c r="D116" s="27"/>
    </row>
    <row r="117" spans="2:5" x14ac:dyDescent="0.25">
      <c r="B117" s="27" t="s">
        <v>33</v>
      </c>
      <c r="C117" s="27"/>
      <c r="D117" s="27"/>
    </row>
    <row r="118" spans="2:5" x14ac:dyDescent="0.25">
      <c r="B118" s="27" t="s">
        <v>34</v>
      </c>
      <c r="C118" s="16"/>
      <c r="D118" s="16"/>
    </row>
    <row r="125" spans="2:5" x14ac:dyDescent="0.25">
      <c r="B125" s="15" t="s">
        <v>28</v>
      </c>
      <c r="C125" s="15"/>
      <c r="D125" s="15"/>
      <c r="E125" s="15"/>
    </row>
    <row r="126" spans="2:5" x14ac:dyDescent="0.25">
      <c r="B126" s="28" t="s">
        <v>15</v>
      </c>
      <c r="C126" s="28" t="s">
        <v>16</v>
      </c>
      <c r="D126" s="28" t="s">
        <v>17</v>
      </c>
      <c r="E126" s="28" t="s">
        <v>18</v>
      </c>
    </row>
    <row r="127" spans="2:5" x14ac:dyDescent="0.25">
      <c r="B127" s="30">
        <v>4</v>
      </c>
      <c r="C127" s="30" t="s">
        <v>25</v>
      </c>
      <c r="D127" s="30" t="s">
        <v>22</v>
      </c>
      <c r="E127" s="30" t="s">
        <v>19</v>
      </c>
    </row>
    <row r="128" spans="2:5" x14ac:dyDescent="0.25">
      <c r="B128" s="30">
        <v>4</v>
      </c>
      <c r="C128" s="30" t="s">
        <v>26</v>
      </c>
      <c r="D128" s="30" t="s">
        <v>23</v>
      </c>
      <c r="E128" s="30" t="s">
        <v>20</v>
      </c>
    </row>
    <row r="129" spans="2:5" x14ac:dyDescent="0.25">
      <c r="B129" s="29">
        <v>4</v>
      </c>
      <c r="C129" s="29" t="s">
        <v>27</v>
      </c>
      <c r="D129" s="29" t="s">
        <v>24</v>
      </c>
      <c r="E129" s="29" t="s">
        <v>21</v>
      </c>
    </row>
    <row r="130" spans="2:5" x14ac:dyDescent="0.25">
      <c r="B130" s="29"/>
      <c r="C130" s="29"/>
      <c r="D130" s="29"/>
      <c r="E130" s="31"/>
    </row>
  </sheetData>
  <mergeCells count="20">
    <mergeCell ref="B125:E125"/>
    <mergeCell ref="B112:D112"/>
    <mergeCell ref="B113:D113"/>
    <mergeCell ref="B114:D114"/>
    <mergeCell ref="B115:D115"/>
    <mergeCell ref="B116:D116"/>
    <mergeCell ref="B117:D117"/>
    <mergeCell ref="B118:D118"/>
    <mergeCell ref="D102:F102"/>
    <mergeCell ref="D103:F103"/>
    <mergeCell ref="B111:D111"/>
    <mergeCell ref="C88:E88"/>
    <mergeCell ref="C89:E89"/>
    <mergeCell ref="J43:L43"/>
    <mergeCell ref="J53:N53"/>
    <mergeCell ref="C10:E10"/>
    <mergeCell ref="I10:K10"/>
    <mergeCell ref="C26:E26"/>
    <mergeCell ref="J26:L26"/>
    <mergeCell ref="C43:E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alberto-pc</dc:creator>
  <cp:lastModifiedBy>alberto-pc</cp:lastModifiedBy>
  <dcterms:created xsi:type="dcterms:W3CDTF">2023-06-10T09:25:30Z</dcterms:created>
  <dcterms:modified xsi:type="dcterms:W3CDTF">2023-06-13T14:20:07Z</dcterms:modified>
</cp:coreProperties>
</file>