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0" yWindow="0" windowWidth="23040" windowHeight="9072"/>
  </bookViews>
  <sheets>
    <sheet name="New" sheetId="1" r:id="rId1"/>
    <sheet name="Completed "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7" i="1" l="1"/>
  <c r="J27" i="1"/>
  <c r="I26" i="1"/>
  <c r="K26" i="1"/>
  <c r="H7" i="2" l="1"/>
  <c r="F7" i="2"/>
  <c r="I6" i="2"/>
  <c r="G6" i="2"/>
  <c r="I5" i="2"/>
  <c r="G5" i="2"/>
  <c r="G7" i="2" l="1"/>
  <c r="I7" i="2"/>
  <c r="K29" i="1"/>
  <c r="K13" i="1"/>
  <c r="K20" i="1"/>
  <c r="K16" i="1"/>
  <c r="K17" i="1"/>
  <c r="K18" i="1"/>
  <c r="I8" i="2" l="1"/>
  <c r="I18" i="1"/>
  <c r="I17" i="1"/>
  <c r="I16" i="1"/>
  <c r="I20" i="1"/>
  <c r="I13" i="1"/>
  <c r="K19" i="1"/>
  <c r="I19" i="1"/>
  <c r="K15" i="1"/>
  <c r="I15" i="1"/>
  <c r="K14" i="1"/>
  <c r="I14" i="1"/>
  <c r="K12" i="1"/>
  <c r="I12" i="1"/>
  <c r="K11" i="1"/>
  <c r="I11" i="1"/>
  <c r="K10" i="1"/>
  <c r="I10" i="1"/>
  <c r="K9" i="1"/>
  <c r="I9" i="1"/>
  <c r="K8" i="1"/>
  <c r="I8" i="1"/>
  <c r="K7" i="1"/>
  <c r="I7" i="1"/>
  <c r="I9" i="2" l="1"/>
  <c r="I10" i="2" s="1"/>
  <c r="K5" i="1"/>
  <c r="I5" i="1"/>
  <c r="I25" i="1" l="1"/>
  <c r="K25" i="1"/>
  <c r="K22" i="1" l="1"/>
  <c r="K23" i="1"/>
  <c r="K24" i="1"/>
  <c r="K6" i="1"/>
  <c r="K21" i="1"/>
  <c r="I22" i="1"/>
  <c r="I23" i="1"/>
  <c r="I24" i="1"/>
  <c r="I6" i="1"/>
  <c r="I21" i="1"/>
  <c r="K27" i="1" l="1"/>
  <c r="I27" i="1"/>
  <c r="K28" i="1" s="1"/>
  <c r="K30" i="1" s="1"/>
  <c r="K31" i="1" l="1"/>
  <c r="K32" i="1" s="1"/>
</calcChain>
</file>

<file path=xl/sharedStrings.xml><?xml version="1.0" encoding="utf-8"?>
<sst xmlns="http://schemas.openxmlformats.org/spreadsheetml/2006/main" count="166" uniqueCount="76">
  <si>
    <t>Clients proposing start and end dates</t>
  </si>
  <si>
    <t>Request for kick-off meetings</t>
  </si>
  <si>
    <t>Testing debugging(QA)</t>
  </si>
  <si>
    <t>Adding functionality for the client to input start date and end date at the end of the approval process</t>
  </si>
  <si>
    <t>WAYLEAVE MANAGEMENT SYSTEM</t>
  </si>
  <si>
    <t>TASK</t>
  </si>
  <si>
    <t>DETAILS</t>
  </si>
  <si>
    <t>SENIOR(HRS)</t>
  </si>
  <si>
    <t>TOTAL</t>
  </si>
  <si>
    <t>JUNIOR(HRS)</t>
  </si>
  <si>
    <t>VAT</t>
  </si>
  <si>
    <t>GRAND TOTAL</t>
  </si>
  <si>
    <t>HOURLY RATES</t>
  </si>
  <si>
    <t>POSITION</t>
  </si>
  <si>
    <t>RATE</t>
  </si>
  <si>
    <t>SENIOR DEVELOPER</t>
  </si>
  <si>
    <t>JUNIOR DEVELOPER</t>
  </si>
  <si>
    <t>TOTALS</t>
  </si>
  <si>
    <t>The facilitation process if a specific line department                                    rejection</t>
  </si>
  <si>
    <t>Re-design invoicing for split journals and configurations</t>
  </si>
  <si>
    <t xml:space="preserve">Adding fuctionalilty to scheduling meeting, request, track and alerting all relevent users </t>
  </si>
  <si>
    <t>Recording of deposits</t>
  </si>
  <si>
    <t>Adding fuctionalilty to record existing guarantees per client with diminishing balance</t>
  </si>
  <si>
    <t xml:space="preserve">Admin fee will only be applicable to applications affecting Urban Mobility,Water and future departments. </t>
  </si>
  <si>
    <t>New Wayleave/ Renewal/Resubmission</t>
  </si>
  <si>
    <t xml:space="preserve">Re-submissions: System to allow only 3 resubmissions Disclaimer message to be added when resubmission option is chosen: only 3 re-submissions allowed. (re-submission 1 of 3)
</t>
  </si>
  <si>
    <t>Future automation-system to determine project size</t>
  </si>
  <si>
    <t xml:space="preserve">Logic to determine size of project by prompting the applicant with guiding information and questions
</t>
  </si>
  <si>
    <t>Type of excavation Drop down list</t>
  </si>
  <si>
    <t>Excavation type dropdown: Directional Drilling, Open Excavation, Pipe jacking, Other (list)</t>
  </si>
  <si>
    <t>Draw polygon</t>
  </si>
  <si>
    <t>Geo reference applications to be routed to the relevant regions/ districts depending on the location of the polygon</t>
  </si>
  <si>
    <t>A mandatory list of documents will be required as an upload before the applicant can proceed to the next step based on the project size selected. System must guide Applicant as to what document to attach where. System to name document.</t>
  </si>
  <si>
    <t>Select Standard conditions per department</t>
  </si>
  <si>
    <t>Upload Mandatory list documentation</t>
  </si>
  <si>
    <t>Consolidate standard conditions per department as a dropdown option and re-purpose the existing drop down list for commonly used special conditions. Reviewer to select and edit these but also have a free text field available.</t>
  </si>
  <si>
    <t>Draw Polygon/ Upload Documents (Mandatory coordinates (latitude and longitude))</t>
  </si>
  <si>
    <t>Applicant should be able to hover over the map to view coordinates</t>
  </si>
  <si>
    <t>Start Applicant selects to apply for a PTW after a wayleave is approved</t>
  </si>
  <si>
    <t>When a wayleave is approved an option to apply for PTW should be activated. Once selected, details of affected departments for kick-off to be displayed in a new window.</t>
  </si>
  <si>
    <t>Permit to Work sign-off</t>
  </si>
  <si>
    <t>System to allow electronic signature</t>
  </si>
  <si>
    <t>Permit to work-consolidation</t>
  </si>
  <si>
    <t>System to detect and indicate which departments approved the PTW</t>
  </si>
  <si>
    <t>Construction Monitoring</t>
  </si>
  <si>
    <t>Comments to be uploaded during site inspections with date stamp</t>
  </si>
  <si>
    <t>Suspension of PTW</t>
  </si>
  <si>
    <t>Upload as-built information</t>
  </si>
  <si>
    <t>Applicant to upload as-built plans</t>
  </si>
  <si>
    <t>Infringement</t>
  </si>
  <si>
    <t>Y</t>
  </si>
  <si>
    <t>N</t>
  </si>
  <si>
    <t>Backend(Y/N)</t>
  </si>
  <si>
    <t>Front End(Y/N)</t>
  </si>
  <si>
    <t>Database(Y/N)</t>
  </si>
  <si>
    <t>Completion Certificates</t>
  </si>
  <si>
    <t>Refund Processed and Notification to Applicant</t>
  </si>
  <si>
    <t xml:space="preserve">Generate completion certificate. LD to issue a completion certificate once As-built information is available and all infringement payments settled.
</t>
  </si>
  <si>
    <t>TOTAL2</t>
  </si>
  <si>
    <t>Sending the application back to initial stage to edit application e.g. Redrawing polygon. If a department rejects, then move the application in accordance with the stage flow thereafter.</t>
  </si>
  <si>
    <t xml:space="preserve">Select suspension and provide reasons and remedial measures. In the event of violation that requires suspension of Permit, LD to select Suspension and provide reasons as well as requirements for reinstatement
</t>
  </si>
  <si>
    <t>PROJECT MANAGEMENT FEE (200 HOURS)</t>
  </si>
  <si>
    <t>PROJECT MANAGER</t>
  </si>
  <si>
    <t>Testing and making sure all new additions to the system is in working order and does not affect the functionality of pre-existing components. Testing code after adding new features to a system is crucial for ensuring the quality, reliability and stability of the system. Creating a well-designed testing process helps us identify potential issues and bugs before the system is deployed to production, reducing the risk of downtime or data loss. We will draw up a testing plan for developers to use which will determine the scope of the testing effort, identify the target audience, users and user roles, and develop a testing strategy that meets the assosiated to all users of the WLMS system. Develop test cases that cover the new features and changes in the system. These test cases are  comprehensive and cover a range of scenarios. Run the test cases on the system to check for any issues or bugs. Review the test results and determine if the new features and changes in the system have any unintended consequences or impact on other parts of the system. Document the results of the testing process and provide a clear and concise report. Address any issues or bugs identified during the testing process by making the necessary code changes and retesting the system. In conclusion, testing code after adding new features is a critical part of software development and helps to ensure that the system is functioning as intended and delivering the desired user experience. The testing process is essential for reducing the risk of system failures and improving the overall quality of the system.</t>
  </si>
  <si>
    <t>LD to select ‘Refund Processed’ in the WLMS. If this has not been selected, the System will not recognise the application as complete. Electronic notification is sent to the Applicant, confirming that the application has been concluded.</t>
  </si>
  <si>
    <t>Infringement tab. LD provide notice of infringement and contact details for further information. Applicant to have the option to mark infringement rectified</t>
  </si>
  <si>
    <t>TOTAL FOR BOTH DEVELOPERS (1695 HOURS)</t>
  </si>
  <si>
    <t>CUTOMISATION 24/04/2023</t>
  </si>
  <si>
    <t>Redesign Process Flows</t>
  </si>
  <si>
    <t>WBS Functionality</t>
  </si>
  <si>
    <t>Added manager approval and functionality to send back to LD reviewer for further assessment. Changed hopper functionality from user selecting application to manager assigning to user</t>
  </si>
  <si>
    <t>Added additional function for request for WBS number. This button will turn on and off based on whether user is internal or external</t>
  </si>
  <si>
    <t>TOTAL FOR BOTH DEVELOPERS (120 HOURS)</t>
  </si>
  <si>
    <t>Start Date</t>
  </si>
  <si>
    <t>End Date</t>
  </si>
  <si>
    <t xml:space="preserve">Completed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</si>
</sst>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
      <sz val="11"/>
      <color theme="1"/>
      <name val="Calibri"/>
      <family val="2"/>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rgb="FFA5A5A5"/>
      </patternFill>
    </fill>
    <fill>
      <patternFill patternType="solid">
        <fgColor theme="0"/>
        <bgColor indexed="64"/>
      </patternFill>
    </fill>
    <fill>
      <patternFill patternType="solid">
        <fgColor rgb="FFFFC7CE"/>
      </patternFill>
    </fill>
    <fill>
      <patternFill patternType="solid">
        <fgColor rgb="FFFFC000"/>
        <bgColor indexed="64"/>
      </patternFill>
    </fill>
    <fill>
      <patternFill patternType="solid">
        <fgColor rgb="FFC00000"/>
        <bgColor indexed="64"/>
      </patternFill>
    </fill>
  </fills>
  <borders count="12">
    <border>
      <left/>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double">
        <color rgb="FF3F3F3F"/>
      </left>
      <right style="double">
        <color rgb="FF3F3F3F"/>
      </right>
      <top style="double">
        <color rgb="FF3F3F3F"/>
      </top>
      <bottom/>
      <diagonal/>
    </border>
  </borders>
  <cellStyleXfs count="3">
    <xf numFmtId="0" fontId="0" fillId="0" borderId="0"/>
    <xf numFmtId="0" fontId="5" fillId="6" borderId="3" applyNumberFormat="0" applyAlignment="0" applyProtection="0"/>
    <xf numFmtId="0" fontId="7" fillId="8" borderId="0" applyNumberFormat="0" applyBorder="0" applyAlignment="0" applyProtection="0"/>
  </cellStyleXfs>
  <cellXfs count="83">
    <xf numFmtId="0" fontId="0" fillId="0" borderId="0" xfId="0"/>
    <xf numFmtId="0" fontId="0" fillId="0" borderId="0" xfId="0" applyAlignment="1">
      <alignment wrapText="1"/>
    </xf>
    <xf numFmtId="0" fontId="0" fillId="0" borderId="0" xfId="0" applyAlignment="1">
      <alignment horizontal="center" vertical="center"/>
    </xf>
    <xf numFmtId="0" fontId="2" fillId="0" borderId="0" xfId="0" applyFont="1"/>
    <xf numFmtId="0" fontId="0" fillId="0" borderId="1" xfId="0" applyBorder="1"/>
    <xf numFmtId="0" fontId="0" fillId="0" borderId="2" xfId="0" applyBorder="1"/>
    <xf numFmtId="0" fontId="0" fillId="0" borderId="2" xfId="0" applyBorder="1" applyAlignment="1">
      <alignment wrapText="1"/>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2" xfId="0" applyBorder="1" applyAlignment="1">
      <alignment horizontal="left" vertical="center" wrapText="1"/>
    </xf>
    <xf numFmtId="0" fontId="1" fillId="4" borderId="2" xfId="0" applyFont="1" applyFill="1" applyBorder="1"/>
    <xf numFmtId="0" fontId="0" fillId="4" borderId="2" xfId="0" applyFill="1" applyBorder="1"/>
    <xf numFmtId="2" fontId="0" fillId="4" borderId="2" xfId="0" applyNumberFormat="1" applyFill="1" applyBorder="1"/>
    <xf numFmtId="0" fontId="4" fillId="0" borderId="0" xfId="0" applyFont="1"/>
    <xf numFmtId="0" fontId="1" fillId="5" borderId="2" xfId="0" applyFont="1" applyFill="1" applyBorder="1" applyAlignment="1">
      <alignment horizontal="center"/>
    </xf>
    <xf numFmtId="0" fontId="0" fillId="5" borderId="2" xfId="0" applyFill="1" applyBorder="1"/>
    <xf numFmtId="0" fontId="0" fillId="5" borderId="2" xfId="0" applyFill="1" applyBorder="1" applyAlignment="1">
      <alignment horizontal="center"/>
    </xf>
    <xf numFmtId="0" fontId="0" fillId="0" borderId="0" xfId="0" applyAlignment="1">
      <alignment horizontal="left" vertical="center"/>
    </xf>
    <xf numFmtId="0" fontId="0" fillId="0" borderId="2" xfId="0" applyBorder="1" applyAlignment="1">
      <alignment horizontal="left" wrapText="1"/>
    </xf>
    <xf numFmtId="0" fontId="1" fillId="3" borderId="2" xfId="0" applyFont="1" applyFill="1" applyBorder="1" applyAlignment="1">
      <alignment horizontal="left" vertical="center"/>
    </xf>
    <xf numFmtId="0" fontId="1" fillId="3" borderId="2" xfId="0" applyFont="1" applyFill="1" applyBorder="1"/>
    <xf numFmtId="4" fontId="0" fillId="0" borderId="0" xfId="0" applyNumberFormat="1" applyAlignment="1">
      <alignment horizontal="center" vertical="center"/>
    </xf>
    <xf numFmtId="4" fontId="0" fillId="0" borderId="0" xfId="0" applyNumberFormat="1"/>
    <xf numFmtId="0" fontId="1" fillId="5" borderId="0" xfId="0" applyFont="1" applyFill="1" applyAlignment="1">
      <alignment horizontal="center"/>
    </xf>
    <xf numFmtId="0" fontId="0" fillId="5" borderId="0" xfId="0" applyFill="1" applyAlignment="1">
      <alignment horizontal="center"/>
    </xf>
    <xf numFmtId="0" fontId="0" fillId="7" borderId="2" xfId="0" applyFill="1" applyBorder="1" applyAlignment="1">
      <alignment horizontal="left" vertical="center"/>
    </xf>
    <xf numFmtId="0" fontId="0" fillId="7" borderId="2" xfId="0" applyFill="1" applyBorder="1"/>
    <xf numFmtId="0" fontId="0" fillId="7" borderId="1" xfId="0" applyFill="1" applyBorder="1" applyAlignment="1">
      <alignment horizontal="left" vertical="center"/>
    </xf>
    <xf numFmtId="0" fontId="0" fillId="7" borderId="1" xfId="0" applyFill="1" applyBorder="1"/>
    <xf numFmtId="0" fontId="0" fillId="7" borderId="0" xfId="0" applyFill="1"/>
    <xf numFmtId="0" fontId="0" fillId="7" borderId="2" xfId="0" applyFill="1" applyBorder="1" applyAlignment="1">
      <alignment wrapText="1"/>
    </xf>
    <xf numFmtId="0" fontId="0" fillId="0" borderId="0" xfId="0" applyBorder="1" applyAlignment="1">
      <alignment horizontal="left" vertical="center"/>
    </xf>
    <xf numFmtId="0" fontId="0" fillId="0" borderId="0" xfId="0" applyBorder="1"/>
    <xf numFmtId="0" fontId="6" fillId="0" borderId="2" xfId="0" applyFont="1" applyBorder="1"/>
    <xf numFmtId="0" fontId="0" fillId="0" borderId="2" xfId="0" applyFont="1" applyFill="1" applyBorder="1" applyAlignment="1">
      <alignment horizontal="left" vertical="center"/>
    </xf>
    <xf numFmtId="0" fontId="0" fillId="0" borderId="2" xfId="0" applyFont="1" applyFill="1" applyBorder="1" applyAlignment="1">
      <alignment horizontal="left" vertical="center" wrapText="1"/>
    </xf>
    <xf numFmtId="0" fontId="0" fillId="0" borderId="2" xfId="0" applyFont="1" applyBorder="1" applyAlignment="1">
      <alignment wrapText="1"/>
    </xf>
    <xf numFmtId="4" fontId="0" fillId="0" borderId="4" xfId="0" applyNumberFormat="1" applyBorder="1" applyAlignment="1">
      <alignment wrapText="1"/>
    </xf>
    <xf numFmtId="4" fontId="0" fillId="0" borderId="4" xfId="0" applyNumberFormat="1" applyBorder="1"/>
    <xf numFmtId="4" fontId="0" fillId="7" borderId="4" xfId="0" applyNumberFormat="1" applyFill="1" applyBorder="1"/>
    <xf numFmtId="4" fontId="1" fillId="3" borderId="4" xfId="0" applyNumberFormat="1" applyFont="1" applyFill="1" applyBorder="1"/>
    <xf numFmtId="4" fontId="1" fillId="4" borderId="4" xfId="0" applyNumberFormat="1" applyFont="1" applyFill="1" applyBorder="1"/>
    <xf numFmtId="0" fontId="1" fillId="0" borderId="5" xfId="0" applyFont="1" applyBorder="1" applyAlignment="1">
      <alignment horizontal="center"/>
    </xf>
    <xf numFmtId="0" fontId="3" fillId="2" borderId="5" xfId="0" applyFont="1" applyFill="1" applyBorder="1" applyAlignment="1">
      <alignment horizontal="center"/>
    </xf>
    <xf numFmtId="4" fontId="3" fillId="2" borderId="6" xfId="0" applyNumberFormat="1" applyFont="1" applyFill="1" applyBorder="1" applyAlignment="1">
      <alignment horizontal="center"/>
    </xf>
    <xf numFmtId="0" fontId="1" fillId="4" borderId="7" xfId="0" applyFont="1" applyFill="1" applyBorder="1"/>
    <xf numFmtId="0" fontId="0" fillId="4" borderId="7" xfId="0" applyFill="1" applyBorder="1"/>
    <xf numFmtId="2" fontId="0" fillId="4" borderId="7" xfId="0" applyNumberFormat="1" applyFill="1" applyBorder="1"/>
    <xf numFmtId="4" fontId="1" fillId="4" borderId="8" xfId="0" applyNumberFormat="1" applyFont="1" applyFill="1" applyBorder="1"/>
    <xf numFmtId="0" fontId="7" fillId="0" borderId="0" xfId="2" applyFill="1"/>
    <xf numFmtId="0" fontId="7" fillId="0" borderId="0" xfId="2" applyFill="1" applyBorder="1" applyAlignment="1">
      <alignment horizontal="left" vertical="center"/>
    </xf>
    <xf numFmtId="0" fontId="7" fillId="0" borderId="0" xfId="2" applyFill="1" applyBorder="1"/>
    <xf numFmtId="4" fontId="0" fillId="9" borderId="4" xfId="0" applyNumberFormat="1" applyFill="1" applyBorder="1"/>
    <xf numFmtId="0" fontId="0" fillId="0" borderId="2" xfId="0" applyBorder="1" applyAlignment="1"/>
    <xf numFmtId="0" fontId="3" fillId="10" borderId="5" xfId="0" applyFont="1" applyFill="1" applyBorder="1" applyAlignment="1">
      <alignment horizontal="center"/>
    </xf>
    <xf numFmtId="2" fontId="3" fillId="10" borderId="5" xfId="0" applyNumberFormat="1" applyFont="1" applyFill="1" applyBorder="1" applyAlignment="1">
      <alignment horizontal="center"/>
    </xf>
    <xf numFmtId="4" fontId="8" fillId="4" borderId="4" xfId="0" applyNumberFormat="1" applyFont="1" applyFill="1" applyBorder="1"/>
    <xf numFmtId="0" fontId="0" fillId="9" borderId="2" xfId="0" applyFill="1" applyBorder="1"/>
    <xf numFmtId="0" fontId="0" fillId="0" borderId="10" xfId="0" applyFont="1" applyBorder="1" applyAlignment="1">
      <alignment wrapText="1"/>
    </xf>
    <xf numFmtId="0" fontId="0" fillId="0" borderId="9" xfId="0" applyFont="1" applyBorder="1" applyAlignment="1">
      <alignment wrapText="1"/>
    </xf>
    <xf numFmtId="0" fontId="0" fillId="9" borderId="10" xfId="0" applyFont="1" applyFill="1" applyBorder="1" applyAlignment="1">
      <alignment wrapText="1"/>
    </xf>
    <xf numFmtId="0" fontId="9" fillId="9" borderId="10" xfId="2" applyFont="1" applyFill="1" applyBorder="1" applyAlignment="1">
      <alignment wrapText="1"/>
    </xf>
    <xf numFmtId="0" fontId="9" fillId="9" borderId="2" xfId="2" applyFont="1" applyFill="1" applyBorder="1"/>
    <xf numFmtId="4" fontId="9" fillId="9" borderId="4" xfId="0" applyNumberFormat="1" applyFont="1" applyFill="1" applyBorder="1"/>
    <xf numFmtId="0" fontId="0" fillId="0" borderId="7" xfId="0" applyFont="1" applyBorder="1" applyAlignment="1">
      <alignment wrapText="1"/>
    </xf>
    <xf numFmtId="0" fontId="0" fillId="9" borderId="2" xfId="0" applyFont="1" applyFill="1" applyBorder="1" applyAlignment="1">
      <alignment wrapText="1"/>
    </xf>
    <xf numFmtId="0" fontId="0" fillId="9" borderId="2" xfId="0" applyFill="1" applyBorder="1" applyAlignment="1">
      <alignment wrapText="1"/>
    </xf>
    <xf numFmtId="0" fontId="9" fillId="9" borderId="2" xfId="2" applyFont="1" applyFill="1" applyBorder="1" applyAlignment="1">
      <alignment wrapText="1"/>
    </xf>
    <xf numFmtId="0" fontId="0" fillId="0" borderId="2" xfId="0" applyFont="1" applyBorder="1" applyAlignment="1">
      <alignment vertical="center" wrapText="1"/>
    </xf>
    <xf numFmtId="0" fontId="5" fillId="6" borderId="11" xfId="1" applyBorder="1"/>
    <xf numFmtId="0" fontId="5" fillId="6" borderId="11" xfId="1" applyBorder="1" applyAlignment="1">
      <alignment wrapText="1"/>
    </xf>
    <xf numFmtId="0" fontId="0" fillId="0" borderId="0" xfId="0" applyAlignment="1">
      <alignment horizontal="center" vertical="center"/>
    </xf>
    <xf numFmtId="0" fontId="9" fillId="0" borderId="0" xfId="0" applyFont="1" applyAlignment="1">
      <alignment horizontal="center" vertical="center"/>
    </xf>
    <xf numFmtId="164" fontId="9" fillId="0" borderId="2" xfId="0" applyNumberFormat="1" applyFont="1" applyBorder="1"/>
    <xf numFmtId="164" fontId="10" fillId="3" borderId="2" xfId="0" applyNumberFormat="1" applyFont="1" applyFill="1" applyBorder="1"/>
    <xf numFmtId="164" fontId="9" fillId="4" borderId="2" xfId="0" applyNumberFormat="1" applyFont="1" applyFill="1" applyBorder="1"/>
    <xf numFmtId="164" fontId="9" fillId="4" borderId="7" xfId="0" applyNumberFormat="1" applyFont="1" applyFill="1" applyBorder="1"/>
    <xf numFmtId="0" fontId="9" fillId="0" borderId="0" xfId="0" applyFont="1"/>
    <xf numFmtId="0" fontId="10" fillId="5" borderId="0" xfId="0" applyFont="1" applyFill="1" applyAlignment="1">
      <alignment horizontal="center"/>
    </xf>
    <xf numFmtId="0" fontId="9" fillId="5" borderId="0" xfId="0" applyFont="1" applyFill="1" applyAlignment="1">
      <alignment horizontal="center"/>
    </xf>
    <xf numFmtId="0" fontId="5" fillId="0" borderId="5" xfId="0" applyFont="1" applyBorder="1" applyAlignment="1">
      <alignment horizontal="center"/>
    </xf>
    <xf numFmtId="0" fontId="0" fillId="0" borderId="0" xfId="0" applyAlignment="1">
      <alignment horizontal="center" vertical="center"/>
    </xf>
  </cellXfs>
  <cellStyles count="3">
    <cellStyle name="Bad" xfId="2" builtinId="27"/>
    <cellStyle name="Check Cell" xfId="1" builtinId="23"/>
    <cellStyle name="Normal" xfId="0" builtinId="0"/>
  </cellStyles>
  <dxfs count="26">
    <dxf>
      <font>
        <b/>
        <i val="0"/>
        <strike val="0"/>
        <condense val="0"/>
        <extend val="0"/>
        <outline val="0"/>
        <shadow val="0"/>
        <u val="none"/>
        <vertAlign val="baseline"/>
        <sz val="11"/>
        <color theme="1"/>
        <name val="Calibri"/>
        <scheme val="minor"/>
      </font>
      <numFmt numFmtId="4" formatCode="#,##0.00"/>
      <fill>
        <patternFill patternType="solid">
          <fgColor indexed="64"/>
          <bgColor theme="5" tint="0.59999389629810485"/>
        </patternFill>
      </fill>
      <border diagonalUp="0" diagonalDown="0">
        <left style="thin">
          <color indexed="64"/>
        </left>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rgb="FF000000"/>
        </right>
        <top style="thin">
          <color rgb="FF000000"/>
        </top>
        <bottom style="thin">
          <color rgb="FF000000"/>
        </bottom>
      </border>
    </dxf>
    <dxf>
      <fill>
        <patternFill patternType="solid">
          <fgColor rgb="FF000000"/>
          <bgColor rgb="FFF8CBAD"/>
        </patternFill>
      </fill>
    </dxf>
    <dxf>
      <border outline="0">
        <bottom style="thin">
          <color rgb="FF000000"/>
        </bottom>
      </border>
    </dxf>
    <dxf>
      <font>
        <b/>
        <i val="0"/>
        <strike val="0"/>
        <condense val="0"/>
        <extend val="0"/>
        <outline val="0"/>
        <shadow val="0"/>
        <u val="none"/>
        <vertAlign val="baseline"/>
        <sz val="11"/>
        <color theme="1"/>
        <name val="Calibri"/>
        <scheme val="minor"/>
      </font>
      <numFmt numFmtId="4" formatCode="#,##0.00"/>
      <fill>
        <patternFill patternType="solid">
          <fgColor indexed="64"/>
          <bgColor theme="5" tint="0.59999389629810485"/>
        </patternFill>
      </fill>
      <border diagonalUp="0" diagonalDown="0">
        <left style="thin">
          <color indexed="64"/>
        </left>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numFmt numFmtId="2" formatCode="0.00"/>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color auto="1"/>
      </font>
      <numFmt numFmtId="164" formatCode="yyyy/mm/dd;@"/>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yyyy/mm/dd;@"/>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scheme val="minor"/>
      </font>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ill>
        <patternFill patternType="solid">
          <fgColor indexed="64"/>
          <bgColor theme="5" tint="0.59999389629810485"/>
        </patternFill>
      </fill>
    </dxf>
    <dxf>
      <border outline="0">
        <bottom style="thin">
          <color indexed="64"/>
        </bottom>
      </border>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4:K32" totalsRowShown="0" dataDxfId="24" headerRowBorderDxfId="25" tableBorderDxfId="23">
  <autoFilter ref="A4:K32"/>
  <tableColumns count="11">
    <tableColumn id="1" name="TASK" dataDxfId="22"/>
    <tableColumn id="2" name="DETAILS" dataDxfId="21"/>
    <tableColumn id="3" name="Front End(Y/N)" dataDxfId="20"/>
    <tableColumn id="4" name="Backend(Y/N)" dataDxfId="19"/>
    <tableColumn id="5" name="Database(Y/N)" dataDxfId="18"/>
    <tableColumn id="10" name="Start Date" dataDxfId="17"/>
    <tableColumn id="11" name="End Date" dataDxfId="16"/>
    <tableColumn id="6" name="SENIOR(HRS)" dataDxfId="15"/>
    <tableColumn id="7" name="TOTAL" dataDxfId="14"/>
    <tableColumn id="8" name="JUNIOR(HRS)" dataDxfId="13"/>
    <tableColumn id="9" name="TOTAL2" dataDxfId="12"/>
  </tableColumns>
  <tableStyleInfo name="TableStyleLight8" showFirstColumn="0" showLastColumn="0" showRowStripes="1" showColumnStripes="0"/>
</table>
</file>

<file path=xl/tables/table2.xml><?xml version="1.0" encoding="utf-8"?>
<table xmlns="http://schemas.openxmlformats.org/spreadsheetml/2006/main" id="2" name="Table13" displayName="Table13" ref="A4:I10" totalsRowShown="0" dataDxfId="10" headerRowBorderDxfId="11" tableBorderDxfId="9">
  <autoFilter ref="A4:I10"/>
  <tableColumns count="9">
    <tableColumn id="1" name="TASK" dataDxfId="8"/>
    <tableColumn id="2" name="DETAILS" dataDxfId="7"/>
    <tableColumn id="3" name="Front End(Y/N)" dataDxfId="6"/>
    <tableColumn id="4" name="Backend(Y/N)" dataDxfId="5"/>
    <tableColumn id="5" name="Database(Y/N)" dataDxfId="4"/>
    <tableColumn id="6" name="SENIOR(HRS)" dataDxfId="3"/>
    <tableColumn id="7" name="TOTAL" dataDxfId="2"/>
    <tableColumn id="8" name="JUNIOR(HRS)" dataDxfId="1"/>
    <tableColumn id="9" name="TOTAL2"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
  <sheetViews>
    <sheetView tabSelected="1" topLeftCell="D13" zoomScale="85" zoomScaleNormal="85" workbookViewId="0">
      <selection activeCell="F24" sqref="F24"/>
    </sheetView>
  </sheetViews>
  <sheetFormatPr defaultRowHeight="14.4" x14ac:dyDescent="0.3"/>
  <cols>
    <col min="1" max="1" width="50.33203125" customWidth="1"/>
    <col min="2" max="2" width="99.88671875" customWidth="1"/>
    <col min="3" max="3" width="49.88671875" bestFit="1" customWidth="1"/>
    <col min="4" max="4" width="45.88671875" bestFit="1" customWidth="1"/>
    <col min="5" max="5" width="47" bestFit="1" customWidth="1"/>
    <col min="6" max="7" width="47" style="78" customWidth="1"/>
    <col min="8" max="8" width="13.5546875" customWidth="1"/>
    <col min="9" max="9" width="11.44140625" bestFit="1" customWidth="1"/>
    <col min="10" max="10" width="12.6640625" customWidth="1"/>
    <col min="11" max="11" width="16.88671875" style="23" bestFit="1" customWidth="1"/>
    <col min="12" max="12" width="14.5546875" customWidth="1"/>
    <col min="17" max="18" width="9.109375" customWidth="1"/>
    <col min="19" max="19" width="16.33203125" bestFit="1" customWidth="1"/>
    <col min="20" max="20" width="16" customWidth="1"/>
  </cols>
  <sheetData>
    <row r="1" spans="1:20" ht="15.6" x14ac:dyDescent="0.3">
      <c r="A1" s="3" t="s">
        <v>4</v>
      </c>
      <c r="B1" s="2"/>
      <c r="C1" s="2"/>
      <c r="D1" s="2"/>
      <c r="E1" s="2"/>
      <c r="F1" s="73"/>
      <c r="G1" s="73"/>
      <c r="H1" s="2"/>
      <c r="I1" s="2"/>
      <c r="J1" s="2"/>
      <c r="K1" s="22"/>
      <c r="L1" s="2"/>
      <c r="M1" s="2"/>
      <c r="N1" s="2"/>
      <c r="O1" s="2"/>
      <c r="P1" s="2"/>
      <c r="Q1" s="2"/>
      <c r="R1" s="2"/>
      <c r="S1" s="2"/>
      <c r="T1" s="2"/>
    </row>
    <row r="2" spans="1:20" ht="15.6" x14ac:dyDescent="0.3">
      <c r="A2" s="3" t="s">
        <v>67</v>
      </c>
      <c r="B2" s="2"/>
      <c r="C2" s="2"/>
      <c r="D2" s="2"/>
      <c r="E2" s="2"/>
      <c r="F2" s="73"/>
      <c r="G2" s="73"/>
      <c r="H2" s="2"/>
      <c r="I2" s="2"/>
      <c r="J2" s="2"/>
      <c r="K2" s="22"/>
      <c r="L2" s="2"/>
      <c r="M2" s="2"/>
      <c r="N2" s="2"/>
      <c r="O2" s="2"/>
      <c r="P2" s="2"/>
      <c r="Q2" s="2"/>
      <c r="R2" s="2"/>
      <c r="S2" s="2"/>
      <c r="T2" s="2"/>
    </row>
    <row r="3" spans="1:20" x14ac:dyDescent="0.3">
      <c r="A3" s="82"/>
      <c r="B3" s="82"/>
      <c r="C3" s="82"/>
      <c r="D3" s="82"/>
      <c r="E3" s="82"/>
      <c r="F3" s="82"/>
      <c r="G3" s="82"/>
      <c r="H3" s="82"/>
      <c r="I3" s="82"/>
      <c r="J3" s="82"/>
      <c r="K3" s="82"/>
      <c r="L3" s="82"/>
      <c r="M3" s="82"/>
      <c r="N3" s="82"/>
      <c r="O3" s="82"/>
      <c r="P3" s="82"/>
      <c r="Q3" s="82"/>
      <c r="R3" s="82"/>
      <c r="S3" s="82"/>
      <c r="T3" s="82"/>
    </row>
    <row r="4" spans="1:20" x14ac:dyDescent="0.3">
      <c r="A4" s="43" t="s">
        <v>5</v>
      </c>
      <c r="B4" s="43" t="s">
        <v>6</v>
      </c>
      <c r="C4" s="43" t="s">
        <v>53</v>
      </c>
      <c r="D4" s="43" t="s">
        <v>52</v>
      </c>
      <c r="E4" s="43" t="s">
        <v>54</v>
      </c>
      <c r="F4" s="81" t="s">
        <v>73</v>
      </c>
      <c r="G4" s="81" t="s">
        <v>74</v>
      </c>
      <c r="H4" s="55" t="s">
        <v>7</v>
      </c>
      <c r="I4" s="56" t="s">
        <v>8</v>
      </c>
      <c r="J4" s="44" t="s">
        <v>9</v>
      </c>
      <c r="K4" s="45" t="s">
        <v>58</v>
      </c>
      <c r="L4" s="2"/>
      <c r="M4" s="82"/>
      <c r="N4" s="82"/>
      <c r="O4" s="82"/>
      <c r="P4" s="82"/>
      <c r="Q4" s="82"/>
      <c r="R4" s="82"/>
    </row>
    <row r="5" spans="1:20" ht="43.2" x14ac:dyDescent="0.3">
      <c r="A5" s="9" t="s">
        <v>24</v>
      </c>
      <c r="B5" s="6" t="s">
        <v>25</v>
      </c>
      <c r="C5" s="5" t="s">
        <v>50</v>
      </c>
      <c r="D5" s="5" t="s">
        <v>50</v>
      </c>
      <c r="E5" s="5" t="s">
        <v>50</v>
      </c>
      <c r="F5" s="74">
        <v>45049</v>
      </c>
      <c r="G5" s="74">
        <v>45061</v>
      </c>
      <c r="H5" s="5">
        <v>70</v>
      </c>
      <c r="I5" s="5">
        <f t="shared" ref="I5:I26" si="0">H5*$B$36</f>
        <v>80500</v>
      </c>
      <c r="J5" s="5">
        <v>15</v>
      </c>
      <c r="K5" s="39">
        <f t="shared" ref="K5:K26" si="1">J5*$B$37</f>
        <v>11625</v>
      </c>
      <c r="L5" s="7"/>
      <c r="M5" s="4"/>
      <c r="N5" s="4"/>
      <c r="O5" s="4"/>
      <c r="P5" s="4"/>
      <c r="Q5" s="4"/>
      <c r="R5" s="4"/>
    </row>
    <row r="6" spans="1:20" ht="21" customHeight="1" x14ac:dyDescent="0.3">
      <c r="A6" s="9" t="s">
        <v>26</v>
      </c>
      <c r="B6" s="54" t="s">
        <v>27</v>
      </c>
      <c r="C6" s="5" t="s">
        <v>50</v>
      </c>
      <c r="D6" s="5" t="s">
        <v>50</v>
      </c>
      <c r="E6" s="5" t="s">
        <v>50</v>
      </c>
      <c r="F6" s="74">
        <v>45062</v>
      </c>
      <c r="G6" s="74">
        <v>45071</v>
      </c>
      <c r="H6" s="5">
        <v>60</v>
      </c>
      <c r="I6" s="5">
        <f t="shared" si="0"/>
        <v>69000</v>
      </c>
      <c r="J6" s="5">
        <v>30</v>
      </c>
      <c r="K6" s="39">
        <f t="shared" si="1"/>
        <v>23250</v>
      </c>
      <c r="L6" s="7"/>
      <c r="M6" s="4"/>
      <c r="N6" s="4"/>
      <c r="O6" s="4"/>
      <c r="P6" s="4"/>
      <c r="Q6" s="4"/>
      <c r="R6" s="4"/>
    </row>
    <row r="7" spans="1:20" ht="24" customHeight="1" x14ac:dyDescent="0.3">
      <c r="A7" s="34" t="s">
        <v>28</v>
      </c>
      <c r="B7" s="6" t="s">
        <v>29</v>
      </c>
      <c r="C7" s="5" t="s">
        <v>50</v>
      </c>
      <c r="D7" s="5" t="s">
        <v>50</v>
      </c>
      <c r="E7" s="5" t="s">
        <v>51</v>
      </c>
      <c r="F7" s="74">
        <v>45072</v>
      </c>
      <c r="G7" s="74">
        <v>45075</v>
      </c>
      <c r="H7" s="5">
        <v>20</v>
      </c>
      <c r="I7" s="5">
        <f t="shared" si="0"/>
        <v>23000</v>
      </c>
      <c r="J7" s="5">
        <v>15</v>
      </c>
      <c r="K7" s="39">
        <f t="shared" si="1"/>
        <v>11625</v>
      </c>
      <c r="L7" s="32"/>
      <c r="M7" s="33"/>
      <c r="N7" s="33"/>
      <c r="O7" s="33"/>
      <c r="P7" s="33"/>
      <c r="Q7" s="33"/>
      <c r="R7" s="33"/>
    </row>
    <row r="8" spans="1:20" x14ac:dyDescent="0.3">
      <c r="A8" s="35" t="s">
        <v>30</v>
      </c>
      <c r="B8" s="6" t="s">
        <v>31</v>
      </c>
      <c r="C8" s="6" t="s">
        <v>50</v>
      </c>
      <c r="D8" s="5" t="s">
        <v>50</v>
      </c>
      <c r="E8" s="5" t="s">
        <v>51</v>
      </c>
      <c r="F8" s="74">
        <v>45076</v>
      </c>
      <c r="G8" s="74">
        <v>45098</v>
      </c>
      <c r="H8" s="5">
        <v>180</v>
      </c>
      <c r="I8" s="5">
        <f t="shared" si="0"/>
        <v>207000</v>
      </c>
      <c r="J8" s="5">
        <v>40</v>
      </c>
      <c r="K8" s="39">
        <f t="shared" si="1"/>
        <v>31000</v>
      </c>
      <c r="L8" s="32"/>
      <c r="M8" s="33"/>
      <c r="N8" s="33"/>
      <c r="O8" s="33"/>
      <c r="P8" s="33"/>
      <c r="Q8" s="33"/>
      <c r="R8" s="33"/>
    </row>
    <row r="9" spans="1:20" ht="43.2" x14ac:dyDescent="0.3">
      <c r="A9" s="35" t="s">
        <v>34</v>
      </c>
      <c r="B9" s="6" t="s">
        <v>32</v>
      </c>
      <c r="C9" s="6" t="s">
        <v>50</v>
      </c>
      <c r="D9" s="5" t="s">
        <v>50</v>
      </c>
      <c r="E9" s="5" t="s">
        <v>50</v>
      </c>
      <c r="F9" s="74">
        <v>45077</v>
      </c>
      <c r="G9" s="74">
        <v>45083</v>
      </c>
      <c r="H9" s="5">
        <v>30</v>
      </c>
      <c r="I9" s="5">
        <f t="shared" si="0"/>
        <v>34500</v>
      </c>
      <c r="J9" s="5">
        <v>10</v>
      </c>
      <c r="K9" s="39">
        <f t="shared" si="1"/>
        <v>7750</v>
      </c>
      <c r="L9" s="32"/>
      <c r="M9" s="33"/>
      <c r="N9" s="33"/>
      <c r="O9" s="33"/>
      <c r="P9" s="33"/>
      <c r="Q9" s="33"/>
      <c r="R9" s="33"/>
    </row>
    <row r="10" spans="1:20" ht="28.8" x14ac:dyDescent="0.3">
      <c r="A10" s="35" t="s">
        <v>33</v>
      </c>
      <c r="B10" s="6" t="s">
        <v>35</v>
      </c>
      <c r="C10" s="6" t="s">
        <v>50</v>
      </c>
      <c r="D10" s="5" t="s">
        <v>50</v>
      </c>
      <c r="E10" s="5" t="s">
        <v>50</v>
      </c>
      <c r="F10" s="74">
        <v>45084</v>
      </c>
      <c r="G10" s="74">
        <v>45090</v>
      </c>
      <c r="H10" s="5">
        <v>40</v>
      </c>
      <c r="I10" s="5">
        <f t="shared" si="0"/>
        <v>46000</v>
      </c>
      <c r="J10" s="5">
        <v>20</v>
      </c>
      <c r="K10" s="39">
        <f t="shared" si="1"/>
        <v>15500</v>
      </c>
      <c r="L10" s="32"/>
      <c r="M10" s="33"/>
      <c r="N10" s="33"/>
      <c r="O10" s="33"/>
      <c r="P10" s="33"/>
      <c r="Q10" s="33"/>
      <c r="R10" s="33"/>
    </row>
    <row r="11" spans="1:20" ht="28.8" x14ac:dyDescent="0.3">
      <c r="A11" s="36" t="s">
        <v>36</v>
      </c>
      <c r="B11" s="6" t="s">
        <v>37</v>
      </c>
      <c r="C11" s="6" t="s">
        <v>50</v>
      </c>
      <c r="D11" s="5" t="s">
        <v>50</v>
      </c>
      <c r="E11" s="5" t="s">
        <v>50</v>
      </c>
      <c r="F11" s="74">
        <v>45091</v>
      </c>
      <c r="G11" s="74">
        <v>45100</v>
      </c>
      <c r="H11" s="5">
        <v>60</v>
      </c>
      <c r="I11" s="5">
        <f t="shared" si="0"/>
        <v>69000</v>
      </c>
      <c r="J11" s="5">
        <v>30</v>
      </c>
      <c r="K11" s="39">
        <f t="shared" si="1"/>
        <v>23250</v>
      </c>
      <c r="L11" s="32"/>
      <c r="M11" s="33"/>
      <c r="N11" s="33"/>
      <c r="O11" s="33"/>
      <c r="P11" s="33"/>
      <c r="Q11" s="33"/>
      <c r="R11" s="33"/>
    </row>
    <row r="12" spans="1:20" ht="28.8" x14ac:dyDescent="0.3">
      <c r="A12" s="36" t="s">
        <v>38</v>
      </c>
      <c r="B12" s="6" t="s">
        <v>39</v>
      </c>
      <c r="C12" s="6" t="s">
        <v>50</v>
      </c>
      <c r="D12" s="5" t="s">
        <v>50</v>
      </c>
      <c r="E12" s="5" t="s">
        <v>50</v>
      </c>
      <c r="F12" s="74">
        <v>45103</v>
      </c>
      <c r="G12" s="74">
        <v>45104</v>
      </c>
      <c r="H12" s="5">
        <v>15</v>
      </c>
      <c r="I12" s="5">
        <f t="shared" si="0"/>
        <v>17250</v>
      </c>
      <c r="J12" s="5">
        <v>30</v>
      </c>
      <c r="K12" s="39">
        <f t="shared" si="1"/>
        <v>23250</v>
      </c>
      <c r="L12" s="32"/>
      <c r="M12" s="33"/>
      <c r="N12" s="33"/>
      <c r="O12" s="33"/>
      <c r="P12" s="33"/>
      <c r="Q12" s="33"/>
      <c r="R12" s="33"/>
    </row>
    <row r="13" spans="1:20" ht="58.5" customHeight="1" x14ac:dyDescent="0.3">
      <c r="A13" s="59" t="s">
        <v>46</v>
      </c>
      <c r="B13" s="37" t="s">
        <v>60</v>
      </c>
      <c r="C13" s="6" t="s">
        <v>50</v>
      </c>
      <c r="D13" s="5" t="s">
        <v>50</v>
      </c>
      <c r="E13" s="5" t="s">
        <v>50</v>
      </c>
      <c r="F13" s="74">
        <v>45105</v>
      </c>
      <c r="G13" s="74">
        <v>45110</v>
      </c>
      <c r="H13" s="5">
        <v>30</v>
      </c>
      <c r="I13" s="5">
        <f t="shared" si="0"/>
        <v>34500</v>
      </c>
      <c r="J13" s="5">
        <v>15</v>
      </c>
      <c r="K13" s="39">
        <f t="shared" si="1"/>
        <v>11625</v>
      </c>
      <c r="L13" s="32"/>
      <c r="M13" s="33"/>
      <c r="N13" s="33"/>
      <c r="O13" s="33"/>
      <c r="P13" s="33"/>
      <c r="Q13" s="33"/>
      <c r="R13" s="33"/>
    </row>
    <row r="14" spans="1:20" ht="23.25" customHeight="1" x14ac:dyDescent="0.3">
      <c r="A14" s="36" t="s">
        <v>40</v>
      </c>
      <c r="B14" s="65" t="s">
        <v>41</v>
      </c>
      <c r="C14" s="6" t="s">
        <v>50</v>
      </c>
      <c r="D14" s="5" t="s">
        <v>50</v>
      </c>
      <c r="E14" s="5" t="s">
        <v>50</v>
      </c>
      <c r="F14" s="74">
        <v>45111</v>
      </c>
      <c r="G14" s="74">
        <v>45120</v>
      </c>
      <c r="H14" s="5">
        <v>60</v>
      </c>
      <c r="I14" s="5">
        <f t="shared" si="0"/>
        <v>69000</v>
      </c>
      <c r="J14" s="5">
        <v>30</v>
      </c>
      <c r="K14" s="39">
        <f t="shared" si="1"/>
        <v>23250</v>
      </c>
      <c r="L14" s="32"/>
      <c r="M14" s="33"/>
      <c r="N14" s="33"/>
      <c r="O14" s="33"/>
      <c r="P14" s="33"/>
      <c r="Q14" s="33"/>
      <c r="R14" s="33"/>
    </row>
    <row r="15" spans="1:20" ht="24" customHeight="1" x14ac:dyDescent="0.3">
      <c r="A15" s="60" t="s">
        <v>42</v>
      </c>
      <c r="B15" s="37" t="s">
        <v>43</v>
      </c>
      <c r="C15" s="6" t="s">
        <v>50</v>
      </c>
      <c r="D15" s="5" t="s">
        <v>50</v>
      </c>
      <c r="E15" s="5" t="s">
        <v>50</v>
      </c>
      <c r="F15" s="74">
        <v>45120</v>
      </c>
      <c r="G15" s="74">
        <v>45122</v>
      </c>
      <c r="H15" s="5">
        <v>20</v>
      </c>
      <c r="I15" s="5">
        <f t="shared" si="0"/>
        <v>23000</v>
      </c>
      <c r="J15" s="5">
        <v>15</v>
      </c>
      <c r="K15" s="39">
        <f t="shared" si="1"/>
        <v>11625</v>
      </c>
      <c r="L15" s="32"/>
      <c r="M15" s="33"/>
      <c r="N15" s="33"/>
      <c r="O15" s="33"/>
      <c r="P15" s="33"/>
      <c r="Q15" s="33"/>
      <c r="R15" s="33"/>
    </row>
    <row r="16" spans="1:20" ht="28.8" x14ac:dyDescent="0.3">
      <c r="A16" s="59" t="s">
        <v>49</v>
      </c>
      <c r="B16" s="37" t="s">
        <v>65</v>
      </c>
      <c r="C16" s="6" t="s">
        <v>50</v>
      </c>
      <c r="D16" s="5" t="s">
        <v>50</v>
      </c>
      <c r="E16" s="5" t="s">
        <v>50</v>
      </c>
      <c r="F16" s="74">
        <v>45126</v>
      </c>
      <c r="G16" s="74">
        <v>45135</v>
      </c>
      <c r="H16" s="5">
        <v>60</v>
      </c>
      <c r="I16" s="5">
        <f t="shared" si="0"/>
        <v>69000</v>
      </c>
      <c r="J16" s="5">
        <v>20</v>
      </c>
      <c r="K16" s="39">
        <f t="shared" si="1"/>
        <v>15500</v>
      </c>
      <c r="L16" s="32"/>
      <c r="M16" s="33"/>
      <c r="N16" s="33"/>
      <c r="O16" s="33"/>
      <c r="P16" s="33"/>
      <c r="Q16" s="33"/>
      <c r="R16" s="33"/>
    </row>
    <row r="17" spans="1:25" ht="43.2" x14ac:dyDescent="0.3">
      <c r="A17" s="59" t="s">
        <v>55</v>
      </c>
      <c r="B17" s="6" t="s">
        <v>57</v>
      </c>
      <c r="C17" s="6" t="s">
        <v>50</v>
      </c>
      <c r="D17" s="5" t="s">
        <v>50</v>
      </c>
      <c r="E17" s="5" t="s">
        <v>50</v>
      </c>
      <c r="F17" s="74">
        <v>45138</v>
      </c>
      <c r="G17" s="74">
        <v>45149</v>
      </c>
      <c r="H17" s="5">
        <v>70</v>
      </c>
      <c r="I17" s="5">
        <f t="shared" si="0"/>
        <v>80500</v>
      </c>
      <c r="J17" s="5">
        <v>30</v>
      </c>
      <c r="K17" s="39">
        <f t="shared" si="1"/>
        <v>23250</v>
      </c>
      <c r="L17" s="32"/>
      <c r="M17" s="33"/>
      <c r="N17" s="33"/>
      <c r="O17" s="33"/>
      <c r="P17" s="33"/>
      <c r="Q17" s="33"/>
      <c r="R17" s="33"/>
    </row>
    <row r="18" spans="1:25" ht="43.2" x14ac:dyDescent="0.3">
      <c r="A18" s="59" t="s">
        <v>56</v>
      </c>
      <c r="B18" s="69" t="s">
        <v>64</v>
      </c>
      <c r="C18" s="6" t="s">
        <v>50</v>
      </c>
      <c r="D18" s="5" t="s">
        <v>50</v>
      </c>
      <c r="E18" s="5" t="s">
        <v>50</v>
      </c>
      <c r="F18" s="74">
        <v>45152</v>
      </c>
      <c r="G18" s="74">
        <v>45159</v>
      </c>
      <c r="H18" s="5">
        <v>50</v>
      </c>
      <c r="I18" s="5">
        <f t="shared" si="0"/>
        <v>57500</v>
      </c>
      <c r="J18" s="5">
        <v>30</v>
      </c>
      <c r="K18" s="39">
        <f t="shared" si="1"/>
        <v>23250</v>
      </c>
      <c r="L18" s="32"/>
      <c r="M18" s="33"/>
      <c r="N18" s="33"/>
      <c r="O18" s="33"/>
      <c r="P18" s="33"/>
      <c r="Q18" s="33"/>
      <c r="R18" s="33"/>
    </row>
    <row r="19" spans="1:25" x14ac:dyDescent="0.3">
      <c r="A19" s="61" t="s">
        <v>44</v>
      </c>
      <c r="B19" s="66" t="s">
        <v>45</v>
      </c>
      <c r="C19" s="67" t="s">
        <v>50</v>
      </c>
      <c r="D19" s="58" t="s">
        <v>50</v>
      </c>
      <c r="E19" s="58" t="s">
        <v>50</v>
      </c>
      <c r="F19" s="74" t="s">
        <v>75</v>
      </c>
      <c r="G19" s="74" t="s">
        <v>75</v>
      </c>
      <c r="H19" s="58">
        <v>0</v>
      </c>
      <c r="I19" s="58">
        <f t="shared" si="0"/>
        <v>0</v>
      </c>
      <c r="J19" s="58">
        <v>0</v>
      </c>
      <c r="K19" s="53">
        <f t="shared" si="1"/>
        <v>0</v>
      </c>
      <c r="L19" s="32"/>
      <c r="M19" s="33"/>
      <c r="N19" s="33"/>
      <c r="O19" s="33"/>
      <c r="P19" s="33"/>
      <c r="Q19" s="33"/>
      <c r="R19" s="33"/>
    </row>
    <row r="20" spans="1:25" s="50" customFormat="1" x14ac:dyDescent="0.3">
      <c r="A20" s="62" t="s">
        <v>47</v>
      </c>
      <c r="B20" s="68" t="s">
        <v>48</v>
      </c>
      <c r="C20" s="68" t="s">
        <v>50</v>
      </c>
      <c r="D20" s="63" t="s">
        <v>50</v>
      </c>
      <c r="E20" s="63" t="s">
        <v>50</v>
      </c>
      <c r="F20" s="74" t="s">
        <v>75</v>
      </c>
      <c r="G20" s="74" t="s">
        <v>75</v>
      </c>
      <c r="H20" s="63">
        <v>0</v>
      </c>
      <c r="I20" s="63">
        <f t="shared" si="0"/>
        <v>0</v>
      </c>
      <c r="J20" s="63">
        <v>0</v>
      </c>
      <c r="K20" s="64">
        <f t="shared" si="1"/>
        <v>0</v>
      </c>
      <c r="L20" s="51"/>
      <c r="M20" s="52"/>
      <c r="N20" s="52"/>
      <c r="O20" s="52"/>
      <c r="P20" s="52"/>
      <c r="Q20" s="52"/>
      <c r="R20" s="52"/>
    </row>
    <row r="21" spans="1:25" s="1" customFormat="1" x14ac:dyDescent="0.3">
      <c r="A21" s="10" t="s">
        <v>19</v>
      </c>
      <c r="B21" s="10" t="s">
        <v>23</v>
      </c>
      <c r="C21" s="10" t="s">
        <v>50</v>
      </c>
      <c r="D21" s="10" t="s">
        <v>50</v>
      </c>
      <c r="E21" s="10" t="s">
        <v>50</v>
      </c>
      <c r="F21" s="74">
        <v>45160</v>
      </c>
      <c r="G21" s="74">
        <v>45167</v>
      </c>
      <c r="H21" s="6">
        <v>60</v>
      </c>
      <c r="I21" s="6">
        <f t="shared" si="0"/>
        <v>69000</v>
      </c>
      <c r="J21" s="6">
        <v>30</v>
      </c>
      <c r="K21" s="38">
        <f t="shared" si="1"/>
        <v>23250</v>
      </c>
      <c r="L21" s="8"/>
      <c r="M21" s="8"/>
      <c r="N21" s="8"/>
      <c r="O21" s="8"/>
      <c r="P21" s="8"/>
      <c r="Q21" s="8"/>
      <c r="R21" s="8"/>
    </row>
    <row r="22" spans="1:25" ht="29.25" customHeight="1" x14ac:dyDescent="0.3">
      <c r="A22" s="10" t="s">
        <v>18</v>
      </c>
      <c r="B22" s="19" t="s">
        <v>59</v>
      </c>
      <c r="C22" s="19" t="s">
        <v>50</v>
      </c>
      <c r="D22" s="19" t="s">
        <v>50</v>
      </c>
      <c r="E22" s="19" t="s">
        <v>50</v>
      </c>
      <c r="F22" s="74">
        <v>45168</v>
      </c>
      <c r="G22" s="74">
        <v>45182</v>
      </c>
      <c r="H22" s="6">
        <v>90</v>
      </c>
      <c r="I22" s="5">
        <f t="shared" si="0"/>
        <v>103500</v>
      </c>
      <c r="J22" s="6">
        <v>20</v>
      </c>
      <c r="K22" s="39">
        <f t="shared" si="1"/>
        <v>15500</v>
      </c>
      <c r="L22" s="7"/>
      <c r="M22" s="8"/>
      <c r="N22" s="8"/>
      <c r="O22" s="8"/>
      <c r="P22" s="8"/>
      <c r="Q22" s="8"/>
      <c r="R22" s="8"/>
      <c r="U22" s="1"/>
      <c r="V22" s="1"/>
      <c r="W22" s="1"/>
      <c r="X22" s="1"/>
      <c r="Y22" s="1"/>
    </row>
    <row r="23" spans="1:25" ht="21.75" customHeight="1" x14ac:dyDescent="0.3">
      <c r="A23" s="9" t="s">
        <v>0</v>
      </c>
      <c r="B23" s="5" t="s">
        <v>3</v>
      </c>
      <c r="C23" s="6" t="s">
        <v>50</v>
      </c>
      <c r="D23" s="6" t="s">
        <v>50</v>
      </c>
      <c r="E23" s="6" t="s">
        <v>50</v>
      </c>
      <c r="F23" s="74">
        <v>45183</v>
      </c>
      <c r="G23" s="74">
        <v>45187</v>
      </c>
      <c r="H23" s="5">
        <v>20</v>
      </c>
      <c r="I23" s="5">
        <f t="shared" si="0"/>
        <v>23000</v>
      </c>
      <c r="J23" s="5">
        <v>10</v>
      </c>
      <c r="K23" s="39">
        <f t="shared" si="1"/>
        <v>7750</v>
      </c>
      <c r="L23" s="7"/>
      <c r="M23" s="4"/>
      <c r="N23" s="4"/>
      <c r="O23" s="4"/>
      <c r="P23" s="4"/>
      <c r="Q23" s="4"/>
      <c r="R23" s="4"/>
    </row>
    <row r="24" spans="1:25" ht="23.25" customHeight="1" x14ac:dyDescent="0.3">
      <c r="A24" s="9" t="s">
        <v>1</v>
      </c>
      <c r="B24" s="5" t="s">
        <v>20</v>
      </c>
      <c r="C24" s="6" t="s">
        <v>50</v>
      </c>
      <c r="D24" s="6" t="s">
        <v>50</v>
      </c>
      <c r="E24" s="6" t="s">
        <v>50</v>
      </c>
      <c r="F24" s="74">
        <v>45188</v>
      </c>
      <c r="G24" s="74">
        <v>45202</v>
      </c>
      <c r="H24" s="5">
        <v>80</v>
      </c>
      <c r="I24" s="5">
        <f t="shared" si="0"/>
        <v>92000</v>
      </c>
      <c r="J24" s="5">
        <v>20</v>
      </c>
      <c r="K24" s="39">
        <f t="shared" si="1"/>
        <v>15500</v>
      </c>
      <c r="L24" s="7"/>
      <c r="M24" s="4"/>
      <c r="N24" s="4"/>
      <c r="O24" s="4"/>
      <c r="P24" s="4"/>
      <c r="Q24" s="4"/>
      <c r="R24" s="4"/>
    </row>
    <row r="25" spans="1:25" s="30" customFormat="1" ht="21" customHeight="1" thickBot="1" x14ac:dyDescent="0.35">
      <c r="A25" s="26" t="s">
        <v>21</v>
      </c>
      <c r="B25" s="27" t="s">
        <v>22</v>
      </c>
      <c r="C25" s="31" t="s">
        <v>50</v>
      </c>
      <c r="D25" s="31" t="s">
        <v>50</v>
      </c>
      <c r="E25" s="31" t="s">
        <v>50</v>
      </c>
      <c r="F25" s="74">
        <v>45203</v>
      </c>
      <c r="G25" s="74">
        <v>45212</v>
      </c>
      <c r="H25" s="27">
        <v>60</v>
      </c>
      <c r="I25" s="27">
        <f t="shared" si="0"/>
        <v>69000</v>
      </c>
      <c r="J25" s="27">
        <v>20</v>
      </c>
      <c r="K25" s="40">
        <f t="shared" si="1"/>
        <v>15500</v>
      </c>
      <c r="L25" s="28"/>
      <c r="M25" s="29"/>
      <c r="N25" s="29"/>
      <c r="O25" s="29"/>
      <c r="P25" s="29"/>
      <c r="Q25" s="29"/>
      <c r="R25" s="29"/>
    </row>
    <row r="26" spans="1:25" ht="202.2" thickTop="1" x14ac:dyDescent="0.3">
      <c r="A26" s="9" t="s">
        <v>2</v>
      </c>
      <c r="B26" s="6" t="s">
        <v>63</v>
      </c>
      <c r="C26" s="70"/>
      <c r="D26" s="71"/>
      <c r="E26" s="71"/>
      <c r="F26" s="74">
        <v>45215</v>
      </c>
      <c r="G26" s="74">
        <v>45236</v>
      </c>
      <c r="H26" s="5">
        <v>130</v>
      </c>
      <c r="I26" s="5">
        <f t="shared" si="0"/>
        <v>149500</v>
      </c>
      <c r="J26" s="5">
        <v>60</v>
      </c>
      <c r="K26" s="39">
        <f t="shared" si="1"/>
        <v>46500</v>
      </c>
      <c r="L26" s="7"/>
      <c r="M26" s="4"/>
      <c r="N26" s="4"/>
      <c r="O26" s="4"/>
      <c r="P26" s="4"/>
      <c r="Q26" s="4"/>
      <c r="R26" s="4"/>
    </row>
    <row r="27" spans="1:25" x14ac:dyDescent="0.3">
      <c r="A27" s="20" t="s">
        <v>17</v>
      </c>
      <c r="B27" s="21"/>
      <c r="C27" s="21"/>
      <c r="D27" s="21"/>
      <c r="E27" s="21"/>
      <c r="F27" s="75"/>
      <c r="G27" s="75"/>
      <c r="H27" s="21">
        <f>SUM(H21:H25)</f>
        <v>310</v>
      </c>
      <c r="I27" s="21">
        <f>SUM(I21:I25)</f>
        <v>356500</v>
      </c>
      <c r="J27" s="21">
        <f>SUM(J21:J25)</f>
        <v>100</v>
      </c>
      <c r="K27" s="41">
        <f>SUM(K21:K25)</f>
        <v>77500</v>
      </c>
      <c r="L27" s="18"/>
    </row>
    <row r="28" spans="1:25" x14ac:dyDescent="0.3">
      <c r="A28" s="11" t="s">
        <v>66</v>
      </c>
      <c r="B28" s="12"/>
      <c r="C28" s="12"/>
      <c r="D28" s="12"/>
      <c r="E28" s="12"/>
      <c r="F28" s="76"/>
      <c r="G28" s="76"/>
      <c r="H28" s="12"/>
      <c r="I28" s="13"/>
      <c r="J28" s="12"/>
      <c r="K28" s="42">
        <f>I27+K27</f>
        <v>434000</v>
      </c>
    </row>
    <row r="29" spans="1:25" x14ac:dyDescent="0.3">
      <c r="A29" s="11" t="s">
        <v>61</v>
      </c>
      <c r="B29" s="12"/>
      <c r="C29" s="12"/>
      <c r="D29" s="12"/>
      <c r="E29" s="12"/>
      <c r="F29" s="76"/>
      <c r="G29" s="76"/>
      <c r="H29" s="12"/>
      <c r="I29" s="13"/>
      <c r="J29" s="12"/>
      <c r="K29" s="57">
        <f>200*B38</f>
        <v>230000</v>
      </c>
    </row>
    <row r="30" spans="1:25" x14ac:dyDescent="0.3">
      <c r="A30" s="11" t="s">
        <v>8</v>
      </c>
      <c r="B30" s="12"/>
      <c r="C30" s="12"/>
      <c r="D30" s="12"/>
      <c r="E30" s="12"/>
      <c r="F30" s="76"/>
      <c r="G30" s="76"/>
      <c r="H30" s="12"/>
      <c r="I30" s="13"/>
      <c r="J30" s="12"/>
      <c r="K30" s="57">
        <f>K28+K29</f>
        <v>664000</v>
      </c>
    </row>
    <row r="31" spans="1:25" x14ac:dyDescent="0.3">
      <c r="A31" s="11" t="s">
        <v>10</v>
      </c>
      <c r="B31" s="12"/>
      <c r="C31" s="12"/>
      <c r="D31" s="12"/>
      <c r="E31" s="12"/>
      <c r="F31" s="76"/>
      <c r="G31" s="76"/>
      <c r="H31" s="12"/>
      <c r="I31" s="13"/>
      <c r="J31" s="12"/>
      <c r="K31" s="42">
        <f>K30*0.15</f>
        <v>99600</v>
      </c>
    </row>
    <row r="32" spans="1:25" x14ac:dyDescent="0.3">
      <c r="A32" s="46" t="s">
        <v>11</v>
      </c>
      <c r="B32" s="47"/>
      <c r="C32" s="47"/>
      <c r="D32" s="47"/>
      <c r="E32" s="47"/>
      <c r="F32" s="77"/>
      <c r="G32" s="77"/>
      <c r="H32" s="47"/>
      <c r="I32" s="48"/>
      <c r="J32" s="47"/>
      <c r="K32" s="49">
        <f>K30+K31</f>
        <v>763600</v>
      </c>
    </row>
    <row r="34" spans="1:7" ht="15.6" x14ac:dyDescent="0.3">
      <c r="A34" s="14" t="s">
        <v>12</v>
      </c>
    </row>
    <row r="35" spans="1:7" x14ac:dyDescent="0.3">
      <c r="A35" s="15" t="s">
        <v>13</v>
      </c>
      <c r="B35" s="15" t="s">
        <v>14</v>
      </c>
      <c r="C35" s="24"/>
      <c r="D35" s="24"/>
      <c r="E35" s="24"/>
      <c r="F35" s="79"/>
      <c r="G35" s="79"/>
    </row>
    <row r="36" spans="1:7" x14ac:dyDescent="0.3">
      <c r="A36" s="16" t="s">
        <v>15</v>
      </c>
      <c r="B36" s="17">
        <v>1150</v>
      </c>
      <c r="C36" s="25"/>
      <c r="D36" s="25"/>
      <c r="E36" s="25"/>
      <c r="F36" s="80"/>
      <c r="G36" s="80"/>
    </row>
    <row r="37" spans="1:7" x14ac:dyDescent="0.3">
      <c r="A37" s="16" t="s">
        <v>16</v>
      </c>
      <c r="B37" s="17">
        <v>775</v>
      </c>
      <c r="C37" s="25"/>
      <c r="D37" s="25"/>
      <c r="E37" s="25"/>
      <c r="F37" s="80"/>
      <c r="G37" s="80"/>
    </row>
    <row r="38" spans="1:7" x14ac:dyDescent="0.3">
      <c r="A38" s="16" t="s">
        <v>62</v>
      </c>
      <c r="B38" s="17">
        <v>1150</v>
      </c>
    </row>
  </sheetData>
  <mergeCells count="2">
    <mergeCell ref="A3:T3"/>
    <mergeCell ref="M4:R4"/>
  </mergeCells>
  <pageMargins left="0.7" right="0.7" top="0.75" bottom="0.75" header="0.3" footer="0.3"/>
  <pageSetup orientation="landscape"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
  <sheetViews>
    <sheetView zoomScale="85" zoomScaleNormal="85" workbookViewId="0">
      <selection activeCell="B21" sqref="B21"/>
    </sheetView>
  </sheetViews>
  <sheetFormatPr defaultRowHeight="14.4" x14ac:dyDescent="0.3"/>
  <cols>
    <col min="1" max="1" width="50.33203125" customWidth="1"/>
    <col min="2" max="2" width="99.88671875" customWidth="1"/>
    <col min="3" max="3" width="19.109375" bestFit="1" customWidth="1"/>
    <col min="4" max="4" width="18.109375" bestFit="1" customWidth="1"/>
    <col min="5" max="5" width="19.109375" bestFit="1" customWidth="1"/>
    <col min="6" max="6" width="13.5546875" customWidth="1"/>
    <col min="7" max="7" width="11.44140625" bestFit="1" customWidth="1"/>
    <col min="8" max="8" width="12.6640625" customWidth="1"/>
    <col min="9" max="9" width="16.88671875" style="23" bestFit="1" customWidth="1"/>
    <col min="10" max="10" width="14.5546875" customWidth="1"/>
    <col min="15" max="16" width="9.109375" customWidth="1"/>
    <col min="17" max="17" width="16.33203125" bestFit="1" customWidth="1"/>
    <col min="18" max="18" width="16" customWidth="1"/>
  </cols>
  <sheetData>
    <row r="1" spans="1:23" ht="15.6" x14ac:dyDescent="0.3">
      <c r="A1" s="3" t="s">
        <v>4</v>
      </c>
      <c r="B1" s="72"/>
      <c r="C1" s="72"/>
      <c r="D1" s="72"/>
      <c r="E1" s="72"/>
      <c r="F1" s="72"/>
      <c r="G1" s="72"/>
      <c r="H1" s="72"/>
      <c r="I1" s="22"/>
      <c r="J1" s="72"/>
      <c r="K1" s="72"/>
      <c r="L1" s="72"/>
      <c r="M1" s="72"/>
      <c r="N1" s="72"/>
      <c r="O1" s="72"/>
      <c r="P1" s="72"/>
      <c r="Q1" s="72"/>
      <c r="R1" s="72"/>
    </row>
    <row r="2" spans="1:23" ht="15.6" x14ac:dyDescent="0.3">
      <c r="A2" s="3" t="s">
        <v>67</v>
      </c>
      <c r="B2" s="72"/>
      <c r="C2" s="72"/>
      <c r="D2" s="72"/>
      <c r="E2" s="72"/>
      <c r="F2" s="72"/>
      <c r="G2" s="72"/>
      <c r="H2" s="72"/>
      <c r="I2" s="22"/>
      <c r="J2" s="72"/>
      <c r="K2" s="72"/>
      <c r="L2" s="72"/>
      <c r="M2" s="72"/>
      <c r="N2" s="72"/>
      <c r="O2" s="72"/>
      <c r="P2" s="72"/>
      <c r="Q2" s="72"/>
      <c r="R2" s="72"/>
    </row>
    <row r="3" spans="1:23" x14ac:dyDescent="0.3">
      <c r="A3" s="82"/>
      <c r="B3" s="82"/>
      <c r="C3" s="82"/>
      <c r="D3" s="82"/>
      <c r="E3" s="82"/>
      <c r="F3" s="82"/>
      <c r="G3" s="82"/>
      <c r="H3" s="82"/>
      <c r="I3" s="82"/>
      <c r="J3" s="82"/>
      <c r="K3" s="82"/>
      <c r="L3" s="82"/>
      <c r="M3" s="82"/>
      <c r="N3" s="82"/>
      <c r="O3" s="82"/>
      <c r="P3" s="82"/>
      <c r="Q3" s="82"/>
      <c r="R3" s="82"/>
    </row>
    <row r="4" spans="1:23" x14ac:dyDescent="0.3">
      <c r="A4" s="43" t="s">
        <v>5</v>
      </c>
      <c r="B4" s="43" t="s">
        <v>6</v>
      </c>
      <c r="C4" s="43" t="s">
        <v>53</v>
      </c>
      <c r="D4" s="43" t="s">
        <v>52</v>
      </c>
      <c r="E4" s="43" t="s">
        <v>54</v>
      </c>
      <c r="F4" s="55" t="s">
        <v>7</v>
      </c>
      <c r="G4" s="56" t="s">
        <v>8</v>
      </c>
      <c r="H4" s="44" t="s">
        <v>9</v>
      </c>
      <c r="I4" s="45" t="s">
        <v>58</v>
      </c>
      <c r="J4" s="72"/>
      <c r="K4" s="82"/>
      <c r="L4" s="82"/>
      <c r="M4" s="82"/>
      <c r="N4" s="82"/>
      <c r="O4" s="82"/>
      <c r="P4" s="82"/>
    </row>
    <row r="5" spans="1:23" s="1" customFormat="1" ht="28.8" x14ac:dyDescent="0.3">
      <c r="A5" s="10" t="s">
        <v>68</v>
      </c>
      <c r="B5" s="10" t="s">
        <v>70</v>
      </c>
      <c r="C5" s="10" t="s">
        <v>50</v>
      </c>
      <c r="D5" s="10" t="s">
        <v>50</v>
      </c>
      <c r="E5" s="10" t="s">
        <v>50</v>
      </c>
      <c r="F5" s="6">
        <v>50</v>
      </c>
      <c r="G5" s="6">
        <f>F5*$B$14</f>
        <v>57500</v>
      </c>
      <c r="H5" s="6">
        <v>20</v>
      </c>
      <c r="I5" s="38">
        <f>H5*$B$15</f>
        <v>15500</v>
      </c>
      <c r="J5" s="8"/>
      <c r="K5" s="8"/>
      <c r="L5" s="8"/>
      <c r="M5" s="8"/>
      <c r="N5" s="8"/>
      <c r="O5" s="8"/>
      <c r="P5" s="8"/>
    </row>
    <row r="6" spans="1:23" ht="29.25" customHeight="1" x14ac:dyDescent="0.3">
      <c r="A6" s="10" t="s">
        <v>69</v>
      </c>
      <c r="B6" s="19" t="s">
        <v>71</v>
      </c>
      <c r="C6" s="19" t="s">
        <v>50</v>
      </c>
      <c r="D6" s="19" t="s">
        <v>50</v>
      </c>
      <c r="E6" s="19" t="s">
        <v>50</v>
      </c>
      <c r="F6" s="6">
        <v>30</v>
      </c>
      <c r="G6" s="5">
        <f>F6*$B$14</f>
        <v>34500</v>
      </c>
      <c r="H6" s="6">
        <v>20</v>
      </c>
      <c r="I6" s="39">
        <f>H6*$B$15</f>
        <v>15500</v>
      </c>
      <c r="J6" s="7"/>
      <c r="K6" s="8"/>
      <c r="L6" s="8"/>
      <c r="M6" s="8"/>
      <c r="N6" s="8"/>
      <c r="O6" s="8"/>
      <c r="P6" s="8"/>
      <c r="S6" s="1"/>
      <c r="T6" s="1"/>
      <c r="U6" s="1"/>
      <c r="V6" s="1"/>
      <c r="W6" s="1"/>
    </row>
    <row r="7" spans="1:23" x14ac:dyDescent="0.3">
      <c r="A7" s="20" t="s">
        <v>17</v>
      </c>
      <c r="B7" s="21"/>
      <c r="C7" s="21"/>
      <c r="D7" s="21"/>
      <c r="E7" s="21"/>
      <c r="F7" s="21">
        <f>SUM(F5:F6)</f>
        <v>80</v>
      </c>
      <c r="G7" s="21">
        <f>SUM(G5:G6)</f>
        <v>92000</v>
      </c>
      <c r="H7" s="21">
        <f>SUM(H5:H6)</f>
        <v>40</v>
      </c>
      <c r="I7" s="41">
        <f>SUM(I5:I6)</f>
        <v>31000</v>
      </c>
      <c r="J7" s="18"/>
    </row>
    <row r="8" spans="1:23" x14ac:dyDescent="0.3">
      <c r="A8" s="11" t="s">
        <v>72</v>
      </c>
      <c r="B8" s="12"/>
      <c r="C8" s="12"/>
      <c r="D8" s="12"/>
      <c r="E8" s="12"/>
      <c r="F8" s="12"/>
      <c r="G8" s="13"/>
      <c r="H8" s="12"/>
      <c r="I8" s="42">
        <f>G7+I7</f>
        <v>123000</v>
      </c>
    </row>
    <row r="9" spans="1:23" x14ac:dyDescent="0.3">
      <c r="A9" s="11" t="s">
        <v>10</v>
      </c>
      <c r="B9" s="12"/>
      <c r="C9" s="12"/>
      <c r="D9" s="12"/>
      <c r="E9" s="12"/>
      <c r="F9" s="12"/>
      <c r="G9" s="13"/>
      <c r="H9" s="12"/>
      <c r="I9" s="42">
        <f>I8*0.15</f>
        <v>18450</v>
      </c>
    </row>
    <row r="10" spans="1:23" x14ac:dyDescent="0.3">
      <c r="A10" s="46" t="s">
        <v>11</v>
      </c>
      <c r="B10" s="47"/>
      <c r="C10" s="47"/>
      <c r="D10" s="47"/>
      <c r="E10" s="47"/>
      <c r="F10" s="47"/>
      <c r="G10" s="48"/>
      <c r="H10" s="47"/>
      <c r="I10" s="49">
        <f>I8+I9</f>
        <v>141450</v>
      </c>
    </row>
    <row r="12" spans="1:23" ht="15.6" x14ac:dyDescent="0.3">
      <c r="A12" s="14" t="s">
        <v>12</v>
      </c>
    </row>
    <row r="13" spans="1:23" x14ac:dyDescent="0.3">
      <c r="A13" s="15" t="s">
        <v>13</v>
      </c>
      <c r="B13" s="15" t="s">
        <v>14</v>
      </c>
      <c r="C13" s="24"/>
      <c r="D13" s="24"/>
      <c r="E13" s="24"/>
    </row>
    <row r="14" spans="1:23" x14ac:dyDescent="0.3">
      <c r="A14" s="16" t="s">
        <v>15</v>
      </c>
      <c r="B14" s="17">
        <v>1150</v>
      </c>
      <c r="C14" s="25"/>
      <c r="D14" s="25"/>
      <c r="E14" s="25"/>
    </row>
    <row r="15" spans="1:23" x14ac:dyDescent="0.3">
      <c r="A15" s="16" t="s">
        <v>16</v>
      </c>
      <c r="B15" s="17">
        <v>775</v>
      </c>
      <c r="C15" s="25"/>
      <c r="D15" s="25"/>
      <c r="E15" s="25"/>
    </row>
  </sheetData>
  <mergeCells count="2">
    <mergeCell ref="A3:R3"/>
    <mergeCell ref="K4:P4"/>
  </mergeCells>
  <pageMargins left="0.7" right="0.7" top="0.75" bottom="0.75" header="0.3" footer="0.3"/>
  <pageSetup orientation="landscape"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New</vt:lpstr>
      <vt:lpstr>Completed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Cyberfox</dc:creator>
  <cp:lastModifiedBy>User</cp:lastModifiedBy>
  <dcterms:created xsi:type="dcterms:W3CDTF">2023-02-01T12:19:30Z</dcterms:created>
  <dcterms:modified xsi:type="dcterms:W3CDTF">2023-04-26T11:32:23Z</dcterms:modified>
</cp:coreProperties>
</file>