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d Franty" sheetId="1" state="visible" r:id="rId2"/>
    <sheet name="XY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<sst xmlns="http://schemas.openxmlformats.org/spreadsheetml/2006/main" count="60" uniqueCount="40">
  <si>
    <t xml:space="preserve">MARŽE - REVISED</t>
  </si>
  <si>
    <t xml:space="preserve">MARŽE</t>
  </si>
  <si>
    <t xml:space="preserve">POPTÁVKA ROČNÍ</t>
  </si>
  <si>
    <t xml:space="preserve">POPTÁVKA MĚSÍČNÍ</t>
  </si>
  <si>
    <t xml:space="preserve">CELK</t>
  </si>
  <si>
    <t xml:space="preserve">Výroba MĚSÍČNÍ</t>
  </si>
  <si>
    <t xml:space="preserve">CELKEM</t>
  </si>
  <si>
    <t xml:space="preserve">Plates</t>
  </si>
  <si>
    <t xml:space="preserve">Cuts</t>
  </si>
  <si>
    <t xml:space="preserve">Profiles</t>
  </si>
  <si>
    <t xml:space="preserve">Brams</t>
  </si>
  <si>
    <t xml:space="preserve">Datum</t>
  </si>
  <si>
    <t xml:space="preserve">BRAMY</t>
  </si>
  <si>
    <t xml:space="preserve">PLECHY</t>
  </si>
  <si>
    <t xml:space="preserve">PROFILY</t>
  </si>
  <si>
    <t xml:space="preserve">VYPALKY</t>
  </si>
  <si>
    <t xml:space="preserve">Progiles</t>
  </si>
  <si>
    <t xml:space="preserve">Cena povolenky</t>
  </si>
  <si>
    <t xml:space="preserve">EMISE</t>
  </si>
  <si>
    <t xml:space="preserve">IRON</t>
  </si>
  <si>
    <t xml:space="preserve">BRAMS</t>
  </si>
  <si>
    <t xml:space="preserve">PLATES</t>
  </si>
  <si>
    <t xml:space="preserve">PROFILES</t>
  </si>
  <si>
    <t xml:space="preserve">CUTS</t>
  </si>
  <si>
    <t xml:space="preserve">Náklady povolenky</t>
  </si>
  <si>
    <t xml:space="preserve">Povolenky zdarma</t>
  </si>
  <si>
    <t xml:space="preserve">Bilance pov.</t>
  </si>
  <si>
    <t xml:space="preserve">bez pov zdarma</t>
  </si>
  <si>
    <t xml:space="preserve">%</t>
  </si>
  <si>
    <t xml:space="preserve">Dlouhé </t>
  </si>
  <si>
    <t xml:space="preserve">Polotovary</t>
  </si>
  <si>
    <t xml:space="preserve">Ploché</t>
  </si>
  <si>
    <t xml:space="preserve">B=</t>
  </si>
  <si>
    <t xml:space="preserve">B!!!</t>
  </si>
  <si>
    <t xml:space="preserve">e</t>
  </si>
  <si>
    <t xml:space="preserve">DIPLOMKA</t>
  </si>
  <si>
    <t xml:space="preserve">KNIHA</t>
  </si>
  <si>
    <t xml:space="preserve">X</t>
  </si>
  <si>
    <t xml:space="preserve">Y</t>
  </si>
  <si>
    <t xml:space="preserve">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</si>
</sst>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M\ YY;@"/>
    <numFmt numFmtId="166" formatCode="0.00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A9D18E"/>
        <bgColor rgb="FF99CCFF"/>
      </patternFill>
    </fill>
    <fill>
      <patternFill patternType="solid">
        <fgColor rgb="FF00B0F0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206"/>
  <sheetViews>
    <sheetView showFormulas="false" showGridLines="true" showRowColHeaders="true" showZeros="true" rightToLeft="false" tabSelected="false" showOutlineSymbols="true" defaultGridColor="true" view="normal" topLeftCell="N1" colorId="64" zoomScale="130" zoomScaleNormal="130" zoomScalePageLayoutView="100" workbookViewId="0">
      <selection pane="topLeft" activeCell="Z1" activeCellId="0" sqref="Z1"/>
    </sheetView>
  </sheetViews>
  <sheetFormatPr defaultRowHeight="14.5" zeroHeight="false" outlineLevelRow="0" outlineLevelCol="0"/>
  <cols>
    <col collapsed="false" customWidth="true" hidden="false" outlineLevel="0" max="1" min="1" style="0" width="10.63"/>
    <col collapsed="false" customWidth="true" hidden="false" outlineLevel="0" max="5" min="2" style="1" width="10.63"/>
    <col collapsed="false" customWidth="false" hidden="true" outlineLevel="0" max="9" min="6" style="0" width="11.52"/>
    <col collapsed="false" customWidth="true" hidden="false" outlineLevel="0" max="17" min="10" style="0" width="9.18"/>
    <col collapsed="false" customWidth="true" hidden="false" outlineLevel="0" max="18" min="18" style="2" width="9.18"/>
    <col collapsed="false" customWidth="true" hidden="false" outlineLevel="0" max="19" min="19" style="0" width="14.01"/>
    <col collapsed="false" customWidth="true" hidden="false" outlineLevel="0" max="25" min="20" style="0" width="9.18"/>
    <col collapsed="false" customWidth="true" hidden="false" outlineLevel="0" max="26" min="26" style="3" width="16.54"/>
    <col collapsed="false" customWidth="true" hidden="false" outlineLevel="0" max="27" min="27" style="0" width="16.09"/>
    <col collapsed="false" customWidth="true" hidden="false" outlineLevel="0" max="28" min="28" style="0" width="13.82"/>
    <col collapsed="false" customWidth="true" hidden="false" outlineLevel="0" max="29" min="29" style="4" width="9.18"/>
    <col collapsed="false" customWidth="true" hidden="false" outlineLevel="0" max="46" min="30" style="0" width="9.18"/>
    <col collapsed="false" customWidth="true" hidden="false" outlineLevel="0" max="47" min="47" style="0" width="11.27"/>
    <col collapsed="false" customWidth="true" hidden="false" outlineLevel="0" max="51" min="48" style="0" width="11.18"/>
    <col collapsed="false" customWidth="true" hidden="false" outlineLevel="0" max="1025" min="52" style="0" width="9.18"/>
  </cols>
  <sheetData>
    <row r="1" customFormat="false" ht="14.5" hidden="false" customHeight="false" outlineLevel="0" collapsed="false">
      <c r="B1" s="5" t="s">
        <v>0</v>
      </c>
      <c r="C1" s="5"/>
      <c r="D1" s="5"/>
      <c r="E1" s="5"/>
      <c r="F1" s="5" t="s">
        <v>1</v>
      </c>
      <c r="G1" s="5"/>
      <c r="H1" s="5"/>
      <c r="I1" s="5"/>
      <c r="J1" s="6" t="s">
        <v>2</v>
      </c>
      <c r="K1" s="6"/>
      <c r="L1" s="6"/>
      <c r="M1" s="6"/>
      <c r="N1" s="6" t="s">
        <v>3</v>
      </c>
      <c r="O1" s="6"/>
      <c r="P1" s="6"/>
      <c r="Q1" s="6"/>
      <c r="R1" s="2" t="s">
        <v>4</v>
      </c>
      <c r="U1" s="6" t="s">
        <v>5</v>
      </c>
      <c r="V1" s="6"/>
      <c r="W1" s="6"/>
      <c r="X1" s="6"/>
      <c r="AC1" s="4" t="s">
        <v>6</v>
      </c>
      <c r="AH1" s="0" t="s">
        <v>7</v>
      </c>
      <c r="AI1" s="0" t="s">
        <v>8</v>
      </c>
      <c r="AJ1" s="0" t="s">
        <v>9</v>
      </c>
      <c r="AK1" s="0" t="s">
        <v>10</v>
      </c>
    </row>
    <row r="2" customFormat="false" ht="15" hidden="false" customHeight="false" outlineLevel="0" collapsed="false">
      <c r="A2" s="0" t="s">
        <v>11</v>
      </c>
      <c r="B2" s="7" t="s">
        <v>12</v>
      </c>
      <c r="C2" s="8" t="s">
        <v>13</v>
      </c>
      <c r="D2" s="8" t="s">
        <v>14</v>
      </c>
      <c r="E2" s="8" t="s">
        <v>15</v>
      </c>
      <c r="F2" s="7" t="s">
        <v>12</v>
      </c>
      <c r="G2" s="8" t="s">
        <v>13</v>
      </c>
      <c r="H2" s="8" t="s">
        <v>14</v>
      </c>
      <c r="I2" s="8" t="s">
        <v>15</v>
      </c>
      <c r="J2" s="9" t="s">
        <v>7</v>
      </c>
      <c r="K2" s="9" t="s">
        <v>8</v>
      </c>
      <c r="L2" s="9" t="s">
        <v>16</v>
      </c>
      <c r="M2" s="10" t="s">
        <v>10</v>
      </c>
      <c r="N2" s="9" t="s">
        <v>7</v>
      </c>
      <c r="O2" s="9" t="s">
        <v>8</v>
      </c>
      <c r="P2" s="9" t="s">
        <v>16</v>
      </c>
      <c r="Q2" s="10" t="s">
        <v>10</v>
      </c>
      <c r="R2" s="11" t="s">
        <v>1</v>
      </c>
      <c r="S2" s="9" t="s">
        <v>17</v>
      </c>
      <c r="T2" s="12" t="s">
        <v>18</v>
      </c>
      <c r="U2" s="9" t="s">
        <v>19</v>
      </c>
      <c r="V2" s="9" t="s">
        <v>20</v>
      </c>
      <c r="W2" s="9" t="s">
        <v>21</v>
      </c>
      <c r="X2" s="10" t="s">
        <v>22</v>
      </c>
      <c r="Y2" s="13" t="s">
        <v>23</v>
      </c>
      <c r="Z2" s="14" t="s">
        <v>24</v>
      </c>
      <c r="AA2" s="15" t="s">
        <v>25</v>
      </c>
      <c r="AB2" s="15" t="s">
        <v>26</v>
      </c>
      <c r="AC2" s="16" t="s">
        <v>27</v>
      </c>
      <c r="AD2" s="15" t="s">
        <v>28</v>
      </c>
      <c r="AE2" s="0" t="s">
        <v>29</v>
      </c>
      <c r="AF2" s="0" t="s">
        <v>30</v>
      </c>
      <c r="AG2" s="0" t="s">
        <v>31</v>
      </c>
      <c r="AH2" s="0" t="n">
        <v>510</v>
      </c>
      <c r="AI2" s="0" t="n">
        <v>28</v>
      </c>
      <c r="AJ2" s="0" t="n">
        <v>90</v>
      </c>
      <c r="AK2" s="0" t="n">
        <v>20</v>
      </c>
    </row>
    <row r="3" customFormat="false" ht="15" hidden="true" customHeight="false" outlineLevel="0" collapsed="false">
      <c r="A3" s="17" t="n">
        <v>36526</v>
      </c>
      <c r="B3" s="17"/>
      <c r="C3" s="17"/>
      <c r="D3" s="17"/>
      <c r="E3" s="17"/>
      <c r="F3" s="18" t="n">
        <v>3.69104965758471</v>
      </c>
      <c r="G3" s="18" t="n">
        <v>5.46209545976211</v>
      </c>
      <c r="H3" s="18" t="n">
        <v>2.43802231275458</v>
      </c>
      <c r="I3" s="19" t="n">
        <v>8.32098067124155</v>
      </c>
      <c r="J3" s="10"/>
      <c r="K3" s="10"/>
      <c r="L3" s="10"/>
      <c r="M3" s="10"/>
      <c r="N3" s="10"/>
      <c r="O3" s="10"/>
      <c r="P3" s="10"/>
      <c r="Q3" s="10"/>
      <c r="R3" s="11"/>
      <c r="S3" s="10"/>
      <c r="T3" s="12"/>
      <c r="U3" s="12"/>
      <c r="V3" s="12"/>
    </row>
    <row r="4" customFormat="false" ht="15" hidden="true" customHeight="false" outlineLevel="0" collapsed="false">
      <c r="A4" s="17" t="n">
        <v>36557</v>
      </c>
      <c r="B4" s="17"/>
      <c r="C4" s="17"/>
      <c r="D4" s="17"/>
      <c r="E4" s="17"/>
      <c r="F4" s="18" t="n">
        <v>3.66294890891265</v>
      </c>
      <c r="G4" s="18" t="n">
        <v>5.41992899343152</v>
      </c>
      <c r="H4" s="18" t="n">
        <v>2.19428813118175</v>
      </c>
      <c r="I4" s="19" t="n">
        <v>8.25374881615278</v>
      </c>
      <c r="J4" s="10"/>
      <c r="K4" s="10"/>
      <c r="L4" s="10"/>
      <c r="M4" s="10"/>
      <c r="N4" s="10"/>
      <c r="O4" s="10"/>
      <c r="P4" s="10"/>
      <c r="Q4" s="10"/>
      <c r="R4" s="11"/>
      <c r="S4" s="10"/>
      <c r="T4" s="12"/>
      <c r="U4" s="12"/>
      <c r="V4" s="12"/>
    </row>
    <row r="5" customFormat="false" ht="15" hidden="true" customHeight="false" outlineLevel="0" collapsed="false">
      <c r="A5" s="17" t="n">
        <v>36586</v>
      </c>
      <c r="B5" s="17"/>
      <c r="C5" s="17"/>
      <c r="D5" s="17"/>
      <c r="E5" s="17"/>
      <c r="F5" s="18" t="n">
        <v>3.59742314166655</v>
      </c>
      <c r="G5" s="18" t="n">
        <v>5.32243565612042</v>
      </c>
      <c r="H5" s="18" t="n">
        <v>1.98765342941213</v>
      </c>
      <c r="I5" s="19" t="n">
        <v>8.10251712922965</v>
      </c>
      <c r="J5" s="10"/>
      <c r="K5" s="10"/>
      <c r="L5" s="10"/>
      <c r="M5" s="10"/>
      <c r="N5" s="10"/>
      <c r="O5" s="10"/>
      <c r="P5" s="10"/>
      <c r="Q5" s="10"/>
      <c r="R5" s="11"/>
      <c r="S5" s="10"/>
      <c r="T5" s="12"/>
      <c r="U5" s="12"/>
      <c r="V5" s="12"/>
    </row>
    <row r="6" customFormat="false" ht="15" hidden="true" customHeight="false" outlineLevel="0" collapsed="false">
      <c r="A6" s="17" t="n">
        <v>36617</v>
      </c>
      <c r="B6" s="17"/>
      <c r="C6" s="17"/>
      <c r="D6" s="17"/>
      <c r="E6" s="17"/>
      <c r="F6" s="18" t="n">
        <v>3.48235172346363</v>
      </c>
      <c r="G6" s="18" t="n">
        <v>5.15074754702669</v>
      </c>
      <c r="H6" s="18" t="n">
        <v>1.81065392836699</v>
      </c>
      <c r="I6" s="19" t="n">
        <v>7.833751084927</v>
      </c>
      <c r="J6" s="10"/>
      <c r="K6" s="10"/>
      <c r="L6" s="10"/>
      <c r="M6" s="10"/>
      <c r="N6" s="10"/>
      <c r="O6" s="10"/>
      <c r="P6" s="10"/>
      <c r="Q6" s="10"/>
      <c r="R6" s="11"/>
      <c r="S6" s="10"/>
      <c r="T6" s="12"/>
      <c r="U6" s="12"/>
      <c r="V6" s="12"/>
    </row>
    <row r="7" customFormat="false" ht="15" hidden="true" customHeight="false" outlineLevel="0" collapsed="false">
      <c r="A7" s="17" t="n">
        <v>36647</v>
      </c>
      <c r="B7" s="17"/>
      <c r="C7" s="17"/>
      <c r="D7" s="17"/>
      <c r="E7" s="17"/>
      <c r="F7" s="18" t="n">
        <v>3.01384397670308</v>
      </c>
      <c r="G7" s="18" t="n">
        <v>4.4519524062461</v>
      </c>
      <c r="H7" s="18" t="n">
        <v>1.04160610029006</v>
      </c>
      <c r="I7" s="19" t="n">
        <v>6.74098133006726</v>
      </c>
      <c r="J7" s="10"/>
      <c r="K7" s="10"/>
      <c r="L7" s="10"/>
      <c r="M7" s="10"/>
      <c r="N7" s="10"/>
      <c r="O7" s="10"/>
      <c r="P7" s="10"/>
      <c r="Q7" s="10"/>
      <c r="R7" s="11"/>
      <c r="S7" s="10"/>
      <c r="T7" s="12"/>
      <c r="U7" s="12"/>
      <c r="V7" s="12"/>
    </row>
    <row r="8" customFormat="false" ht="15" hidden="true" customHeight="false" outlineLevel="0" collapsed="false">
      <c r="A8" s="17" t="n">
        <v>36678</v>
      </c>
      <c r="B8" s="17"/>
      <c r="C8" s="17"/>
      <c r="D8" s="17"/>
      <c r="E8" s="17"/>
      <c r="F8" s="18" t="n">
        <v>3.69914347435382</v>
      </c>
      <c r="G8" s="18" t="n">
        <v>5.47474693177645</v>
      </c>
      <c r="H8" s="18" t="n">
        <v>1.86411532667384</v>
      </c>
      <c r="I8" s="19" t="n">
        <v>8.34372087926117</v>
      </c>
      <c r="J8" s="10"/>
      <c r="K8" s="10"/>
      <c r="L8" s="10"/>
      <c r="M8" s="10"/>
      <c r="N8" s="10"/>
      <c r="O8" s="10"/>
      <c r="P8" s="10"/>
      <c r="Q8" s="10"/>
      <c r="R8" s="11"/>
      <c r="S8" s="10"/>
      <c r="T8" s="12"/>
      <c r="U8" s="12"/>
      <c r="V8" s="12"/>
    </row>
    <row r="9" customFormat="false" ht="15" hidden="true" customHeight="false" outlineLevel="0" collapsed="false">
      <c r="A9" s="17" t="n">
        <v>36708</v>
      </c>
      <c r="B9" s="17"/>
      <c r="C9" s="17"/>
      <c r="D9" s="17"/>
      <c r="E9" s="17"/>
      <c r="F9" s="18" t="n">
        <v>3.89839719569576</v>
      </c>
      <c r="G9" s="18" t="n">
        <v>5.77307083871481</v>
      </c>
      <c r="H9" s="18" t="n">
        <v>2.08302012527484</v>
      </c>
      <c r="I9" s="19" t="n">
        <v>8.81600471308102</v>
      </c>
      <c r="J9" s="10"/>
      <c r="K9" s="10"/>
      <c r="L9" s="10"/>
      <c r="M9" s="10"/>
      <c r="N9" s="10"/>
      <c r="O9" s="10"/>
      <c r="P9" s="10"/>
      <c r="Q9" s="10"/>
      <c r="R9" s="11"/>
      <c r="S9" s="10"/>
      <c r="T9" s="12"/>
      <c r="U9" s="12"/>
      <c r="V9" s="12"/>
    </row>
    <row r="10" customFormat="false" ht="15" hidden="true" customHeight="false" outlineLevel="0" collapsed="false">
      <c r="A10" s="17" t="n">
        <v>36739</v>
      </c>
      <c r="B10" s="17"/>
      <c r="C10" s="17"/>
      <c r="D10" s="17"/>
      <c r="E10" s="17"/>
      <c r="F10" s="18" t="n">
        <v>3.89292959794583</v>
      </c>
      <c r="G10" s="18" t="n">
        <v>5.76497396516823</v>
      </c>
      <c r="H10" s="18" t="n">
        <v>2.08009863842312</v>
      </c>
      <c r="I10" s="19" t="n">
        <v>8.80364005008932</v>
      </c>
      <c r="J10" s="10"/>
      <c r="K10" s="10"/>
      <c r="L10" s="10"/>
      <c r="M10" s="10"/>
      <c r="N10" s="10"/>
      <c r="O10" s="10"/>
      <c r="P10" s="10"/>
      <c r="Q10" s="10"/>
      <c r="R10" s="11"/>
      <c r="S10" s="10"/>
      <c r="T10" s="12"/>
      <c r="U10" s="12"/>
      <c r="V10" s="12"/>
    </row>
    <row r="11" customFormat="false" ht="15" hidden="true" customHeight="false" outlineLevel="0" collapsed="false">
      <c r="A11" s="17" t="n">
        <v>36770</v>
      </c>
      <c r="B11" s="17"/>
      <c r="C11" s="17"/>
      <c r="D11" s="17"/>
      <c r="E11" s="17"/>
      <c r="F11" s="18" t="n">
        <v>3.38715745418303</v>
      </c>
      <c r="G11" s="18" t="n">
        <v>5.01016186315688</v>
      </c>
      <c r="H11" s="18" t="n">
        <v>1.39318830666152</v>
      </c>
      <c r="I11" s="19" t="n">
        <v>7.62104735309728</v>
      </c>
      <c r="J11" s="10"/>
      <c r="K11" s="10"/>
      <c r="L11" s="10"/>
      <c r="M11" s="10"/>
      <c r="N11" s="10"/>
      <c r="O11" s="10"/>
      <c r="P11" s="10"/>
      <c r="Q11" s="10"/>
      <c r="R11" s="11"/>
      <c r="S11" s="10"/>
      <c r="T11" s="12"/>
      <c r="U11" s="12"/>
      <c r="V11" s="12"/>
    </row>
    <row r="12" customFormat="false" ht="15" hidden="true" customHeight="false" outlineLevel="0" collapsed="false">
      <c r="A12" s="17" t="n">
        <v>36800</v>
      </c>
      <c r="B12" s="17"/>
      <c r="C12" s="17"/>
      <c r="D12" s="17"/>
      <c r="E12" s="17"/>
      <c r="F12" s="18" t="n">
        <v>3.42500219403103</v>
      </c>
      <c r="G12" s="18" t="n">
        <v>5.06675401901932</v>
      </c>
      <c r="H12" s="18" t="n">
        <v>1.39359601691874</v>
      </c>
      <c r="I12" s="19" t="n">
        <v>7.71028787222596</v>
      </c>
      <c r="J12" s="10"/>
      <c r="K12" s="10"/>
      <c r="L12" s="10"/>
      <c r="M12" s="10"/>
      <c r="N12" s="10"/>
      <c r="O12" s="10"/>
      <c r="P12" s="10"/>
      <c r="Q12" s="10"/>
      <c r="R12" s="11"/>
      <c r="S12" s="10"/>
      <c r="T12" s="12"/>
      <c r="U12" s="12"/>
      <c r="V12" s="12"/>
    </row>
    <row r="13" customFormat="false" ht="15" hidden="true" customHeight="false" outlineLevel="0" collapsed="false">
      <c r="A13" s="17" t="n">
        <v>36831</v>
      </c>
      <c r="B13" s="17"/>
      <c r="C13" s="17"/>
      <c r="D13" s="17"/>
      <c r="E13" s="17"/>
      <c r="F13" s="18" t="n">
        <v>3.58288327621286</v>
      </c>
      <c r="G13" s="18" t="n">
        <v>5.30293076506982</v>
      </c>
      <c r="H13" s="18" t="n">
        <v>1.62194697424902</v>
      </c>
      <c r="I13" s="19" t="n">
        <v>8.08314905373427</v>
      </c>
      <c r="J13" s="10"/>
      <c r="K13" s="10"/>
      <c r="L13" s="10"/>
      <c r="M13" s="10"/>
      <c r="N13" s="10"/>
      <c r="O13" s="10"/>
      <c r="P13" s="10"/>
      <c r="Q13" s="10"/>
      <c r="R13" s="11"/>
      <c r="S13" s="10"/>
      <c r="T13" s="12"/>
      <c r="U13" s="12"/>
      <c r="V13" s="12"/>
    </row>
    <row r="14" customFormat="false" ht="15" hidden="true" customHeight="false" outlineLevel="0" collapsed="false">
      <c r="A14" s="17" t="n">
        <v>36861</v>
      </c>
      <c r="B14" s="17"/>
      <c r="C14" s="17"/>
      <c r="D14" s="17"/>
      <c r="E14" s="17"/>
      <c r="F14" s="18" t="n">
        <v>3.6536367152161</v>
      </c>
      <c r="G14" s="18" t="n">
        <v>5.40852924294785</v>
      </c>
      <c r="H14" s="18" t="n">
        <v>1.58962459524953</v>
      </c>
      <c r="I14" s="19" t="n">
        <v>8.24862662050764</v>
      </c>
      <c r="J14" s="10"/>
      <c r="K14" s="10"/>
      <c r="L14" s="10"/>
      <c r="M14" s="10"/>
      <c r="N14" s="10"/>
      <c r="O14" s="10"/>
      <c r="P14" s="10"/>
      <c r="Q14" s="10"/>
      <c r="R14" s="11"/>
      <c r="S14" s="10"/>
      <c r="T14" s="12"/>
      <c r="U14" s="12"/>
      <c r="V14" s="12"/>
    </row>
    <row r="15" customFormat="false" ht="15" hidden="true" customHeight="false" outlineLevel="0" collapsed="false">
      <c r="A15" s="17" t="n">
        <v>36892</v>
      </c>
      <c r="B15" s="17"/>
      <c r="C15" s="17"/>
      <c r="D15" s="17"/>
      <c r="E15" s="17"/>
      <c r="F15" s="18" t="n">
        <v>3.85344665096048</v>
      </c>
      <c r="G15" s="18" t="n">
        <v>5.70707215866735</v>
      </c>
      <c r="H15" s="18" t="n">
        <v>1.88342421271688</v>
      </c>
      <c r="I15" s="19" t="n">
        <v>8.7181371032498</v>
      </c>
      <c r="J15" s="10"/>
      <c r="K15" s="10"/>
      <c r="L15" s="10"/>
      <c r="M15" s="10"/>
      <c r="N15" s="10"/>
      <c r="O15" s="10"/>
      <c r="P15" s="10"/>
      <c r="Q15" s="10"/>
      <c r="R15" s="11"/>
      <c r="S15" s="10"/>
      <c r="T15" s="12"/>
      <c r="U15" s="12"/>
      <c r="V15" s="12"/>
    </row>
    <row r="16" customFormat="false" ht="15" hidden="true" customHeight="false" outlineLevel="0" collapsed="false">
      <c r="A16" s="17" t="n">
        <v>36923</v>
      </c>
      <c r="B16" s="17"/>
      <c r="C16" s="17"/>
      <c r="D16" s="17"/>
      <c r="E16" s="17"/>
      <c r="F16" s="18" t="n">
        <v>4.34295072214836</v>
      </c>
      <c r="G16" s="18" t="n">
        <v>6.43724906485594</v>
      </c>
      <c r="H16" s="18" t="n">
        <v>2.60088135366187</v>
      </c>
      <c r="I16" s="19" t="n">
        <v>9.86031326935485</v>
      </c>
      <c r="J16" s="10"/>
      <c r="K16" s="10"/>
      <c r="L16" s="10"/>
      <c r="M16" s="10"/>
      <c r="N16" s="10"/>
      <c r="O16" s="10"/>
      <c r="P16" s="10"/>
      <c r="Q16" s="10"/>
      <c r="R16" s="11"/>
      <c r="S16" s="10"/>
      <c r="T16" s="12"/>
      <c r="U16" s="12"/>
      <c r="V16" s="12"/>
    </row>
    <row r="17" customFormat="false" ht="15" hidden="true" customHeight="false" outlineLevel="0" collapsed="false">
      <c r="A17" s="17" t="n">
        <v>36951</v>
      </c>
      <c r="B17" s="17"/>
      <c r="C17" s="17"/>
      <c r="D17" s="17"/>
      <c r="E17" s="17"/>
      <c r="F17" s="18" t="n">
        <v>3.49718889025928</v>
      </c>
      <c r="G17" s="18" t="n">
        <v>5.1759497139919</v>
      </c>
      <c r="H17" s="18" t="n">
        <v>1.74129139574968</v>
      </c>
      <c r="I17" s="19" t="n">
        <v>7.88883820630591</v>
      </c>
      <c r="J17" s="10"/>
      <c r="K17" s="10"/>
      <c r="L17" s="10"/>
      <c r="M17" s="10"/>
      <c r="N17" s="10"/>
      <c r="O17" s="10"/>
      <c r="P17" s="10"/>
      <c r="Q17" s="10"/>
      <c r="R17" s="11"/>
      <c r="S17" s="10"/>
      <c r="T17" s="12"/>
      <c r="U17" s="12"/>
      <c r="V17" s="12"/>
    </row>
    <row r="18" customFormat="false" ht="15" hidden="true" customHeight="false" outlineLevel="0" collapsed="false">
      <c r="A18" s="17" t="n">
        <v>36982</v>
      </c>
      <c r="B18" s="17"/>
      <c r="C18" s="17"/>
      <c r="D18" s="17"/>
      <c r="E18" s="17"/>
      <c r="F18" s="18" t="n">
        <v>3.18575895264355</v>
      </c>
      <c r="G18" s="18" t="n">
        <v>4.71142535226769</v>
      </c>
      <c r="H18" s="18" t="n">
        <v>1.44570920353523</v>
      </c>
      <c r="I18" s="19" t="n">
        <v>7.16233698666428</v>
      </c>
      <c r="J18" s="10"/>
      <c r="K18" s="10"/>
      <c r="L18" s="10"/>
      <c r="M18" s="10"/>
      <c r="N18" s="10"/>
      <c r="O18" s="10"/>
      <c r="P18" s="10"/>
      <c r="Q18" s="10"/>
      <c r="R18" s="11"/>
      <c r="S18" s="10"/>
      <c r="T18" s="12"/>
      <c r="U18" s="12"/>
      <c r="V18" s="12"/>
    </row>
    <row r="19" customFormat="false" ht="15" hidden="true" customHeight="false" outlineLevel="0" collapsed="false">
      <c r="A19" s="17" t="n">
        <v>37012</v>
      </c>
      <c r="B19" s="17"/>
      <c r="C19" s="17"/>
      <c r="D19" s="17"/>
      <c r="E19" s="17"/>
      <c r="F19" s="18" t="n">
        <v>2.86589957631301</v>
      </c>
      <c r="G19" s="18" t="n">
        <v>4.23457691847062</v>
      </c>
      <c r="H19" s="18" t="n">
        <v>1.42620589418863</v>
      </c>
      <c r="I19" s="19" t="n">
        <v>6.41783268119954</v>
      </c>
      <c r="J19" s="10"/>
      <c r="K19" s="10"/>
      <c r="L19" s="10"/>
      <c r="M19" s="10"/>
      <c r="N19" s="10"/>
      <c r="O19" s="10"/>
      <c r="P19" s="10"/>
      <c r="Q19" s="10"/>
      <c r="R19" s="11"/>
      <c r="S19" s="10"/>
      <c r="T19" s="12"/>
      <c r="U19" s="12"/>
      <c r="V19" s="12"/>
    </row>
    <row r="20" customFormat="false" ht="15" hidden="true" customHeight="false" outlineLevel="0" collapsed="false">
      <c r="A20" s="17" t="n">
        <v>37043</v>
      </c>
      <c r="B20" s="17"/>
      <c r="C20" s="17"/>
      <c r="D20" s="17"/>
      <c r="E20" s="17"/>
      <c r="F20" s="18" t="n">
        <v>2.65985190302524</v>
      </c>
      <c r="G20" s="18" t="n">
        <v>3.92765502883675</v>
      </c>
      <c r="H20" s="18" t="n">
        <v>1.18010785228687</v>
      </c>
      <c r="I20" s="19" t="n">
        <v>5.93993848588628</v>
      </c>
      <c r="J20" s="10"/>
      <c r="K20" s="10"/>
      <c r="L20" s="10"/>
      <c r="M20" s="10"/>
      <c r="N20" s="10"/>
      <c r="O20" s="10"/>
      <c r="P20" s="10"/>
      <c r="Q20" s="10"/>
      <c r="R20" s="11"/>
      <c r="S20" s="10"/>
      <c r="T20" s="12"/>
      <c r="U20" s="12"/>
      <c r="V20" s="12"/>
    </row>
    <row r="21" customFormat="false" ht="15" hidden="true" customHeight="false" outlineLevel="0" collapsed="false">
      <c r="A21" s="17" t="n">
        <v>37073</v>
      </c>
      <c r="B21" s="17"/>
      <c r="C21" s="17"/>
      <c r="D21" s="17"/>
      <c r="E21" s="17"/>
      <c r="F21" s="18" t="n">
        <v>2.46207284281995</v>
      </c>
      <c r="G21" s="18" t="n">
        <v>3.63280839462792</v>
      </c>
      <c r="H21" s="18" t="n">
        <v>1.29948276091556</v>
      </c>
      <c r="I21" s="19" t="n">
        <v>5.4796126605009</v>
      </c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2"/>
      <c r="U21" s="12"/>
      <c r="V21" s="12"/>
    </row>
    <row r="22" customFormat="false" ht="15" hidden="true" customHeight="false" outlineLevel="0" collapsed="false">
      <c r="A22" s="17" t="n">
        <v>37104</v>
      </c>
      <c r="B22" s="17"/>
      <c r="C22" s="17"/>
      <c r="D22" s="17"/>
      <c r="E22" s="17"/>
      <c r="F22" s="18" t="n">
        <v>3.07126525983253</v>
      </c>
      <c r="G22" s="18" t="n">
        <v>4.54146765328187</v>
      </c>
      <c r="H22" s="18" t="n">
        <v>1.35837650136343</v>
      </c>
      <c r="I22" s="19" t="n">
        <v>6.90070987759823</v>
      </c>
      <c r="J22" s="10"/>
      <c r="K22" s="10"/>
      <c r="L22" s="10"/>
      <c r="M22" s="10"/>
      <c r="N22" s="10"/>
      <c r="O22" s="10"/>
      <c r="P22" s="10"/>
      <c r="Q22" s="10"/>
      <c r="R22" s="11"/>
      <c r="S22" s="10"/>
      <c r="T22" s="12"/>
      <c r="U22" s="12"/>
      <c r="V22" s="12"/>
    </row>
    <row r="23" customFormat="false" ht="15" hidden="true" customHeight="false" outlineLevel="0" collapsed="false">
      <c r="A23" s="17" t="n">
        <v>37135</v>
      </c>
      <c r="B23" s="17"/>
      <c r="C23" s="17"/>
      <c r="D23" s="17"/>
      <c r="E23" s="17"/>
      <c r="F23" s="18" t="n">
        <v>2.51410217590702</v>
      </c>
      <c r="G23" s="18" t="n">
        <v>3.70999275387597</v>
      </c>
      <c r="H23" s="18" t="n">
        <v>1.76543007389023</v>
      </c>
      <c r="I23" s="19" t="n">
        <v>5.59817402032526</v>
      </c>
      <c r="J23" s="10"/>
      <c r="K23" s="10"/>
      <c r="L23" s="10"/>
      <c r="M23" s="10"/>
      <c r="N23" s="10"/>
      <c r="O23" s="10"/>
      <c r="P23" s="10"/>
      <c r="Q23" s="10"/>
      <c r="R23" s="11"/>
      <c r="S23" s="10"/>
      <c r="T23" s="12"/>
      <c r="U23" s="12"/>
      <c r="V23" s="12"/>
    </row>
    <row r="24" customFormat="false" ht="15" hidden="true" customHeight="false" outlineLevel="0" collapsed="false">
      <c r="A24" s="17" t="n">
        <v>37165</v>
      </c>
      <c r="B24" s="17"/>
      <c r="C24" s="17"/>
      <c r="D24" s="17"/>
      <c r="E24" s="17"/>
      <c r="F24" s="18" t="n">
        <v>2.40179977059486</v>
      </c>
      <c r="G24" s="18" t="n">
        <v>3.54218068971876</v>
      </c>
      <c r="H24" s="18" t="n">
        <v>1.69812772870848</v>
      </c>
      <c r="I24" s="19" t="n">
        <v>5.33417301081972</v>
      </c>
      <c r="J24" s="10"/>
      <c r="K24" s="10"/>
      <c r="L24" s="10"/>
      <c r="M24" s="10"/>
      <c r="N24" s="10"/>
      <c r="O24" s="10"/>
      <c r="P24" s="10"/>
      <c r="Q24" s="10"/>
      <c r="R24" s="11"/>
      <c r="S24" s="10"/>
      <c r="T24" s="12"/>
      <c r="U24" s="12"/>
      <c r="V24" s="12"/>
    </row>
    <row r="25" customFormat="false" ht="15" hidden="true" customHeight="false" outlineLevel="0" collapsed="false">
      <c r="A25" s="17" t="n">
        <v>37196</v>
      </c>
      <c r="B25" s="17"/>
      <c r="C25" s="17"/>
      <c r="D25" s="17"/>
      <c r="E25" s="17"/>
      <c r="F25" s="18" t="n">
        <v>2.64130946004489</v>
      </c>
      <c r="G25" s="18" t="n">
        <v>3.89944930981505</v>
      </c>
      <c r="H25" s="18" t="n">
        <v>2.15015822496652</v>
      </c>
      <c r="I25" s="19" t="n">
        <v>5.89302895286978</v>
      </c>
      <c r="J25" s="10"/>
      <c r="K25" s="10"/>
      <c r="L25" s="10"/>
      <c r="M25" s="10"/>
      <c r="N25" s="10"/>
      <c r="O25" s="10"/>
      <c r="P25" s="10"/>
      <c r="Q25" s="10"/>
      <c r="R25" s="11"/>
      <c r="S25" s="10"/>
      <c r="T25" s="12"/>
      <c r="U25" s="12"/>
      <c r="V25" s="12"/>
    </row>
    <row r="26" customFormat="false" ht="15" hidden="true" customHeight="false" outlineLevel="0" collapsed="false">
      <c r="A26" s="17" t="n">
        <v>37226</v>
      </c>
      <c r="B26" s="17"/>
      <c r="C26" s="17"/>
      <c r="D26" s="17"/>
      <c r="E26" s="17"/>
      <c r="F26" s="18" t="n">
        <v>2.55149332650113</v>
      </c>
      <c r="G26" s="18" t="n">
        <v>3.76547357727894</v>
      </c>
      <c r="H26" s="18" t="n">
        <v>2.03474618336872</v>
      </c>
      <c r="I26" s="19" t="n">
        <v>5.68345797460101</v>
      </c>
      <c r="J26" s="10"/>
      <c r="K26" s="10"/>
      <c r="L26" s="10"/>
      <c r="M26" s="10"/>
      <c r="N26" s="10"/>
      <c r="O26" s="10"/>
      <c r="P26" s="10"/>
      <c r="Q26" s="10"/>
      <c r="R26" s="11"/>
      <c r="S26" s="10"/>
      <c r="T26" s="12"/>
      <c r="U26" s="12"/>
      <c r="V26" s="12"/>
    </row>
    <row r="27" customFormat="false" ht="15" hidden="true" customHeight="false" outlineLevel="0" collapsed="false">
      <c r="A27" s="17" t="n">
        <v>37257</v>
      </c>
      <c r="B27" s="17"/>
      <c r="C27" s="17"/>
      <c r="D27" s="17"/>
      <c r="E27" s="17"/>
      <c r="F27" s="18" t="n">
        <v>2.0008611152689</v>
      </c>
      <c r="G27" s="18" t="n">
        <v>2.94450533805665</v>
      </c>
      <c r="H27" s="18" t="n">
        <v>1.83689097076062</v>
      </c>
      <c r="I27" s="19" t="n">
        <v>4.40125932083103</v>
      </c>
      <c r="J27" s="10"/>
      <c r="K27" s="10"/>
      <c r="L27" s="10"/>
      <c r="M27" s="10"/>
      <c r="N27" s="10"/>
      <c r="O27" s="10"/>
      <c r="P27" s="10"/>
      <c r="Q27" s="10"/>
      <c r="R27" s="11"/>
      <c r="S27" s="10"/>
      <c r="T27" s="12"/>
      <c r="U27" s="12"/>
      <c r="V27" s="12"/>
    </row>
    <row r="28" customFormat="false" ht="15" hidden="true" customHeight="false" outlineLevel="0" collapsed="false">
      <c r="A28" s="17" t="n">
        <v>37288</v>
      </c>
      <c r="B28" s="17"/>
      <c r="C28" s="17"/>
      <c r="D28" s="17"/>
      <c r="E28" s="17"/>
      <c r="F28" s="18" t="n">
        <v>1.2825465720059</v>
      </c>
      <c r="G28" s="18" t="n">
        <v>1.87267362181133</v>
      </c>
      <c r="H28" s="18" t="n">
        <v>1.12628851856027</v>
      </c>
      <c r="I28" s="19" t="n">
        <v>2.72288634736395</v>
      </c>
      <c r="J28" s="10"/>
      <c r="K28" s="10"/>
      <c r="L28" s="10"/>
      <c r="M28" s="10"/>
      <c r="N28" s="10"/>
      <c r="O28" s="10"/>
      <c r="P28" s="10"/>
      <c r="Q28" s="10"/>
      <c r="R28" s="11"/>
      <c r="S28" s="10"/>
      <c r="T28" s="12"/>
      <c r="U28" s="12"/>
      <c r="V28" s="12"/>
    </row>
    <row r="29" customFormat="false" ht="15" hidden="true" customHeight="false" outlineLevel="0" collapsed="false">
      <c r="A29" s="17" t="n">
        <v>37316</v>
      </c>
      <c r="B29" s="17"/>
      <c r="C29" s="17"/>
      <c r="D29" s="17"/>
      <c r="E29" s="17"/>
      <c r="F29" s="18" t="n">
        <v>1.60012501806132</v>
      </c>
      <c r="G29" s="18" t="n">
        <v>2.34581837738065</v>
      </c>
      <c r="H29" s="18" t="n">
        <v>1.62776415978893</v>
      </c>
      <c r="I29" s="19" t="n">
        <v>3.46005987840423</v>
      </c>
      <c r="J29" s="10"/>
      <c r="K29" s="10"/>
      <c r="L29" s="10"/>
      <c r="M29" s="10"/>
      <c r="N29" s="10"/>
      <c r="O29" s="10"/>
      <c r="P29" s="10"/>
      <c r="Q29" s="10"/>
      <c r="R29" s="11"/>
      <c r="S29" s="10"/>
      <c r="T29" s="12"/>
      <c r="U29" s="12"/>
      <c r="V29" s="12"/>
    </row>
    <row r="30" customFormat="false" ht="15" hidden="true" customHeight="false" outlineLevel="0" collapsed="false">
      <c r="A30" s="17" t="n">
        <v>37347</v>
      </c>
      <c r="B30" s="17"/>
      <c r="C30" s="17"/>
      <c r="D30" s="17"/>
      <c r="E30" s="17"/>
      <c r="F30" s="18" t="n">
        <v>1.88148603610585</v>
      </c>
      <c r="G30" s="18" t="n">
        <v>2.76505737095716</v>
      </c>
      <c r="H30" s="18" t="n">
        <v>1.97286916347731</v>
      </c>
      <c r="I30" s="19" t="n">
        <v>4.11351653157544</v>
      </c>
      <c r="J30" s="10"/>
      <c r="K30" s="10"/>
      <c r="L30" s="10"/>
      <c r="M30" s="10"/>
      <c r="N30" s="10"/>
      <c r="O30" s="10"/>
      <c r="P30" s="10"/>
      <c r="Q30" s="10"/>
      <c r="R30" s="11"/>
      <c r="S30" s="10"/>
      <c r="T30" s="12"/>
      <c r="U30" s="12"/>
      <c r="V30" s="12"/>
    </row>
    <row r="31" customFormat="false" ht="15" hidden="true" customHeight="false" outlineLevel="0" collapsed="false">
      <c r="A31" s="17" t="n">
        <v>37377</v>
      </c>
      <c r="B31" s="17"/>
      <c r="C31" s="17"/>
      <c r="D31" s="17"/>
      <c r="E31" s="17"/>
      <c r="F31" s="18" t="n">
        <v>1.99937753378174</v>
      </c>
      <c r="G31" s="18" t="n">
        <v>2.94062664645576</v>
      </c>
      <c r="H31" s="18" t="n">
        <v>2.09113249390132</v>
      </c>
      <c r="I31" s="19" t="n">
        <v>4.38669308036628</v>
      </c>
      <c r="J31" s="10"/>
      <c r="K31" s="10"/>
      <c r="L31" s="10"/>
      <c r="M31" s="10"/>
      <c r="N31" s="10"/>
      <c r="O31" s="10"/>
      <c r="P31" s="10"/>
      <c r="Q31" s="10"/>
      <c r="R31" s="11"/>
      <c r="S31" s="10"/>
      <c r="T31" s="12"/>
      <c r="U31" s="12"/>
      <c r="V31" s="12"/>
    </row>
    <row r="32" customFormat="false" ht="15" hidden="true" customHeight="false" outlineLevel="0" collapsed="false">
      <c r="A32" s="17" t="n">
        <v>37408</v>
      </c>
      <c r="B32" s="17"/>
      <c r="C32" s="17"/>
      <c r="D32" s="17"/>
      <c r="E32" s="17"/>
      <c r="F32" s="18" t="n">
        <v>2.37920331730787</v>
      </c>
      <c r="G32" s="18" t="n">
        <v>3.50703432047442</v>
      </c>
      <c r="H32" s="18" t="n">
        <v>2.67912425638669</v>
      </c>
      <c r="I32" s="19" t="n">
        <v>5.27184799920851</v>
      </c>
      <c r="J32" s="10"/>
      <c r="K32" s="10"/>
      <c r="L32" s="10"/>
      <c r="M32" s="10"/>
      <c r="N32" s="10"/>
      <c r="O32" s="10"/>
      <c r="P32" s="10"/>
      <c r="Q32" s="10"/>
      <c r="R32" s="11"/>
      <c r="S32" s="10"/>
      <c r="T32" s="12"/>
      <c r="U32" s="12"/>
      <c r="V32" s="12"/>
    </row>
    <row r="33" customFormat="false" ht="15" hidden="true" customHeight="false" outlineLevel="0" collapsed="false">
      <c r="A33" s="17" t="n">
        <v>37438</v>
      </c>
      <c r="B33" s="17"/>
      <c r="C33" s="17"/>
      <c r="D33" s="17"/>
      <c r="E33" s="17"/>
      <c r="F33" s="18" t="n">
        <v>3.02947874449362</v>
      </c>
      <c r="G33" s="18" t="n">
        <v>4.47702737631107</v>
      </c>
      <c r="H33" s="18" t="n">
        <v>3.60466334240409</v>
      </c>
      <c r="I33" s="19" t="n">
        <v>6.78914984231687</v>
      </c>
      <c r="J33" s="10"/>
      <c r="K33" s="10"/>
      <c r="L33" s="10"/>
      <c r="M33" s="10"/>
      <c r="N33" s="10"/>
      <c r="O33" s="10"/>
      <c r="P33" s="10"/>
      <c r="Q33" s="10"/>
      <c r="R33" s="11"/>
      <c r="S33" s="10"/>
      <c r="T33" s="12"/>
      <c r="U33" s="12"/>
      <c r="V33" s="12"/>
    </row>
    <row r="34" customFormat="false" ht="15" hidden="true" customHeight="false" outlineLevel="0" collapsed="false">
      <c r="A34" s="17" t="n">
        <v>37469</v>
      </c>
      <c r="B34" s="17"/>
      <c r="C34" s="17"/>
      <c r="D34" s="17"/>
      <c r="E34" s="17"/>
      <c r="F34" s="18" t="n">
        <v>3.1027324628104</v>
      </c>
      <c r="G34" s="18" t="n">
        <v>4.58681942843654</v>
      </c>
      <c r="H34" s="18" t="n">
        <v>3.72254100949726</v>
      </c>
      <c r="I34" s="19" t="n">
        <v>6.96355466707557</v>
      </c>
      <c r="J34" s="10"/>
      <c r="K34" s="10"/>
      <c r="L34" s="10"/>
      <c r="M34" s="10"/>
      <c r="N34" s="10"/>
      <c r="O34" s="10"/>
      <c r="P34" s="10"/>
      <c r="Q34" s="10"/>
      <c r="R34" s="11"/>
      <c r="S34" s="10"/>
      <c r="T34" s="12"/>
      <c r="U34" s="12"/>
      <c r="V34" s="12"/>
    </row>
    <row r="35" customFormat="false" ht="15" hidden="true" customHeight="false" outlineLevel="0" collapsed="false">
      <c r="A35" s="17" t="n">
        <v>37500</v>
      </c>
      <c r="B35" s="17"/>
      <c r="C35" s="17"/>
      <c r="D35" s="17"/>
      <c r="E35" s="17"/>
      <c r="F35" s="18" t="n">
        <v>2.74255482297983</v>
      </c>
      <c r="G35" s="18" t="n">
        <v>4.04933498856209</v>
      </c>
      <c r="H35" s="18" t="n">
        <v>3.18083317937763</v>
      </c>
      <c r="I35" s="19" t="n">
        <v>6.1216771044008</v>
      </c>
      <c r="J35" s="10"/>
      <c r="K35" s="10"/>
      <c r="L35" s="10"/>
      <c r="M35" s="10"/>
      <c r="N35" s="10"/>
      <c r="O35" s="10"/>
      <c r="P35" s="10"/>
      <c r="Q35" s="10"/>
      <c r="R35" s="11"/>
      <c r="S35" s="10"/>
      <c r="T35" s="12"/>
      <c r="U35" s="12"/>
      <c r="V35" s="12"/>
    </row>
    <row r="36" customFormat="false" ht="15" hidden="true" customHeight="false" outlineLevel="0" collapsed="false">
      <c r="A36" s="17" t="n">
        <v>37530</v>
      </c>
      <c r="B36" s="17"/>
      <c r="C36" s="17"/>
      <c r="D36" s="17"/>
      <c r="E36" s="17"/>
      <c r="F36" s="18" t="n">
        <v>2.80396524100981</v>
      </c>
      <c r="G36" s="18" t="n">
        <v>4.14041441715336</v>
      </c>
      <c r="H36" s="18" t="n">
        <v>3.26659828882462</v>
      </c>
      <c r="I36" s="19" t="n">
        <v>6.26147178000324</v>
      </c>
      <c r="J36" s="10"/>
      <c r="K36" s="10"/>
      <c r="L36" s="10"/>
      <c r="M36" s="10"/>
      <c r="N36" s="10"/>
      <c r="O36" s="10"/>
      <c r="P36" s="10"/>
      <c r="Q36" s="10"/>
      <c r="R36" s="11"/>
      <c r="S36" s="10"/>
      <c r="T36" s="12"/>
      <c r="U36" s="12"/>
      <c r="V36" s="12"/>
    </row>
    <row r="37" customFormat="false" ht="15" hidden="true" customHeight="false" outlineLevel="0" collapsed="false">
      <c r="A37" s="17" t="n">
        <v>37561</v>
      </c>
      <c r="B37" s="17"/>
      <c r="C37" s="17"/>
      <c r="D37" s="17"/>
      <c r="E37" s="17"/>
      <c r="F37" s="18" t="n">
        <v>2.79068216847367</v>
      </c>
      <c r="G37" s="18" t="n">
        <v>4.12054435272766</v>
      </c>
      <c r="H37" s="18" t="n">
        <v>2.94568885107107</v>
      </c>
      <c r="I37" s="19" t="n">
        <v>6.23010362480148</v>
      </c>
      <c r="J37" s="10"/>
      <c r="K37" s="10"/>
      <c r="L37" s="10"/>
      <c r="M37" s="10"/>
      <c r="N37" s="10"/>
      <c r="O37" s="10"/>
      <c r="P37" s="10"/>
      <c r="Q37" s="10"/>
      <c r="R37" s="11"/>
      <c r="S37" s="10"/>
      <c r="T37" s="12"/>
      <c r="U37" s="12"/>
      <c r="V37" s="12"/>
    </row>
    <row r="38" customFormat="false" ht="15" hidden="true" customHeight="false" outlineLevel="0" collapsed="false">
      <c r="A38" s="17" t="n">
        <v>37591</v>
      </c>
      <c r="B38" s="17"/>
      <c r="C38" s="17"/>
      <c r="D38" s="17"/>
      <c r="E38" s="17"/>
      <c r="F38" s="18" t="n">
        <v>2.67705058721587</v>
      </c>
      <c r="G38" s="18" t="n">
        <v>3.95075052338153</v>
      </c>
      <c r="H38" s="18" t="n">
        <v>2.73951069323552</v>
      </c>
      <c r="I38" s="19" t="n">
        <v>5.9630073531783</v>
      </c>
      <c r="J38" s="10"/>
      <c r="K38" s="10"/>
      <c r="L38" s="10"/>
      <c r="M38" s="10"/>
      <c r="N38" s="10"/>
      <c r="O38" s="10"/>
      <c r="P38" s="10"/>
      <c r="Q38" s="10"/>
      <c r="R38" s="11"/>
      <c r="S38" s="10"/>
      <c r="T38" s="12"/>
      <c r="U38" s="12"/>
      <c r="V38" s="12"/>
    </row>
    <row r="39" customFormat="false" ht="15" hidden="true" customHeight="false" outlineLevel="0" collapsed="false">
      <c r="A39" s="17" t="n">
        <v>37622</v>
      </c>
      <c r="B39" s="17"/>
      <c r="C39" s="17"/>
      <c r="D39" s="17"/>
      <c r="E39" s="17"/>
      <c r="F39" s="18" t="n">
        <v>2.7889943050627</v>
      </c>
      <c r="G39" s="18" t="n">
        <v>4.11608607868707</v>
      </c>
      <c r="H39" s="18" t="n">
        <v>2.7287056232114</v>
      </c>
      <c r="I39" s="19" t="n">
        <v>6.21322831382549</v>
      </c>
      <c r="J39" s="10"/>
      <c r="K39" s="10"/>
      <c r="L39" s="10"/>
      <c r="M39" s="10"/>
      <c r="N39" s="10"/>
      <c r="O39" s="10"/>
      <c r="P39" s="10"/>
      <c r="Q39" s="10"/>
      <c r="R39" s="11"/>
      <c r="S39" s="10"/>
      <c r="T39" s="12"/>
      <c r="U39" s="12"/>
      <c r="V39" s="12"/>
    </row>
    <row r="40" customFormat="false" ht="15" hidden="true" customHeight="false" outlineLevel="0" collapsed="false">
      <c r="A40" s="17" t="n">
        <v>37653</v>
      </c>
      <c r="B40" s="17"/>
      <c r="C40" s="17"/>
      <c r="D40" s="17"/>
      <c r="E40" s="17"/>
      <c r="F40" s="18" t="n">
        <v>2.97958276558079</v>
      </c>
      <c r="G40" s="18" t="n">
        <v>4.39968793303516</v>
      </c>
      <c r="H40" s="18" t="n">
        <v>2.76195720600621</v>
      </c>
      <c r="I40" s="19" t="n">
        <v>6.65331739331394</v>
      </c>
      <c r="J40" s="10"/>
      <c r="K40" s="10"/>
      <c r="L40" s="10"/>
      <c r="M40" s="10"/>
      <c r="N40" s="10"/>
      <c r="O40" s="10"/>
      <c r="P40" s="10"/>
      <c r="Q40" s="10"/>
      <c r="R40" s="11"/>
      <c r="S40" s="10"/>
      <c r="T40" s="12"/>
      <c r="U40" s="12"/>
      <c r="V40" s="12"/>
    </row>
    <row r="41" customFormat="false" ht="15" hidden="true" customHeight="false" outlineLevel="0" collapsed="false">
      <c r="A41" s="17" t="n">
        <v>37681</v>
      </c>
      <c r="B41" s="17"/>
      <c r="C41" s="17"/>
      <c r="D41" s="17"/>
      <c r="E41" s="17"/>
      <c r="F41" s="18" t="n">
        <v>2.81969001758142</v>
      </c>
      <c r="G41" s="18" t="n">
        <v>4.15880715178169</v>
      </c>
      <c r="H41" s="18" t="n">
        <v>2.35934955901557</v>
      </c>
      <c r="I41" s="19" t="n">
        <v>6.2644069891749</v>
      </c>
      <c r="J41" s="10"/>
      <c r="K41" s="10"/>
      <c r="L41" s="10"/>
      <c r="M41" s="10"/>
      <c r="N41" s="10"/>
      <c r="O41" s="10"/>
      <c r="P41" s="10"/>
      <c r="Q41" s="10"/>
      <c r="R41" s="11"/>
      <c r="S41" s="10"/>
      <c r="T41" s="12"/>
      <c r="U41" s="12"/>
      <c r="V41" s="12"/>
    </row>
    <row r="42" customFormat="false" ht="15" hidden="true" customHeight="false" outlineLevel="0" collapsed="false">
      <c r="A42" s="17" t="n">
        <v>37712</v>
      </c>
      <c r="B42" s="17"/>
      <c r="C42" s="17"/>
      <c r="D42" s="17"/>
      <c r="E42" s="17"/>
      <c r="F42" s="18" t="n">
        <v>2.72926379457819</v>
      </c>
      <c r="G42" s="18" t="n">
        <v>4.02437144537402</v>
      </c>
      <c r="H42" s="18" t="n">
        <v>2.18977974725854</v>
      </c>
      <c r="I42" s="19" t="n">
        <v>6.05641297709277</v>
      </c>
      <c r="J42" s="10"/>
      <c r="K42" s="10"/>
      <c r="L42" s="10"/>
      <c r="M42" s="10"/>
      <c r="N42" s="10"/>
      <c r="O42" s="10"/>
      <c r="P42" s="10"/>
      <c r="Q42" s="10"/>
      <c r="R42" s="11"/>
      <c r="S42" s="10"/>
      <c r="T42" s="12"/>
      <c r="U42" s="12"/>
      <c r="V42" s="12"/>
    </row>
    <row r="43" customFormat="false" ht="15" hidden="true" customHeight="false" outlineLevel="0" collapsed="false">
      <c r="A43" s="17" t="n">
        <v>37742</v>
      </c>
      <c r="B43" s="17"/>
      <c r="C43" s="17"/>
      <c r="D43" s="17"/>
      <c r="E43" s="17"/>
      <c r="F43" s="18" t="n">
        <v>3.36693928909388</v>
      </c>
      <c r="G43" s="18" t="n">
        <v>4.97695597089767</v>
      </c>
      <c r="H43" s="18" t="n">
        <v>3.01975911765834</v>
      </c>
      <c r="I43" s="19" t="n">
        <v>7.5535574389922</v>
      </c>
      <c r="J43" s="10"/>
      <c r="K43" s="10"/>
      <c r="L43" s="10"/>
      <c r="M43" s="10"/>
      <c r="N43" s="10"/>
      <c r="O43" s="10"/>
      <c r="P43" s="10"/>
      <c r="Q43" s="10"/>
      <c r="R43" s="11"/>
      <c r="S43" s="10"/>
      <c r="T43" s="12"/>
      <c r="U43" s="12"/>
      <c r="V43" s="12"/>
    </row>
    <row r="44" customFormat="false" ht="15" hidden="true" customHeight="false" outlineLevel="0" collapsed="false">
      <c r="A44" s="17" t="n">
        <v>37773</v>
      </c>
      <c r="B44" s="17"/>
      <c r="C44" s="17"/>
      <c r="D44" s="17"/>
      <c r="E44" s="17"/>
      <c r="F44" s="18" t="n">
        <v>3.82889455688277</v>
      </c>
      <c r="G44" s="18" t="n">
        <v>5.66673186845165</v>
      </c>
      <c r="H44" s="18" t="n">
        <v>3.51520650577054</v>
      </c>
      <c r="I44" s="19" t="n">
        <v>8.63607055118104</v>
      </c>
      <c r="J44" s="10"/>
      <c r="K44" s="10"/>
      <c r="L44" s="10"/>
      <c r="M44" s="10"/>
      <c r="N44" s="10"/>
      <c r="O44" s="10"/>
      <c r="P44" s="10"/>
      <c r="Q44" s="10"/>
      <c r="R44" s="11"/>
      <c r="S44" s="10"/>
      <c r="T44" s="12"/>
      <c r="U44" s="12"/>
      <c r="V44" s="12"/>
    </row>
    <row r="45" customFormat="false" ht="15" hidden="true" customHeight="false" outlineLevel="0" collapsed="false">
      <c r="A45" s="17" t="n">
        <v>37803</v>
      </c>
      <c r="B45" s="17"/>
      <c r="C45" s="17"/>
      <c r="D45" s="17"/>
      <c r="E45" s="17"/>
      <c r="F45" s="18" t="n">
        <v>3.55193385868691</v>
      </c>
      <c r="G45" s="18" t="n">
        <v>5.25314320717727</v>
      </c>
      <c r="H45" s="18" t="n">
        <v>3.03162491666016</v>
      </c>
      <c r="I45" s="19" t="n">
        <v>7.98679145673145</v>
      </c>
      <c r="J45" s="10"/>
      <c r="K45" s="10"/>
      <c r="L45" s="10"/>
      <c r="M45" s="10"/>
      <c r="N45" s="10"/>
      <c r="O45" s="10"/>
      <c r="P45" s="10"/>
      <c r="Q45" s="10"/>
      <c r="R45" s="11"/>
      <c r="S45" s="10"/>
      <c r="T45" s="12"/>
      <c r="U45" s="12"/>
      <c r="V45" s="12"/>
    </row>
    <row r="46" customFormat="false" ht="15" hidden="true" customHeight="false" outlineLevel="0" collapsed="false">
      <c r="A46" s="17" t="n">
        <v>37834</v>
      </c>
      <c r="B46" s="17"/>
      <c r="C46" s="17"/>
      <c r="D46" s="17"/>
      <c r="E46" s="17"/>
      <c r="F46" s="18" t="n">
        <v>3.16127503772231</v>
      </c>
      <c r="G46" s="18" t="n">
        <v>4.66913542040592</v>
      </c>
      <c r="H46" s="18" t="n">
        <v>2.46237886528889</v>
      </c>
      <c r="I46" s="19" t="n">
        <v>7.06675390448634</v>
      </c>
      <c r="J46" s="10"/>
      <c r="K46" s="10"/>
      <c r="L46" s="10"/>
      <c r="M46" s="10"/>
      <c r="N46" s="10"/>
      <c r="O46" s="10"/>
      <c r="P46" s="10"/>
      <c r="Q46" s="10"/>
      <c r="R46" s="11"/>
      <c r="S46" s="10"/>
      <c r="T46" s="12"/>
      <c r="U46" s="12"/>
      <c r="V46" s="12"/>
    </row>
    <row r="47" customFormat="false" ht="15" hidden="true" customHeight="false" outlineLevel="0" collapsed="false">
      <c r="A47" s="17" t="n">
        <v>37865</v>
      </c>
      <c r="B47" s="17"/>
      <c r="C47" s="17"/>
      <c r="D47" s="17"/>
      <c r="E47" s="17"/>
      <c r="F47" s="18" t="n">
        <v>2.77837085478041</v>
      </c>
      <c r="G47" s="18" t="n">
        <v>4.09720526763493</v>
      </c>
      <c r="H47" s="18" t="n">
        <v>1.99683643643455</v>
      </c>
      <c r="I47" s="19" t="n">
        <v>6.16821250062642</v>
      </c>
      <c r="J47" s="10"/>
      <c r="K47" s="10"/>
      <c r="L47" s="10"/>
      <c r="M47" s="10"/>
      <c r="N47" s="10"/>
      <c r="O47" s="10"/>
      <c r="P47" s="10"/>
      <c r="Q47" s="10"/>
      <c r="R47" s="11"/>
      <c r="S47" s="10"/>
      <c r="T47" s="12"/>
      <c r="U47" s="12"/>
      <c r="V47" s="12"/>
    </row>
    <row r="48" customFormat="false" ht="15" hidden="true" customHeight="false" outlineLevel="0" collapsed="false">
      <c r="A48" s="17" t="n">
        <v>37895</v>
      </c>
      <c r="B48" s="17"/>
      <c r="C48" s="17"/>
      <c r="D48" s="17"/>
      <c r="E48" s="17"/>
      <c r="F48" s="18" t="n">
        <v>3.28854927794589</v>
      </c>
      <c r="G48" s="18" t="n">
        <v>4.85788862574675</v>
      </c>
      <c r="H48" s="18" t="n">
        <v>2.65480747967084</v>
      </c>
      <c r="I48" s="19" t="n">
        <v>7.35641022283457</v>
      </c>
      <c r="J48" s="10"/>
      <c r="K48" s="10"/>
      <c r="L48" s="10"/>
      <c r="M48" s="10"/>
      <c r="N48" s="10"/>
      <c r="O48" s="10"/>
      <c r="P48" s="10"/>
      <c r="Q48" s="10"/>
      <c r="R48" s="11"/>
      <c r="S48" s="10"/>
      <c r="T48" s="12"/>
      <c r="U48" s="12"/>
      <c r="V48" s="12"/>
    </row>
    <row r="49" customFormat="false" ht="15" hidden="true" customHeight="false" outlineLevel="0" collapsed="false">
      <c r="A49" s="17" t="n">
        <v>37926</v>
      </c>
      <c r="B49" s="17"/>
      <c r="C49" s="17"/>
      <c r="D49" s="17"/>
      <c r="E49" s="17"/>
      <c r="F49" s="18" t="n">
        <v>3.08248651546575</v>
      </c>
      <c r="G49" s="18" t="n">
        <v>4.5512239116943</v>
      </c>
      <c r="H49" s="18" t="n">
        <v>2.41895395188966</v>
      </c>
      <c r="I49" s="19" t="n">
        <v>6.88034537691708</v>
      </c>
      <c r="J49" s="10"/>
      <c r="K49" s="10"/>
      <c r="L49" s="10"/>
      <c r="M49" s="10"/>
      <c r="N49" s="10"/>
      <c r="O49" s="10"/>
      <c r="P49" s="10"/>
      <c r="Q49" s="10"/>
      <c r="R49" s="11"/>
      <c r="S49" s="10"/>
      <c r="T49" s="12"/>
      <c r="U49" s="12"/>
      <c r="V49" s="12"/>
    </row>
    <row r="50" customFormat="false" ht="15" hidden="true" customHeight="false" outlineLevel="0" collapsed="false">
      <c r="A50" s="17" t="n">
        <v>37956</v>
      </c>
      <c r="B50" s="17"/>
      <c r="C50" s="17"/>
      <c r="D50" s="17"/>
      <c r="E50" s="17"/>
      <c r="F50" s="18" t="n">
        <v>3.27463414837698</v>
      </c>
      <c r="G50" s="18" t="n">
        <v>4.8369834517006</v>
      </c>
      <c r="H50" s="18" t="n">
        <v>2.62258323037124</v>
      </c>
      <c r="I50" s="19" t="n">
        <v>7.32295199313481</v>
      </c>
      <c r="J50" s="10"/>
      <c r="K50" s="10"/>
      <c r="L50" s="10"/>
      <c r="M50" s="10"/>
      <c r="N50" s="10"/>
      <c r="O50" s="10"/>
      <c r="P50" s="10"/>
      <c r="Q50" s="10"/>
      <c r="R50" s="11"/>
      <c r="S50" s="10"/>
      <c r="T50" s="12"/>
      <c r="U50" s="12"/>
      <c r="V50" s="12"/>
    </row>
    <row r="51" customFormat="false" ht="15" hidden="true" customHeight="false" outlineLevel="0" collapsed="false">
      <c r="A51" s="17" t="n">
        <v>37987</v>
      </c>
      <c r="B51" s="17"/>
      <c r="C51" s="17"/>
      <c r="D51" s="17"/>
      <c r="E51" s="17"/>
      <c r="F51" s="18" t="n">
        <v>3.40968441783401</v>
      </c>
      <c r="G51" s="18" t="n">
        <v>5.03719987582296</v>
      </c>
      <c r="H51" s="18" t="n">
        <v>2.74911198014435</v>
      </c>
      <c r="I51" s="19" t="n">
        <v>7.62984554752753</v>
      </c>
      <c r="J51" s="10"/>
      <c r="K51" s="10"/>
      <c r="L51" s="10"/>
      <c r="M51" s="10"/>
      <c r="N51" s="10"/>
      <c r="O51" s="10"/>
      <c r="P51" s="10"/>
      <c r="Q51" s="10"/>
      <c r="R51" s="11"/>
      <c r="S51" s="10"/>
      <c r="T51" s="12"/>
      <c r="U51" s="12"/>
      <c r="V51" s="12"/>
      <c r="AE51" s="0" t="n">
        <v>312308</v>
      </c>
      <c r="AF51" s="0" t="n">
        <v>38671</v>
      </c>
      <c r="AG51" s="0" t="n">
        <v>158733</v>
      </c>
    </row>
    <row r="52" customFormat="false" ht="15" hidden="true" customHeight="false" outlineLevel="0" collapsed="false">
      <c r="A52" s="17" t="n">
        <v>38018</v>
      </c>
      <c r="B52" s="17"/>
      <c r="C52" s="17"/>
      <c r="D52" s="17"/>
      <c r="E52" s="17"/>
      <c r="F52" s="18" t="n">
        <v>3.04068670427397</v>
      </c>
      <c r="G52" s="18" t="n">
        <v>4.48554945080947</v>
      </c>
      <c r="H52" s="18" t="n">
        <v>2.22649370793955</v>
      </c>
      <c r="I52" s="19" t="n">
        <v>6.76065864508903</v>
      </c>
      <c r="J52" s="10"/>
      <c r="K52" s="10"/>
      <c r="L52" s="10"/>
      <c r="M52" s="10"/>
      <c r="N52" s="10"/>
      <c r="O52" s="10"/>
      <c r="P52" s="10"/>
      <c r="Q52" s="10"/>
      <c r="R52" s="11"/>
      <c r="S52" s="10"/>
      <c r="T52" s="12"/>
      <c r="U52" s="12"/>
      <c r="V52" s="12"/>
      <c r="AE52" s="0" t="n">
        <v>301704</v>
      </c>
      <c r="AF52" s="0" t="n">
        <v>30642</v>
      </c>
      <c r="AG52" s="0" t="n">
        <v>125037</v>
      </c>
    </row>
    <row r="53" customFormat="false" ht="15" hidden="true" customHeight="false" outlineLevel="0" collapsed="false">
      <c r="A53" s="17" t="n">
        <v>38047</v>
      </c>
      <c r="B53" s="17"/>
      <c r="C53" s="17"/>
      <c r="D53" s="17"/>
      <c r="E53" s="17"/>
      <c r="F53" s="18" t="n">
        <v>3.28157693266892</v>
      </c>
      <c r="G53" s="18" t="n">
        <v>4.84352247551601</v>
      </c>
      <c r="H53" s="18" t="n">
        <v>2.34977981155076</v>
      </c>
      <c r="I53" s="19" t="n">
        <v>7.31370318257107</v>
      </c>
      <c r="J53" s="10"/>
      <c r="K53" s="10"/>
      <c r="L53" s="10"/>
      <c r="M53" s="10"/>
      <c r="N53" s="10"/>
      <c r="O53" s="10"/>
      <c r="P53" s="10"/>
      <c r="Q53" s="10"/>
      <c r="R53" s="11"/>
      <c r="S53" s="10"/>
      <c r="T53" s="12"/>
      <c r="U53" s="12"/>
      <c r="V53" s="12"/>
      <c r="AE53" s="0" t="n">
        <v>327210</v>
      </c>
      <c r="AF53" s="0" t="n">
        <v>36913</v>
      </c>
      <c r="AG53" s="0" t="n">
        <v>129171</v>
      </c>
    </row>
    <row r="54" customFormat="false" ht="15" hidden="true" customHeight="false" outlineLevel="0" collapsed="false">
      <c r="A54" s="17" t="n">
        <v>38078</v>
      </c>
      <c r="B54" s="17"/>
      <c r="C54" s="17"/>
      <c r="D54" s="17"/>
      <c r="E54" s="17"/>
      <c r="F54" s="18" t="n">
        <v>3.32977662935779</v>
      </c>
      <c r="G54" s="18" t="n">
        <v>4.91517014259185</v>
      </c>
      <c r="H54" s="18" t="n">
        <v>2.62477654442296</v>
      </c>
      <c r="I54" s="19" t="n">
        <v>7.42450104938915</v>
      </c>
      <c r="J54" s="10"/>
      <c r="K54" s="10"/>
      <c r="L54" s="10"/>
      <c r="M54" s="10"/>
      <c r="N54" s="10"/>
      <c r="O54" s="10"/>
      <c r="P54" s="10"/>
      <c r="Q54" s="10"/>
      <c r="R54" s="11"/>
      <c r="S54" s="10"/>
      <c r="T54" s="12"/>
      <c r="U54" s="12"/>
      <c r="V54" s="12"/>
      <c r="AE54" s="0" t="n">
        <v>309313</v>
      </c>
      <c r="AF54" s="0" t="n">
        <v>38785</v>
      </c>
      <c r="AG54" s="0" t="n">
        <v>205422</v>
      </c>
    </row>
    <row r="55" customFormat="false" ht="15" hidden="true" customHeight="false" outlineLevel="0" collapsed="false">
      <c r="A55" s="17" t="n">
        <v>38108</v>
      </c>
      <c r="B55" s="17"/>
      <c r="C55" s="17"/>
      <c r="D55" s="17"/>
      <c r="E55" s="17"/>
      <c r="F55" s="18" t="n">
        <v>4.01460679818327</v>
      </c>
      <c r="G55" s="18" t="n">
        <v>5.93865878415129</v>
      </c>
      <c r="H55" s="18" t="n">
        <v>5.18899173877575</v>
      </c>
      <c r="I55" s="19" t="n">
        <v>9.0354401526137</v>
      </c>
      <c r="J55" s="10"/>
      <c r="K55" s="10"/>
      <c r="L55" s="10"/>
      <c r="M55" s="10"/>
      <c r="N55" s="10"/>
      <c r="O55" s="10"/>
      <c r="P55" s="10"/>
      <c r="Q55" s="10"/>
      <c r="R55" s="11"/>
      <c r="S55" s="10"/>
      <c r="T55" s="12"/>
      <c r="U55" s="12"/>
      <c r="V55" s="12"/>
      <c r="AE55" s="0" t="n">
        <v>341643</v>
      </c>
      <c r="AF55" s="0" t="n">
        <v>48269</v>
      </c>
      <c r="AG55" s="0" t="n">
        <v>215717</v>
      </c>
    </row>
    <row r="56" customFormat="false" ht="15" hidden="true" customHeight="false" outlineLevel="0" collapsed="false">
      <c r="A56" s="17" t="n">
        <v>38139</v>
      </c>
      <c r="B56" s="17"/>
      <c r="C56" s="17"/>
      <c r="D56" s="17"/>
      <c r="E56" s="17"/>
      <c r="F56" s="18" t="n">
        <v>7.57995958616916</v>
      </c>
      <c r="G56" s="18" t="n">
        <v>11.2592841612773</v>
      </c>
      <c r="H56" s="18" t="n">
        <v>12.97209573899</v>
      </c>
      <c r="I56" s="19" t="n">
        <v>17.3699797804499</v>
      </c>
      <c r="J56" s="10"/>
      <c r="K56" s="10"/>
      <c r="L56" s="10"/>
      <c r="M56" s="10"/>
      <c r="N56" s="10"/>
      <c r="O56" s="10"/>
      <c r="P56" s="10"/>
      <c r="Q56" s="10"/>
      <c r="R56" s="11"/>
      <c r="S56" s="10"/>
      <c r="T56" s="12"/>
      <c r="U56" s="12"/>
      <c r="V56" s="12"/>
      <c r="AE56" s="0" t="n">
        <v>262964</v>
      </c>
      <c r="AF56" s="0" t="n">
        <v>42368</v>
      </c>
      <c r="AG56" s="0" t="n">
        <v>240721</v>
      </c>
    </row>
    <row r="57" customFormat="false" ht="15" hidden="true" customHeight="false" outlineLevel="0" collapsed="false">
      <c r="A57" s="17" t="n">
        <v>38169</v>
      </c>
      <c r="B57" s="17"/>
      <c r="C57" s="17"/>
      <c r="D57" s="17"/>
      <c r="E57" s="17"/>
      <c r="F57" s="18" t="n">
        <v>7.42376064763261</v>
      </c>
      <c r="G57" s="18" t="n">
        <v>11.0241866453095</v>
      </c>
      <c r="H57" s="18" t="n">
        <v>13.739691766737</v>
      </c>
      <c r="I57" s="19" t="n">
        <v>16.9915104839708</v>
      </c>
      <c r="J57" s="10"/>
      <c r="K57" s="10"/>
      <c r="L57" s="10"/>
      <c r="M57" s="10"/>
      <c r="N57" s="10"/>
      <c r="O57" s="10"/>
      <c r="P57" s="10"/>
      <c r="Q57" s="10"/>
      <c r="R57" s="11"/>
      <c r="S57" s="10"/>
      <c r="T57" s="12"/>
      <c r="U57" s="12"/>
      <c r="V57" s="12"/>
      <c r="AE57" s="0" t="n">
        <v>273355</v>
      </c>
      <c r="AF57" s="0" t="n">
        <v>43975</v>
      </c>
      <c r="AG57" s="0" t="n">
        <v>144700</v>
      </c>
    </row>
    <row r="58" customFormat="false" ht="15" hidden="true" customHeight="false" outlineLevel="0" collapsed="false">
      <c r="A58" s="17" t="n">
        <v>38200</v>
      </c>
      <c r="B58" s="17"/>
      <c r="C58" s="17"/>
      <c r="D58" s="17"/>
      <c r="E58" s="17"/>
      <c r="F58" s="18" t="n">
        <v>6.88421766045177</v>
      </c>
      <c r="G58" s="18" t="n">
        <v>10.2169097207748</v>
      </c>
      <c r="H58" s="18" t="n">
        <v>12.8271018190042</v>
      </c>
      <c r="I58" s="19" t="n">
        <v>15.7161859450602</v>
      </c>
      <c r="J58" s="10"/>
      <c r="K58" s="10"/>
      <c r="L58" s="10"/>
      <c r="M58" s="10"/>
      <c r="N58" s="10"/>
      <c r="O58" s="10"/>
      <c r="P58" s="10"/>
      <c r="Q58" s="10"/>
      <c r="R58" s="11"/>
      <c r="S58" s="10"/>
      <c r="T58" s="12"/>
      <c r="U58" s="12"/>
      <c r="V58" s="12"/>
      <c r="AE58" s="0" t="n">
        <v>260240</v>
      </c>
      <c r="AF58" s="0" t="n">
        <v>31355</v>
      </c>
      <c r="AG58" s="0" t="n">
        <v>116961</v>
      </c>
    </row>
    <row r="59" customFormat="false" ht="15" hidden="true" customHeight="false" outlineLevel="0" collapsed="false">
      <c r="A59" s="17" t="n">
        <v>38231</v>
      </c>
      <c r="B59" s="17"/>
      <c r="C59" s="17"/>
      <c r="D59" s="17"/>
      <c r="E59" s="17"/>
      <c r="F59" s="18" t="n">
        <v>7.38171643471143</v>
      </c>
      <c r="G59" s="18" t="n">
        <v>10.9596707851697</v>
      </c>
      <c r="H59" s="18" t="n">
        <v>12.7938234420636</v>
      </c>
      <c r="I59" s="19" t="n">
        <v>16.8814079258274</v>
      </c>
      <c r="J59" s="10"/>
      <c r="K59" s="10"/>
      <c r="L59" s="10"/>
      <c r="M59" s="10"/>
      <c r="N59" s="10"/>
      <c r="O59" s="10"/>
      <c r="P59" s="10"/>
      <c r="Q59" s="10"/>
      <c r="R59" s="11"/>
      <c r="S59" s="10"/>
      <c r="T59" s="12"/>
      <c r="U59" s="12"/>
      <c r="V59" s="12"/>
      <c r="AE59" s="0" t="n">
        <v>282942</v>
      </c>
      <c r="AF59" s="0" t="n">
        <v>42561</v>
      </c>
      <c r="AG59" s="0" t="n">
        <v>129170</v>
      </c>
    </row>
    <row r="60" customFormat="false" ht="15" hidden="true" customHeight="false" outlineLevel="0" collapsed="false">
      <c r="A60" s="17" t="n">
        <v>38261</v>
      </c>
      <c r="B60" s="17"/>
      <c r="C60" s="17"/>
      <c r="D60" s="17"/>
      <c r="E60" s="17"/>
      <c r="F60" s="18" t="n">
        <v>7.29670459335973</v>
      </c>
      <c r="G60" s="18" t="n">
        <v>10.8299359192736</v>
      </c>
      <c r="H60" s="18" t="n">
        <v>12.4436681835444</v>
      </c>
      <c r="I60" s="19" t="n">
        <v>16.6635433901414</v>
      </c>
      <c r="J60" s="10"/>
      <c r="K60" s="10"/>
      <c r="L60" s="10"/>
      <c r="M60" s="10"/>
      <c r="N60" s="10"/>
      <c r="O60" s="10"/>
      <c r="P60" s="10"/>
      <c r="Q60" s="10"/>
      <c r="R60" s="11"/>
      <c r="S60" s="10"/>
      <c r="T60" s="12"/>
      <c r="U60" s="12"/>
      <c r="V60" s="12"/>
      <c r="AE60" s="0" t="n">
        <v>270179</v>
      </c>
      <c r="AF60" s="0" t="n">
        <v>25485</v>
      </c>
      <c r="AG60" s="0" t="n">
        <v>134189</v>
      </c>
    </row>
    <row r="61" customFormat="false" ht="15" hidden="true" customHeight="false" outlineLevel="0" collapsed="false">
      <c r="A61" s="17" t="n">
        <v>38292</v>
      </c>
      <c r="B61" s="17"/>
      <c r="C61" s="17"/>
      <c r="D61" s="17"/>
      <c r="E61" s="17"/>
      <c r="F61" s="18" t="n">
        <v>8.24576228543141</v>
      </c>
      <c r="G61" s="18" t="n">
        <v>12.2456136432805</v>
      </c>
      <c r="H61" s="18" t="n">
        <v>13.1427902946829</v>
      </c>
      <c r="I61" s="19" t="n">
        <v>18.8780113383087</v>
      </c>
      <c r="J61" s="10"/>
      <c r="K61" s="10"/>
      <c r="L61" s="10"/>
      <c r="M61" s="10"/>
      <c r="N61" s="10"/>
      <c r="O61" s="10"/>
      <c r="P61" s="10"/>
      <c r="Q61" s="10"/>
      <c r="R61" s="11"/>
      <c r="S61" s="10"/>
      <c r="T61" s="12"/>
      <c r="U61" s="12"/>
      <c r="V61" s="12"/>
      <c r="AE61" s="0" t="n">
        <v>286139</v>
      </c>
      <c r="AF61" s="0" t="n">
        <v>41958</v>
      </c>
      <c r="AG61" s="0" t="n">
        <v>159666</v>
      </c>
    </row>
    <row r="62" customFormat="false" ht="15" hidden="true" customHeight="false" outlineLevel="0" collapsed="false">
      <c r="A62" s="17" t="n">
        <v>38322</v>
      </c>
      <c r="B62" s="17"/>
      <c r="C62" s="17"/>
      <c r="D62" s="17"/>
      <c r="E62" s="17"/>
      <c r="F62" s="18" t="n">
        <v>9.47782356005826</v>
      </c>
      <c r="G62" s="18" t="n">
        <v>14.0873648680539</v>
      </c>
      <c r="H62" s="18" t="n">
        <v>14.9886624506833</v>
      </c>
      <c r="I62" s="19" t="n">
        <v>21.778997579916</v>
      </c>
      <c r="J62" s="10"/>
      <c r="K62" s="10"/>
      <c r="L62" s="10"/>
      <c r="M62" s="10"/>
      <c r="N62" s="10"/>
      <c r="O62" s="10"/>
      <c r="P62" s="10"/>
      <c r="Q62" s="10"/>
      <c r="R62" s="11"/>
      <c r="S62" s="10"/>
      <c r="T62" s="12"/>
      <c r="U62" s="12"/>
      <c r="V62" s="12"/>
      <c r="AE62" s="0" t="n">
        <v>275824</v>
      </c>
      <c r="AF62" s="0" t="n">
        <v>47321</v>
      </c>
      <c r="AG62" s="0" t="n">
        <v>124471</v>
      </c>
    </row>
    <row r="63" customFormat="false" ht="15" hidden="true" customHeight="false" outlineLevel="0" collapsed="false">
      <c r="A63" s="17" t="n">
        <v>38353</v>
      </c>
      <c r="B63" s="17"/>
      <c r="C63" s="17"/>
      <c r="D63" s="17"/>
      <c r="E63" s="17"/>
      <c r="F63" s="18" t="n">
        <v>9.66555358666619</v>
      </c>
      <c r="G63" s="18" t="n">
        <v>14.3631464202054</v>
      </c>
      <c r="H63" s="18" t="n">
        <v>14.1032105253446</v>
      </c>
      <c r="I63" s="19" t="n">
        <v>22.1887071695208</v>
      </c>
      <c r="J63" s="10"/>
      <c r="K63" s="10"/>
      <c r="L63" s="10"/>
      <c r="M63" s="10"/>
      <c r="N63" s="10"/>
      <c r="O63" s="10"/>
      <c r="P63" s="10"/>
      <c r="Q63" s="10"/>
      <c r="R63" s="11"/>
      <c r="S63" s="10"/>
      <c r="T63" s="12"/>
      <c r="U63" s="12"/>
      <c r="V63" s="12"/>
      <c r="AE63" s="0" t="n">
        <v>254329</v>
      </c>
      <c r="AF63" s="0" t="n">
        <v>42933</v>
      </c>
      <c r="AG63" s="0" t="n">
        <v>160214</v>
      </c>
    </row>
    <row r="64" customFormat="false" ht="15" hidden="true" customHeight="false" outlineLevel="0" collapsed="false">
      <c r="A64" s="17" t="n">
        <v>38384</v>
      </c>
      <c r="B64" s="17"/>
      <c r="C64" s="17"/>
      <c r="D64" s="17"/>
      <c r="E64" s="17"/>
      <c r="F64" s="18" t="n">
        <v>9.54791919466575</v>
      </c>
      <c r="G64" s="18" t="n">
        <v>14.1878136173596</v>
      </c>
      <c r="H64" s="18" t="n">
        <v>13.5484358768654</v>
      </c>
      <c r="I64" s="19" t="n">
        <v>21.915150245219</v>
      </c>
      <c r="J64" s="10"/>
      <c r="K64" s="10"/>
      <c r="L64" s="10"/>
      <c r="M64" s="10"/>
      <c r="N64" s="10"/>
      <c r="O64" s="10"/>
      <c r="P64" s="10"/>
      <c r="Q64" s="10"/>
      <c r="R64" s="11"/>
      <c r="S64" s="10"/>
      <c r="T64" s="12"/>
      <c r="U64" s="12"/>
      <c r="V64" s="12"/>
      <c r="AE64" s="0" t="n">
        <v>245856</v>
      </c>
      <c r="AF64" s="0" t="n">
        <v>60944</v>
      </c>
      <c r="AG64" s="0" t="n">
        <v>147485</v>
      </c>
    </row>
    <row r="65" customFormat="false" ht="15" hidden="true" customHeight="false" outlineLevel="0" collapsed="false">
      <c r="A65" s="17" t="n">
        <v>38412</v>
      </c>
      <c r="B65" s="17"/>
      <c r="C65" s="17"/>
      <c r="D65" s="17"/>
      <c r="E65" s="17"/>
      <c r="F65" s="18" t="n">
        <v>9.95736965244267</v>
      </c>
      <c r="G65" s="18" t="n">
        <v>14.7985080554792</v>
      </c>
      <c r="H65" s="18" t="n">
        <v>13.437987706338</v>
      </c>
      <c r="I65" s="19" t="n">
        <v>22.8700735707142</v>
      </c>
      <c r="J65" s="10"/>
      <c r="K65" s="10"/>
      <c r="L65" s="10"/>
      <c r="M65" s="10"/>
      <c r="N65" s="10"/>
      <c r="O65" s="10"/>
      <c r="P65" s="10"/>
      <c r="Q65" s="10"/>
      <c r="R65" s="11"/>
      <c r="S65" s="10"/>
      <c r="T65" s="12"/>
      <c r="U65" s="12"/>
      <c r="V65" s="12"/>
      <c r="AE65" s="0" t="n">
        <v>276098</v>
      </c>
      <c r="AF65" s="0" t="n">
        <v>41596</v>
      </c>
      <c r="AG65" s="0" t="n">
        <v>152279</v>
      </c>
    </row>
    <row r="66" customFormat="false" ht="15" hidden="true" customHeight="false" outlineLevel="0" collapsed="false">
      <c r="A66" s="17" t="n">
        <v>38443</v>
      </c>
      <c r="B66" s="17"/>
      <c r="C66" s="17"/>
      <c r="D66" s="17"/>
      <c r="E66" s="17"/>
      <c r="F66" s="18" t="n">
        <v>9.26000770078637</v>
      </c>
      <c r="G66" s="18" t="n">
        <v>13.7585446696307</v>
      </c>
      <c r="H66" s="18" t="n">
        <v>12.0850049037488</v>
      </c>
      <c r="I66" s="19" t="n">
        <v>21.2446836304416</v>
      </c>
      <c r="J66" s="10"/>
      <c r="K66" s="10"/>
      <c r="L66" s="10"/>
      <c r="M66" s="10"/>
      <c r="N66" s="10"/>
      <c r="O66" s="10"/>
      <c r="P66" s="10"/>
      <c r="Q66" s="10"/>
      <c r="R66" s="11"/>
      <c r="S66" s="10"/>
      <c r="T66" s="12"/>
      <c r="U66" s="12"/>
      <c r="V66" s="12"/>
      <c r="AE66" s="0" t="n">
        <v>222747</v>
      </c>
      <c r="AF66" s="0" t="n">
        <v>39196</v>
      </c>
      <c r="AG66" s="0" t="n">
        <v>131871</v>
      </c>
    </row>
    <row r="67" customFormat="false" ht="15" hidden="true" customHeight="false" outlineLevel="0" collapsed="false">
      <c r="A67" s="17" t="n">
        <v>38473</v>
      </c>
      <c r="B67" s="17"/>
      <c r="C67" s="17"/>
      <c r="D67" s="17"/>
      <c r="E67" s="17"/>
      <c r="F67" s="18" t="n">
        <v>9.23357883900234</v>
      </c>
      <c r="G67" s="18" t="n">
        <v>13.72085396239</v>
      </c>
      <c r="H67" s="18" t="n">
        <v>11.0680252999242</v>
      </c>
      <c r="I67" s="19" t="n">
        <v>21.1945652524152</v>
      </c>
      <c r="J67" s="10"/>
      <c r="K67" s="10"/>
      <c r="L67" s="10"/>
      <c r="M67" s="10"/>
      <c r="N67" s="10"/>
      <c r="O67" s="10"/>
      <c r="P67" s="10"/>
      <c r="Q67" s="10"/>
      <c r="R67" s="11"/>
      <c r="S67" s="10"/>
      <c r="T67" s="12"/>
      <c r="U67" s="12"/>
      <c r="V67" s="12"/>
      <c r="AE67" s="0" t="n">
        <v>216181</v>
      </c>
      <c r="AF67" s="0" t="n">
        <v>44151</v>
      </c>
      <c r="AG67" s="0" t="n">
        <v>75441</v>
      </c>
    </row>
    <row r="68" customFormat="false" ht="15" hidden="true" customHeight="false" outlineLevel="0" collapsed="false">
      <c r="A68" s="17" t="n">
        <v>38504</v>
      </c>
      <c r="B68" s="17"/>
      <c r="C68" s="17"/>
      <c r="D68" s="17"/>
      <c r="E68" s="17"/>
      <c r="F68" s="18" t="n">
        <v>8.57159834844024</v>
      </c>
      <c r="G68" s="18" t="n">
        <v>12.7370366409516</v>
      </c>
      <c r="H68" s="18" t="n">
        <v>10.0559403460158</v>
      </c>
      <c r="I68" s="19" t="n">
        <v>19.6741901765488</v>
      </c>
      <c r="J68" s="10"/>
      <c r="K68" s="10"/>
      <c r="L68" s="10"/>
      <c r="M68" s="10"/>
      <c r="N68" s="10"/>
      <c r="O68" s="10"/>
      <c r="P68" s="10"/>
      <c r="Q68" s="10"/>
      <c r="R68" s="11"/>
      <c r="S68" s="10"/>
      <c r="T68" s="12"/>
      <c r="U68" s="12"/>
      <c r="V68" s="12"/>
      <c r="AE68" s="0" t="n">
        <v>232656</v>
      </c>
      <c r="AF68" s="0" t="n">
        <v>39126</v>
      </c>
      <c r="AG68" s="0" t="n">
        <v>99196</v>
      </c>
    </row>
    <row r="69" customFormat="false" ht="15" hidden="true" customHeight="false" outlineLevel="0" collapsed="false">
      <c r="A69" s="17" t="n">
        <v>38534</v>
      </c>
      <c r="B69" s="17"/>
      <c r="C69" s="17"/>
      <c r="D69" s="17"/>
      <c r="E69" s="17"/>
      <c r="F69" s="18" t="n">
        <v>7.2656766115772</v>
      </c>
      <c r="G69" s="18" t="n">
        <v>10.7861727075615</v>
      </c>
      <c r="H69" s="18" t="n">
        <v>7.48918989003063</v>
      </c>
      <c r="I69" s="19" t="n">
        <v>16.6079460622944</v>
      </c>
      <c r="J69" s="10"/>
      <c r="K69" s="10"/>
      <c r="L69" s="10"/>
      <c r="M69" s="10"/>
      <c r="N69" s="10"/>
      <c r="O69" s="10"/>
      <c r="P69" s="10"/>
      <c r="Q69" s="10"/>
      <c r="R69" s="11"/>
      <c r="S69" s="10"/>
      <c r="T69" s="12"/>
      <c r="U69" s="12"/>
      <c r="V69" s="12"/>
      <c r="AE69" s="0" t="n">
        <v>304176</v>
      </c>
      <c r="AF69" s="0" t="n">
        <v>20903</v>
      </c>
      <c r="AG69" s="0" t="n">
        <v>134780</v>
      </c>
    </row>
    <row r="70" customFormat="false" ht="15" hidden="true" customHeight="false" outlineLevel="0" collapsed="false">
      <c r="A70" s="17" t="n">
        <v>38565</v>
      </c>
      <c r="B70" s="17"/>
      <c r="C70" s="17"/>
      <c r="D70" s="17"/>
      <c r="E70" s="17"/>
      <c r="F70" s="18" t="n">
        <v>7.70116224758039</v>
      </c>
      <c r="G70" s="18" t="n">
        <v>11.4341231154321</v>
      </c>
      <c r="H70" s="18" t="n">
        <v>7.9953019405785</v>
      </c>
      <c r="I70" s="19" t="n">
        <v>17.6130858851856</v>
      </c>
      <c r="J70" s="10"/>
      <c r="K70" s="10"/>
      <c r="L70" s="10"/>
      <c r="M70" s="10"/>
      <c r="N70" s="10"/>
      <c r="O70" s="10"/>
      <c r="P70" s="10"/>
      <c r="Q70" s="10"/>
      <c r="R70" s="11"/>
      <c r="S70" s="10"/>
      <c r="T70" s="12"/>
      <c r="U70" s="12"/>
      <c r="V70" s="12"/>
      <c r="AE70" s="0" t="n">
        <v>235610</v>
      </c>
      <c r="AF70" s="0" t="n">
        <v>18658</v>
      </c>
      <c r="AG70" s="0" t="n">
        <v>210774</v>
      </c>
    </row>
    <row r="71" customFormat="false" ht="15" hidden="true" customHeight="false" outlineLevel="0" collapsed="false">
      <c r="A71" s="17" t="n">
        <v>38596</v>
      </c>
      <c r="B71" s="17"/>
      <c r="C71" s="17"/>
      <c r="D71" s="17"/>
      <c r="E71" s="17"/>
      <c r="F71" s="18" t="n">
        <v>7.63234489515425</v>
      </c>
      <c r="G71" s="18" t="n">
        <v>11.3294625473851</v>
      </c>
      <c r="H71" s="18" t="n">
        <v>6.87101638944756</v>
      </c>
      <c r="I71" s="19" t="n">
        <v>17.4391252805597</v>
      </c>
      <c r="J71" s="10"/>
      <c r="K71" s="10"/>
      <c r="L71" s="10"/>
      <c r="M71" s="10"/>
      <c r="N71" s="10"/>
      <c r="O71" s="10"/>
      <c r="P71" s="10"/>
      <c r="Q71" s="10"/>
      <c r="R71" s="11"/>
      <c r="S71" s="10"/>
      <c r="T71" s="12"/>
      <c r="U71" s="12"/>
      <c r="V71" s="12"/>
      <c r="AE71" s="0" t="n">
        <v>334988</v>
      </c>
      <c r="AF71" s="0" t="n">
        <v>17126</v>
      </c>
      <c r="AG71" s="0" t="n">
        <v>174728</v>
      </c>
    </row>
    <row r="72" customFormat="false" ht="15" hidden="true" customHeight="false" outlineLevel="0" collapsed="false">
      <c r="A72" s="17" t="n">
        <v>38626</v>
      </c>
      <c r="B72" s="17"/>
      <c r="C72" s="17"/>
      <c r="D72" s="17"/>
      <c r="E72" s="17"/>
      <c r="F72" s="18" t="n">
        <v>7.23349022397441</v>
      </c>
      <c r="G72" s="18" t="n">
        <v>10.7384275285366</v>
      </c>
      <c r="H72" s="18" t="n">
        <v>6.51765378357705</v>
      </c>
      <c r="I72" s="19" t="n">
        <v>16.5346190411056</v>
      </c>
      <c r="J72" s="10"/>
      <c r="K72" s="10"/>
      <c r="L72" s="10"/>
      <c r="M72" s="10"/>
      <c r="N72" s="10"/>
      <c r="O72" s="10"/>
      <c r="P72" s="10"/>
      <c r="Q72" s="10"/>
      <c r="R72" s="11"/>
      <c r="S72" s="10"/>
      <c r="T72" s="12"/>
      <c r="U72" s="12"/>
      <c r="V72" s="12"/>
      <c r="AE72" s="0" t="n">
        <v>230073</v>
      </c>
      <c r="AF72" s="0" t="n">
        <v>41469</v>
      </c>
      <c r="AG72" s="0" t="n">
        <v>147469</v>
      </c>
    </row>
    <row r="73" customFormat="false" ht="15" hidden="true" customHeight="false" outlineLevel="0" collapsed="false">
      <c r="A73" s="17" t="n">
        <v>38657</v>
      </c>
      <c r="B73" s="17"/>
      <c r="C73" s="17"/>
      <c r="D73" s="17"/>
      <c r="E73" s="17"/>
      <c r="F73" s="18" t="n">
        <v>7.10381037125959</v>
      </c>
      <c r="G73" s="18" t="n">
        <v>10.5448595930981</v>
      </c>
      <c r="H73" s="18" t="n">
        <v>6.40822092522039</v>
      </c>
      <c r="I73" s="19" t="n">
        <v>16.2311739060672</v>
      </c>
      <c r="J73" s="10"/>
      <c r="K73" s="10"/>
      <c r="L73" s="10"/>
      <c r="M73" s="10"/>
      <c r="N73" s="10"/>
      <c r="O73" s="10"/>
      <c r="P73" s="10"/>
      <c r="Q73" s="10"/>
      <c r="R73" s="11"/>
      <c r="S73" s="10"/>
      <c r="T73" s="12"/>
      <c r="U73" s="12"/>
      <c r="V73" s="12"/>
      <c r="AE73" s="0" t="n">
        <v>293127</v>
      </c>
      <c r="AF73" s="0" t="n">
        <v>41600</v>
      </c>
      <c r="AG73" s="0" t="n">
        <v>130219</v>
      </c>
    </row>
    <row r="74" customFormat="false" ht="15" hidden="true" customHeight="false" outlineLevel="0" collapsed="false">
      <c r="A74" s="17" t="n">
        <v>38687</v>
      </c>
      <c r="B74" s="17"/>
      <c r="C74" s="17"/>
      <c r="D74" s="17"/>
      <c r="E74" s="17"/>
      <c r="F74" s="18" t="n">
        <v>7.05054063672137</v>
      </c>
      <c r="G74" s="18" t="n">
        <v>10.4658825435026</v>
      </c>
      <c r="H74" s="18" t="n">
        <v>6.23597051225883</v>
      </c>
      <c r="I74" s="19" t="n">
        <v>16.110102110527</v>
      </c>
      <c r="J74" s="10"/>
      <c r="K74" s="10"/>
      <c r="L74" s="10"/>
      <c r="M74" s="10"/>
      <c r="N74" s="10"/>
      <c r="O74" s="10"/>
      <c r="P74" s="10"/>
      <c r="Q74" s="10"/>
      <c r="R74" s="11"/>
      <c r="S74" s="10"/>
      <c r="T74" s="12"/>
      <c r="U74" s="12"/>
      <c r="V74" s="12"/>
      <c r="AE74" s="0" t="n">
        <v>298690</v>
      </c>
      <c r="AF74" s="0" t="n">
        <v>43708</v>
      </c>
      <c r="AG74" s="0" t="n">
        <v>92819</v>
      </c>
    </row>
    <row r="75" customFormat="false" ht="15" hidden="true" customHeight="false" outlineLevel="0" collapsed="false">
      <c r="A75" s="17" t="n">
        <v>38718</v>
      </c>
      <c r="B75" s="17"/>
      <c r="C75" s="17"/>
      <c r="D75" s="17"/>
      <c r="E75" s="17"/>
      <c r="F75" s="18" t="n">
        <v>6.53678549336402</v>
      </c>
      <c r="G75" s="18" t="n">
        <v>9.69809105098297</v>
      </c>
      <c r="H75" s="18" t="n">
        <v>6.04966556644952</v>
      </c>
      <c r="I75" s="19" t="n">
        <v>14.9017396403937</v>
      </c>
      <c r="J75" s="10"/>
      <c r="K75" s="10"/>
      <c r="L75" s="10"/>
      <c r="M75" s="10"/>
      <c r="N75" s="10"/>
      <c r="O75" s="10"/>
      <c r="P75" s="10"/>
      <c r="Q75" s="10"/>
      <c r="R75" s="11"/>
      <c r="S75" s="10"/>
      <c r="T75" s="12"/>
      <c r="U75" s="12"/>
      <c r="V75" s="12"/>
      <c r="AE75" s="0" t="n">
        <v>288081</v>
      </c>
      <c r="AF75" s="0" t="n">
        <v>48681</v>
      </c>
      <c r="AG75" s="0" t="n">
        <v>142404</v>
      </c>
    </row>
    <row r="76" customFormat="false" ht="15" hidden="true" customHeight="false" outlineLevel="0" collapsed="false">
      <c r="A76" s="17" t="n">
        <v>38749</v>
      </c>
      <c r="B76" s="17"/>
      <c r="C76" s="17"/>
      <c r="D76" s="17"/>
      <c r="E76" s="17"/>
      <c r="F76" s="18" t="n">
        <v>6.52890660759604</v>
      </c>
      <c r="G76" s="18" t="n">
        <v>9.6863383797124</v>
      </c>
      <c r="H76" s="18" t="n">
        <v>6.20912203082724</v>
      </c>
      <c r="I76" s="19" t="n">
        <v>14.8833555736017</v>
      </c>
      <c r="J76" s="10"/>
      <c r="K76" s="10"/>
      <c r="L76" s="10"/>
      <c r="M76" s="10"/>
      <c r="N76" s="10"/>
      <c r="O76" s="10"/>
      <c r="P76" s="10"/>
      <c r="Q76" s="10"/>
      <c r="R76" s="11"/>
      <c r="S76" s="10"/>
      <c r="T76" s="12"/>
      <c r="U76" s="12"/>
      <c r="V76" s="12"/>
      <c r="AE76" s="0" t="n">
        <v>249629</v>
      </c>
      <c r="AF76" s="0" t="n">
        <v>39444</v>
      </c>
      <c r="AG76" s="0" t="n">
        <v>190670</v>
      </c>
    </row>
    <row r="77" customFormat="false" ht="15" hidden="true" customHeight="false" outlineLevel="0" collapsed="false">
      <c r="A77" s="17" t="n">
        <v>38777</v>
      </c>
      <c r="B77" s="17"/>
      <c r="C77" s="17"/>
      <c r="D77" s="17"/>
      <c r="E77" s="17"/>
      <c r="F77" s="18" t="n">
        <v>5.77110230431799</v>
      </c>
      <c r="G77" s="18" t="n">
        <v>8.55432642756542</v>
      </c>
      <c r="H77" s="18" t="n">
        <v>5.43970422933953</v>
      </c>
      <c r="I77" s="19" t="n">
        <v>13.1043419786825</v>
      </c>
      <c r="J77" s="10"/>
      <c r="K77" s="10"/>
      <c r="L77" s="10"/>
      <c r="M77" s="10"/>
      <c r="N77" s="10"/>
      <c r="O77" s="10"/>
      <c r="P77" s="10"/>
      <c r="Q77" s="10"/>
      <c r="R77" s="11"/>
      <c r="S77" s="10"/>
      <c r="T77" s="12"/>
      <c r="U77" s="12"/>
      <c r="V77" s="12"/>
      <c r="AE77" s="0" t="n">
        <v>325769</v>
      </c>
      <c r="AF77" s="0" t="n">
        <v>52889</v>
      </c>
      <c r="AG77" s="0" t="n">
        <v>223397</v>
      </c>
    </row>
    <row r="78" customFormat="false" ht="15" hidden="true" customHeight="false" outlineLevel="0" collapsed="false">
      <c r="A78" s="17" t="n">
        <v>38808</v>
      </c>
      <c r="B78" s="17"/>
      <c r="C78" s="17"/>
      <c r="D78" s="17"/>
      <c r="E78" s="17"/>
      <c r="F78" s="18" t="n">
        <v>6.08636067062777</v>
      </c>
      <c r="G78" s="18" t="n">
        <v>9.02412808010429</v>
      </c>
      <c r="H78" s="18" t="n">
        <v>6.35968137124954</v>
      </c>
      <c r="I78" s="19" t="n">
        <v>13.8368865409173</v>
      </c>
      <c r="J78" s="10"/>
      <c r="K78" s="10"/>
      <c r="L78" s="10"/>
      <c r="M78" s="10"/>
      <c r="N78" s="10"/>
      <c r="O78" s="10"/>
      <c r="P78" s="10"/>
      <c r="Q78" s="10"/>
      <c r="R78" s="11"/>
      <c r="S78" s="10"/>
      <c r="T78" s="12"/>
      <c r="U78" s="12"/>
      <c r="V78" s="12"/>
      <c r="AE78" s="0" t="n">
        <v>232352</v>
      </c>
      <c r="AF78" s="0" t="n">
        <v>36197</v>
      </c>
      <c r="AG78" s="0" t="n">
        <v>176496</v>
      </c>
    </row>
    <row r="79" customFormat="false" ht="15" hidden="true" customHeight="false" outlineLevel="0" collapsed="false">
      <c r="A79" s="17" t="n">
        <v>38838</v>
      </c>
      <c r="B79" s="17"/>
      <c r="C79" s="17"/>
      <c r="D79" s="17"/>
      <c r="E79" s="17"/>
      <c r="F79" s="18" t="n">
        <v>6.66802584023271</v>
      </c>
      <c r="G79" s="18" t="n">
        <v>9.89204705791141</v>
      </c>
      <c r="H79" s="18" t="n">
        <v>7.54496777353283</v>
      </c>
      <c r="I79" s="19" t="n">
        <v>15.1958948243049</v>
      </c>
      <c r="J79" s="10"/>
      <c r="K79" s="10"/>
      <c r="L79" s="10"/>
      <c r="M79" s="10"/>
      <c r="N79" s="10"/>
      <c r="O79" s="10"/>
      <c r="P79" s="10"/>
      <c r="Q79" s="10"/>
      <c r="R79" s="11"/>
      <c r="S79" s="10"/>
      <c r="T79" s="12"/>
      <c r="U79" s="12"/>
      <c r="V79" s="12"/>
      <c r="AE79" s="0" t="n">
        <v>317494</v>
      </c>
      <c r="AF79" s="0" t="n">
        <v>46143</v>
      </c>
      <c r="AG79" s="0" t="n">
        <v>174600</v>
      </c>
    </row>
    <row r="80" customFormat="false" ht="15" hidden="true" customHeight="false" outlineLevel="0" collapsed="false">
      <c r="A80" s="17" t="n">
        <v>38869</v>
      </c>
      <c r="B80" s="17"/>
      <c r="C80" s="17"/>
      <c r="D80" s="17"/>
      <c r="E80" s="17"/>
      <c r="F80" s="18" t="n">
        <v>7.24432335420958</v>
      </c>
      <c r="G80" s="18" t="n">
        <v>10.7512878698246</v>
      </c>
      <c r="H80" s="18" t="n">
        <v>9.41755563801226</v>
      </c>
      <c r="I80" s="19" t="n">
        <v>16.5379024917909</v>
      </c>
      <c r="J80" s="10"/>
      <c r="K80" s="10"/>
      <c r="L80" s="10"/>
      <c r="M80" s="10"/>
      <c r="N80" s="10"/>
      <c r="O80" s="10"/>
      <c r="P80" s="10"/>
      <c r="Q80" s="10"/>
      <c r="R80" s="11"/>
      <c r="S80" s="10"/>
      <c r="T80" s="12"/>
      <c r="U80" s="12"/>
      <c r="V80" s="12"/>
      <c r="AE80" s="0" t="n">
        <v>330718</v>
      </c>
      <c r="AF80" s="0" t="n">
        <v>56696</v>
      </c>
      <c r="AG80" s="0" t="n">
        <v>170204</v>
      </c>
    </row>
    <row r="81" customFormat="false" ht="15" hidden="true" customHeight="false" outlineLevel="0" collapsed="false">
      <c r="A81" s="17" t="n">
        <v>38899</v>
      </c>
      <c r="B81" s="17"/>
      <c r="C81" s="17"/>
      <c r="D81" s="17"/>
      <c r="E81" s="17"/>
      <c r="F81" s="18" t="n">
        <v>7.48199993480151</v>
      </c>
      <c r="G81" s="18" t="n">
        <v>11.1043103900745</v>
      </c>
      <c r="H81" s="18" t="n">
        <v>9.74058465773326</v>
      </c>
      <c r="I81" s="19" t="n">
        <v>17.0824030967298</v>
      </c>
      <c r="J81" s="10"/>
      <c r="K81" s="10"/>
      <c r="L81" s="10"/>
      <c r="M81" s="10"/>
      <c r="N81" s="10"/>
      <c r="O81" s="10"/>
      <c r="P81" s="10"/>
      <c r="Q81" s="10"/>
      <c r="R81" s="11"/>
      <c r="S81" s="10"/>
      <c r="T81" s="12"/>
      <c r="U81" s="12"/>
      <c r="V81" s="12"/>
      <c r="AE81" s="0" t="n">
        <v>249911</v>
      </c>
      <c r="AF81" s="0" t="n">
        <v>38252</v>
      </c>
      <c r="AG81" s="0" t="n">
        <v>114259</v>
      </c>
    </row>
    <row r="82" customFormat="false" ht="15" hidden="true" customHeight="false" outlineLevel="0" collapsed="false">
      <c r="A82" s="17" t="n">
        <v>38930</v>
      </c>
      <c r="B82" s="17"/>
      <c r="C82" s="17"/>
      <c r="D82" s="17"/>
      <c r="E82" s="17"/>
      <c r="F82" s="18" t="n">
        <v>7.11888632053358</v>
      </c>
      <c r="G82" s="18" t="n">
        <v>10.5599284000508</v>
      </c>
      <c r="H82" s="18" t="n">
        <v>9.15352585625752</v>
      </c>
      <c r="I82" s="19" t="n">
        <v>16.2168878940555</v>
      </c>
      <c r="J82" s="10"/>
      <c r="K82" s="10"/>
      <c r="L82" s="10"/>
      <c r="M82" s="10"/>
      <c r="N82" s="10"/>
      <c r="O82" s="10"/>
      <c r="P82" s="10"/>
      <c r="Q82" s="10"/>
      <c r="R82" s="11"/>
      <c r="S82" s="10"/>
      <c r="T82" s="12"/>
      <c r="U82" s="12"/>
      <c r="V82" s="12"/>
      <c r="AE82" s="0" t="n">
        <v>254003</v>
      </c>
      <c r="AF82" s="0" t="n">
        <v>38184</v>
      </c>
      <c r="AG82" s="0" t="n">
        <v>129130</v>
      </c>
    </row>
    <row r="83" customFormat="false" ht="15" hidden="true" customHeight="false" outlineLevel="0" collapsed="false">
      <c r="A83" s="17" t="n">
        <v>38961</v>
      </c>
      <c r="B83" s="17"/>
      <c r="C83" s="17"/>
      <c r="D83" s="17"/>
      <c r="E83" s="17"/>
      <c r="F83" s="18" t="n">
        <v>7.74082259368371</v>
      </c>
      <c r="G83" s="18" t="n">
        <v>11.4863582122147</v>
      </c>
      <c r="H83" s="18" t="n">
        <v>10.2485274740475</v>
      </c>
      <c r="I83" s="19" t="n">
        <v>17.6594605628386</v>
      </c>
      <c r="J83" s="10"/>
      <c r="K83" s="10"/>
      <c r="L83" s="10"/>
      <c r="M83" s="10"/>
      <c r="N83" s="10"/>
      <c r="O83" s="10"/>
      <c r="P83" s="10"/>
      <c r="Q83" s="10"/>
      <c r="R83" s="11"/>
      <c r="S83" s="10"/>
      <c r="T83" s="12"/>
      <c r="U83" s="12"/>
      <c r="V83" s="12"/>
      <c r="AE83" s="0" t="n">
        <v>249005</v>
      </c>
      <c r="AF83" s="0" t="n">
        <v>33233</v>
      </c>
      <c r="AG83" s="0" t="n">
        <v>95760</v>
      </c>
    </row>
    <row r="84" customFormat="false" ht="15" hidden="true" customHeight="false" outlineLevel="0" collapsed="false">
      <c r="A84" s="17" t="n">
        <v>38991</v>
      </c>
      <c r="B84" s="17"/>
      <c r="C84" s="17"/>
      <c r="D84" s="17"/>
      <c r="E84" s="17"/>
      <c r="F84" s="18" t="n">
        <v>6.83943812535582</v>
      </c>
      <c r="G84" s="18" t="n">
        <v>10.1410538709109</v>
      </c>
      <c r="H84" s="18" t="n">
        <v>9.12479396370319</v>
      </c>
      <c r="I84" s="19" t="n">
        <v>15.5513022964201</v>
      </c>
      <c r="J84" s="10"/>
      <c r="K84" s="10"/>
      <c r="L84" s="10"/>
      <c r="M84" s="10"/>
      <c r="N84" s="10"/>
      <c r="O84" s="10"/>
      <c r="P84" s="10"/>
      <c r="Q84" s="10"/>
      <c r="R84" s="11"/>
      <c r="S84" s="10"/>
      <c r="T84" s="12"/>
      <c r="U84" s="12"/>
      <c r="V84" s="12"/>
      <c r="AE84" s="0" t="n">
        <v>274431</v>
      </c>
      <c r="AF84" s="0" t="n">
        <v>45370</v>
      </c>
      <c r="AG84" s="0" t="n">
        <v>139060</v>
      </c>
    </row>
    <row r="85" customFormat="false" ht="15" hidden="true" customHeight="false" outlineLevel="0" collapsed="false">
      <c r="A85" s="17" t="n">
        <v>39022</v>
      </c>
      <c r="B85" s="17"/>
      <c r="C85" s="17"/>
      <c r="D85" s="17"/>
      <c r="E85" s="17"/>
      <c r="F85" s="18" t="n">
        <v>7.26666304115924</v>
      </c>
      <c r="G85" s="18" t="n">
        <v>10.7785468419657</v>
      </c>
      <c r="H85" s="18" t="n">
        <v>9.75989318400681</v>
      </c>
      <c r="I85" s="19" t="n">
        <v>16.5495991331705</v>
      </c>
      <c r="J85" s="10"/>
      <c r="K85" s="10"/>
      <c r="L85" s="10"/>
      <c r="M85" s="10"/>
      <c r="N85" s="10"/>
      <c r="O85" s="10"/>
      <c r="P85" s="10"/>
      <c r="Q85" s="10"/>
      <c r="R85" s="11"/>
      <c r="S85" s="10"/>
      <c r="T85" s="12"/>
      <c r="U85" s="12"/>
      <c r="V85" s="12"/>
      <c r="AE85" s="0" t="n">
        <v>300570</v>
      </c>
      <c r="AF85" s="0" t="n">
        <v>47475</v>
      </c>
      <c r="AG85" s="0" t="n">
        <v>138746</v>
      </c>
    </row>
    <row r="86" customFormat="false" ht="15" hidden="true" customHeight="false" outlineLevel="0" collapsed="false">
      <c r="A86" s="17" t="n">
        <v>39052</v>
      </c>
      <c r="B86" s="17"/>
      <c r="C86" s="17"/>
      <c r="D86" s="17"/>
      <c r="E86" s="17"/>
      <c r="F86" s="18" t="n">
        <v>7.92528235439394</v>
      </c>
      <c r="G86" s="18" t="n">
        <v>11.7613855249968</v>
      </c>
      <c r="H86" s="18" t="n">
        <v>10.739131505407</v>
      </c>
      <c r="I86" s="19" t="n">
        <v>18.0890322470914</v>
      </c>
      <c r="J86" s="10"/>
      <c r="K86" s="10"/>
      <c r="L86" s="10"/>
      <c r="M86" s="10"/>
      <c r="N86" s="10"/>
      <c r="O86" s="10"/>
      <c r="P86" s="10"/>
      <c r="Q86" s="10"/>
      <c r="R86" s="11"/>
      <c r="S86" s="10"/>
      <c r="T86" s="12"/>
      <c r="U86" s="12"/>
      <c r="V86" s="12"/>
      <c r="AE86" s="0" t="n">
        <v>246014</v>
      </c>
      <c r="AF86" s="0" t="n">
        <v>55350</v>
      </c>
      <c r="AG86" s="0" t="n">
        <v>103045</v>
      </c>
    </row>
    <row r="87" customFormat="false" ht="15" hidden="true" customHeight="false" outlineLevel="0" collapsed="false">
      <c r="A87" s="17" t="n">
        <v>39083</v>
      </c>
      <c r="B87" s="17"/>
      <c r="C87" s="17"/>
      <c r="D87" s="17"/>
      <c r="E87" s="17"/>
      <c r="F87" s="18" t="n">
        <v>7.70238753696764</v>
      </c>
      <c r="G87" s="18" t="n">
        <v>11.4280493105207</v>
      </c>
      <c r="H87" s="18" t="n">
        <v>10.1245478751283</v>
      </c>
      <c r="I87" s="19" t="n">
        <v>17.5632680387734</v>
      </c>
      <c r="J87" s="10"/>
      <c r="K87" s="10"/>
      <c r="L87" s="10"/>
      <c r="M87" s="10"/>
      <c r="N87" s="10"/>
      <c r="O87" s="10"/>
      <c r="P87" s="10"/>
      <c r="Q87" s="10"/>
      <c r="R87" s="11"/>
      <c r="S87" s="10"/>
      <c r="T87" s="12"/>
      <c r="U87" s="12"/>
      <c r="V87" s="12"/>
      <c r="AE87" s="0" t="n">
        <v>349091</v>
      </c>
      <c r="AF87" s="0" t="n">
        <v>57280</v>
      </c>
      <c r="AG87" s="0" t="n">
        <v>234779</v>
      </c>
    </row>
    <row r="88" customFormat="false" ht="15" hidden="true" customHeight="false" outlineLevel="0" collapsed="false">
      <c r="A88" s="17" t="n">
        <v>39114</v>
      </c>
      <c r="B88" s="17"/>
      <c r="C88" s="17"/>
      <c r="D88" s="17"/>
      <c r="E88" s="17"/>
      <c r="F88" s="18" t="n">
        <v>7.60864184151898</v>
      </c>
      <c r="G88" s="18" t="n">
        <v>11.2875093767193</v>
      </c>
      <c r="H88" s="18" t="n">
        <v>9.54891500118328</v>
      </c>
      <c r="I88" s="19" t="n">
        <v>17.3398440510117</v>
      </c>
      <c r="J88" s="10"/>
      <c r="K88" s="10"/>
      <c r="L88" s="10"/>
      <c r="M88" s="10"/>
      <c r="N88" s="10"/>
      <c r="O88" s="10"/>
      <c r="P88" s="10"/>
      <c r="Q88" s="10"/>
      <c r="R88" s="11"/>
      <c r="S88" s="10"/>
      <c r="T88" s="12"/>
      <c r="U88" s="12"/>
      <c r="V88" s="12"/>
      <c r="AE88" s="0" t="n">
        <v>307492</v>
      </c>
      <c r="AF88" s="0" t="n">
        <v>53814</v>
      </c>
      <c r="AG88" s="0" t="n">
        <v>191645</v>
      </c>
    </row>
    <row r="89" customFormat="false" ht="15" hidden="true" customHeight="false" outlineLevel="0" collapsed="false">
      <c r="A89" s="17" t="n">
        <v>39142</v>
      </c>
      <c r="B89" s="17"/>
      <c r="C89" s="17"/>
      <c r="D89" s="17"/>
      <c r="E89" s="17"/>
      <c r="F89" s="18" t="n">
        <v>7.67292447696291</v>
      </c>
      <c r="G89" s="18" t="n">
        <v>11.3817136718944</v>
      </c>
      <c r="H89" s="18" t="n">
        <v>9.94020539790764</v>
      </c>
      <c r="I89" s="19" t="n">
        <v>17.4786104046335</v>
      </c>
      <c r="J89" s="10"/>
      <c r="K89" s="10"/>
      <c r="L89" s="10"/>
      <c r="M89" s="10"/>
      <c r="N89" s="10"/>
      <c r="O89" s="10"/>
      <c r="P89" s="10"/>
      <c r="Q89" s="10"/>
      <c r="R89" s="11"/>
      <c r="S89" s="10"/>
      <c r="T89" s="12"/>
      <c r="U89" s="12"/>
      <c r="V89" s="12"/>
      <c r="AE89" s="0" t="n">
        <v>361084</v>
      </c>
      <c r="AF89" s="0" t="n">
        <v>56443</v>
      </c>
      <c r="AG89" s="0" t="n">
        <v>230648</v>
      </c>
    </row>
    <row r="90" customFormat="false" ht="15" hidden="true" customHeight="false" outlineLevel="0" collapsed="false">
      <c r="A90" s="17" t="n">
        <v>39173</v>
      </c>
      <c r="B90" s="17"/>
      <c r="C90" s="17"/>
      <c r="D90" s="17"/>
      <c r="E90" s="17"/>
      <c r="F90" s="18" t="n">
        <v>8.06356734827315</v>
      </c>
      <c r="G90" s="18" t="n">
        <v>11.9658786909605</v>
      </c>
      <c r="H90" s="18" t="n">
        <v>11.5576996289299</v>
      </c>
      <c r="I90" s="19" t="n">
        <v>18.3998175667692</v>
      </c>
      <c r="J90" s="10"/>
      <c r="K90" s="10"/>
      <c r="L90" s="10"/>
      <c r="M90" s="10"/>
      <c r="N90" s="10"/>
      <c r="O90" s="10"/>
      <c r="P90" s="10"/>
      <c r="Q90" s="10"/>
      <c r="R90" s="11"/>
      <c r="S90" s="10"/>
      <c r="T90" s="12"/>
      <c r="U90" s="12"/>
      <c r="V90" s="12"/>
      <c r="AE90" s="0" t="n">
        <v>284557</v>
      </c>
      <c r="AF90" s="0" t="n">
        <v>42803</v>
      </c>
      <c r="AG90" s="0" t="n">
        <v>187549</v>
      </c>
    </row>
    <row r="91" customFormat="false" ht="15" hidden="true" customHeight="false" outlineLevel="0" collapsed="false">
      <c r="A91" s="17" t="n">
        <v>39203</v>
      </c>
      <c r="B91" s="17"/>
      <c r="C91" s="17"/>
      <c r="D91" s="17"/>
      <c r="E91" s="17"/>
      <c r="F91" s="18" t="n">
        <v>8.24886439734422</v>
      </c>
      <c r="G91" s="18" t="n">
        <v>12.2425038683726</v>
      </c>
      <c r="H91" s="18" t="n">
        <v>13.0046793056848</v>
      </c>
      <c r="I91" s="19" t="n">
        <v>18.8336689871417</v>
      </c>
      <c r="J91" s="10"/>
      <c r="K91" s="10"/>
      <c r="L91" s="10"/>
      <c r="M91" s="10"/>
      <c r="N91" s="10"/>
      <c r="O91" s="10"/>
      <c r="P91" s="10"/>
      <c r="Q91" s="10"/>
      <c r="R91" s="11"/>
      <c r="S91" s="10"/>
      <c r="T91" s="12"/>
      <c r="U91" s="12"/>
      <c r="V91" s="12"/>
      <c r="AE91" s="0" t="n">
        <v>290996</v>
      </c>
      <c r="AF91" s="0" t="n">
        <v>50629</v>
      </c>
      <c r="AG91" s="0" t="n">
        <v>175480</v>
      </c>
    </row>
    <row r="92" customFormat="false" ht="15" hidden="true" customHeight="false" outlineLevel="0" collapsed="false">
      <c r="A92" s="17" t="n">
        <v>39234</v>
      </c>
      <c r="B92" s="17"/>
      <c r="C92" s="17"/>
      <c r="D92" s="17"/>
      <c r="E92" s="17"/>
      <c r="F92" s="18" t="n">
        <v>8.42777976082682</v>
      </c>
      <c r="G92" s="18" t="n">
        <v>12.5102669822688</v>
      </c>
      <c r="H92" s="18" t="n">
        <v>13.8210731982755</v>
      </c>
      <c r="I92" s="19" t="n">
        <v>19.2570117021655</v>
      </c>
      <c r="J92" s="10"/>
      <c r="K92" s="10"/>
      <c r="L92" s="10"/>
      <c r="M92" s="10"/>
      <c r="N92" s="10"/>
      <c r="O92" s="10"/>
      <c r="P92" s="10"/>
      <c r="Q92" s="10"/>
      <c r="R92" s="11"/>
      <c r="S92" s="10"/>
      <c r="T92" s="12"/>
      <c r="U92" s="12"/>
      <c r="V92" s="12"/>
      <c r="AE92" s="0" t="n">
        <v>253473</v>
      </c>
      <c r="AF92" s="0" t="n">
        <v>72146</v>
      </c>
      <c r="AG92" s="0" t="n">
        <v>140804</v>
      </c>
    </row>
    <row r="93" customFormat="false" ht="15" hidden="true" customHeight="false" outlineLevel="0" collapsed="false">
      <c r="A93" s="17" t="n">
        <v>39264</v>
      </c>
      <c r="B93" s="17"/>
      <c r="C93" s="17"/>
      <c r="D93" s="17"/>
      <c r="E93" s="17"/>
      <c r="F93" s="18" t="n">
        <v>8.57403535619834</v>
      </c>
      <c r="G93" s="18" t="n">
        <v>12.7286291614042</v>
      </c>
      <c r="H93" s="18" t="n">
        <v>14.4802515862112</v>
      </c>
      <c r="I93" s="19" t="n">
        <v>19.5995919760737</v>
      </c>
      <c r="J93" s="10"/>
      <c r="K93" s="10"/>
      <c r="L93" s="10"/>
      <c r="M93" s="10"/>
      <c r="N93" s="10"/>
      <c r="O93" s="10"/>
      <c r="P93" s="10"/>
      <c r="Q93" s="10"/>
      <c r="R93" s="11"/>
      <c r="S93" s="10"/>
      <c r="T93" s="12"/>
      <c r="U93" s="12"/>
      <c r="V93" s="12"/>
      <c r="AE93" s="0" t="n">
        <v>238667</v>
      </c>
      <c r="AF93" s="0" t="n">
        <v>46449</v>
      </c>
      <c r="AG93" s="0" t="n">
        <v>110804</v>
      </c>
    </row>
    <row r="94" customFormat="false" ht="15" hidden="true" customHeight="false" outlineLevel="0" collapsed="false">
      <c r="A94" s="17" t="n">
        <v>39295</v>
      </c>
      <c r="B94" s="17"/>
      <c r="C94" s="17"/>
      <c r="D94" s="17"/>
      <c r="E94" s="17"/>
      <c r="F94" s="18" t="n">
        <v>8.60584576779709</v>
      </c>
      <c r="G94" s="18" t="n">
        <v>12.7768154797723</v>
      </c>
      <c r="H94" s="18" t="n">
        <v>14.5305166705983</v>
      </c>
      <c r="I94" s="19" t="n">
        <v>19.6787215213596</v>
      </c>
      <c r="J94" s="10"/>
      <c r="K94" s="10"/>
      <c r="L94" s="10"/>
      <c r="M94" s="10"/>
      <c r="N94" s="10"/>
      <c r="O94" s="10"/>
      <c r="P94" s="10"/>
      <c r="Q94" s="10"/>
      <c r="R94" s="11"/>
      <c r="S94" s="10"/>
      <c r="T94" s="12"/>
      <c r="U94" s="12"/>
      <c r="V94" s="12"/>
      <c r="AE94" s="0" t="n">
        <v>241536</v>
      </c>
      <c r="AF94" s="0" t="n">
        <v>55076</v>
      </c>
      <c r="AG94" s="0" t="n">
        <v>173421</v>
      </c>
    </row>
    <row r="95" customFormat="false" ht="15" hidden="true" customHeight="false" outlineLevel="0" collapsed="false">
      <c r="A95" s="17" t="n">
        <v>39326</v>
      </c>
      <c r="B95" s="17"/>
      <c r="C95" s="17"/>
      <c r="D95" s="17"/>
      <c r="E95" s="17"/>
      <c r="F95" s="18" t="n">
        <v>9.18358825895877</v>
      </c>
      <c r="G95" s="18" t="n">
        <v>13.6383998165975</v>
      </c>
      <c r="H95" s="18" t="n">
        <v>15.6501855156573</v>
      </c>
      <c r="I95" s="19" t="n">
        <v>21.0253548063526</v>
      </c>
      <c r="J95" s="10"/>
      <c r="K95" s="10"/>
      <c r="L95" s="10"/>
      <c r="M95" s="10"/>
      <c r="N95" s="10"/>
      <c r="O95" s="10"/>
      <c r="P95" s="10"/>
      <c r="Q95" s="10"/>
      <c r="R95" s="11"/>
      <c r="S95" s="10"/>
      <c r="T95" s="12"/>
      <c r="U95" s="12"/>
      <c r="V95" s="12"/>
      <c r="AE95" s="0" t="n">
        <v>210422</v>
      </c>
      <c r="AF95" s="0" t="n">
        <v>50946</v>
      </c>
      <c r="AG95" s="0" t="n">
        <v>118265</v>
      </c>
    </row>
    <row r="96" customFormat="false" ht="15" hidden="true" customHeight="false" outlineLevel="0" collapsed="false">
      <c r="A96" s="17" t="n">
        <v>39356</v>
      </c>
      <c r="B96" s="17"/>
      <c r="C96" s="17"/>
      <c r="D96" s="17"/>
      <c r="E96" s="17"/>
      <c r="F96" s="18" t="n">
        <v>9.27859227096333</v>
      </c>
      <c r="G96" s="18" t="n">
        <v>13.7804880736127</v>
      </c>
      <c r="H96" s="18" t="n">
        <v>15.8666736108681</v>
      </c>
      <c r="I96" s="19" t="n">
        <v>21.2495237617525</v>
      </c>
      <c r="J96" s="10"/>
      <c r="K96" s="10"/>
      <c r="L96" s="10"/>
      <c r="M96" s="10"/>
      <c r="N96" s="10"/>
      <c r="O96" s="10"/>
      <c r="P96" s="10"/>
      <c r="Q96" s="10"/>
      <c r="R96" s="11"/>
      <c r="S96" s="10"/>
      <c r="T96" s="12"/>
      <c r="U96" s="12"/>
      <c r="V96" s="12"/>
      <c r="AE96" s="0" t="n">
        <v>274221</v>
      </c>
      <c r="AF96" s="0" t="n">
        <v>119619</v>
      </c>
      <c r="AG96" s="0" t="n">
        <v>161802</v>
      </c>
    </row>
    <row r="97" customFormat="false" ht="15" hidden="true" customHeight="false" outlineLevel="0" collapsed="false">
      <c r="A97" s="17" t="n">
        <v>39387</v>
      </c>
      <c r="B97" s="17"/>
      <c r="C97" s="17"/>
      <c r="D97" s="17"/>
      <c r="E97" s="17"/>
      <c r="F97" s="18" t="n">
        <v>9.59911094818303</v>
      </c>
      <c r="G97" s="18" t="n">
        <v>14.2601838569863</v>
      </c>
      <c r="H97" s="18" t="n">
        <v>16.3145218120161</v>
      </c>
      <c r="I97" s="19" t="n">
        <v>22.0079923854048</v>
      </c>
      <c r="J97" s="10"/>
      <c r="K97" s="10"/>
      <c r="L97" s="10"/>
      <c r="M97" s="10"/>
      <c r="N97" s="10"/>
      <c r="O97" s="10"/>
      <c r="P97" s="10"/>
      <c r="Q97" s="10"/>
      <c r="R97" s="11"/>
      <c r="S97" s="10"/>
      <c r="T97" s="12"/>
      <c r="U97" s="12"/>
      <c r="V97" s="12"/>
      <c r="AE97" s="0" t="n">
        <v>299526</v>
      </c>
      <c r="AF97" s="0" t="n">
        <v>60650</v>
      </c>
      <c r="AG97" s="0" t="n">
        <v>213306</v>
      </c>
    </row>
    <row r="98" customFormat="false" ht="15" hidden="true" customHeight="false" outlineLevel="0" collapsed="false">
      <c r="A98" s="17" t="n">
        <v>39417</v>
      </c>
      <c r="B98" s="17"/>
      <c r="C98" s="17"/>
      <c r="D98" s="17"/>
      <c r="E98" s="17"/>
      <c r="F98" s="18" t="n">
        <v>9.53574161871065</v>
      </c>
      <c r="G98" s="18" t="n">
        <v>14.1659306210551</v>
      </c>
      <c r="H98" s="18" t="n">
        <v>15.8365389827128</v>
      </c>
      <c r="I98" s="19" t="n">
        <v>21.8619484868473</v>
      </c>
      <c r="J98" s="10"/>
      <c r="K98" s="10"/>
      <c r="L98" s="10"/>
      <c r="M98" s="10"/>
      <c r="N98" s="10"/>
      <c r="O98" s="10"/>
      <c r="P98" s="10"/>
      <c r="Q98" s="10"/>
      <c r="R98" s="11"/>
      <c r="S98" s="10"/>
      <c r="T98" s="12"/>
      <c r="U98" s="12"/>
      <c r="V98" s="12"/>
      <c r="AE98" s="0" t="n">
        <v>307169</v>
      </c>
      <c r="AF98" s="0" t="n">
        <v>54572</v>
      </c>
      <c r="AG98" s="0" t="n">
        <v>175582</v>
      </c>
    </row>
    <row r="99" customFormat="false" ht="15" hidden="true" customHeight="false" outlineLevel="0" collapsed="false">
      <c r="A99" s="17" t="n">
        <v>39448</v>
      </c>
      <c r="B99" s="17"/>
      <c r="C99" s="17"/>
      <c r="D99" s="17"/>
      <c r="E99" s="17"/>
      <c r="F99" s="18" t="n">
        <v>8.03940958580986</v>
      </c>
      <c r="G99" s="18" t="n">
        <v>11.9257229784093</v>
      </c>
      <c r="H99" s="18" t="n">
        <v>13.3670463863046</v>
      </c>
      <c r="I99" s="19" t="n">
        <v>18.3159802307312</v>
      </c>
      <c r="J99" s="10"/>
      <c r="K99" s="10"/>
      <c r="L99" s="10"/>
      <c r="M99" s="10"/>
      <c r="N99" s="10"/>
      <c r="O99" s="10"/>
      <c r="P99" s="10"/>
      <c r="Q99" s="10"/>
      <c r="R99" s="11"/>
      <c r="S99" s="10"/>
      <c r="T99" s="12"/>
      <c r="U99" s="12"/>
      <c r="V99" s="12"/>
      <c r="AE99" s="0" t="n">
        <v>329956</v>
      </c>
      <c r="AF99" s="0" t="n">
        <v>59670</v>
      </c>
      <c r="AG99" s="0" t="n">
        <v>192621</v>
      </c>
    </row>
    <row r="100" customFormat="false" ht="15" hidden="true" customHeight="false" outlineLevel="0" collapsed="false">
      <c r="A100" s="17" t="n">
        <v>39479</v>
      </c>
      <c r="B100" s="17"/>
      <c r="C100" s="17"/>
      <c r="D100" s="17"/>
      <c r="E100" s="17"/>
      <c r="F100" s="18" t="n">
        <v>7.96572226664972</v>
      </c>
      <c r="G100" s="18" t="n">
        <v>11.8150428371412</v>
      </c>
      <c r="H100" s="18" t="n">
        <v>12.9905357841147</v>
      </c>
      <c r="I100" s="19" t="n">
        <v>18.138954995885</v>
      </c>
      <c r="J100" s="10"/>
      <c r="K100" s="10"/>
      <c r="L100" s="10"/>
      <c r="M100" s="10"/>
      <c r="N100" s="10"/>
      <c r="O100" s="10"/>
      <c r="P100" s="10"/>
      <c r="Q100" s="10"/>
      <c r="R100" s="11"/>
      <c r="S100" s="10"/>
      <c r="T100" s="12"/>
      <c r="U100" s="12"/>
      <c r="V100" s="12"/>
      <c r="AE100" s="0" t="n">
        <v>337204</v>
      </c>
      <c r="AF100" s="0" t="n">
        <v>65096</v>
      </c>
      <c r="AG100" s="0" t="n">
        <v>212548</v>
      </c>
    </row>
    <row r="101" customFormat="false" ht="15" hidden="true" customHeight="false" outlineLevel="0" collapsed="false">
      <c r="A101" s="17" t="n">
        <v>39508</v>
      </c>
      <c r="B101" s="17"/>
      <c r="C101" s="17"/>
      <c r="D101" s="17"/>
      <c r="E101" s="17"/>
      <c r="F101" s="18" t="n">
        <v>9.29089146255284</v>
      </c>
      <c r="G101" s="18" t="n">
        <v>13.7916777535237</v>
      </c>
      <c r="H101" s="18" t="n">
        <v>15.4864915517894</v>
      </c>
      <c r="I101" s="19" t="n">
        <v>21.2305111140612</v>
      </c>
      <c r="J101" s="10"/>
      <c r="K101" s="10"/>
      <c r="L101" s="10"/>
      <c r="M101" s="10"/>
      <c r="N101" s="10"/>
      <c r="O101" s="10"/>
      <c r="P101" s="10"/>
      <c r="Q101" s="10"/>
      <c r="R101" s="11"/>
      <c r="S101" s="10"/>
      <c r="T101" s="12"/>
      <c r="U101" s="12"/>
      <c r="V101" s="12"/>
      <c r="AE101" s="0" t="n">
        <v>326900</v>
      </c>
      <c r="AF101" s="0" t="n">
        <v>85327</v>
      </c>
      <c r="AG101" s="0" t="n">
        <v>173688</v>
      </c>
    </row>
    <row r="102" customFormat="false" ht="15" hidden="true" customHeight="false" outlineLevel="0" collapsed="false">
      <c r="A102" s="17" t="n">
        <v>39539</v>
      </c>
      <c r="B102" s="17"/>
      <c r="C102" s="17"/>
      <c r="D102" s="17"/>
      <c r="E102" s="17"/>
      <c r="F102" s="18" t="n">
        <v>9.16281512028383</v>
      </c>
      <c r="G102" s="18" t="n">
        <v>13.59307344309</v>
      </c>
      <c r="H102" s="18" t="n">
        <v>15.3470651824166</v>
      </c>
      <c r="I102" s="19" t="n">
        <v>20.8812856495508</v>
      </c>
      <c r="J102" s="10"/>
      <c r="K102" s="10"/>
      <c r="L102" s="10"/>
      <c r="M102" s="10"/>
      <c r="N102" s="10"/>
      <c r="O102" s="10"/>
      <c r="P102" s="10"/>
      <c r="Q102" s="10"/>
      <c r="R102" s="11"/>
      <c r="S102" s="10"/>
      <c r="T102" s="12"/>
      <c r="U102" s="12"/>
      <c r="V102" s="12"/>
      <c r="AE102" s="0" t="n">
        <v>323952</v>
      </c>
      <c r="AF102" s="0" t="n">
        <v>74192</v>
      </c>
      <c r="AG102" s="0" t="n">
        <v>189238</v>
      </c>
    </row>
    <row r="103" customFormat="false" ht="15" hidden="true" customHeight="false" outlineLevel="0" collapsed="false">
      <c r="A103" s="17" t="n">
        <v>39569</v>
      </c>
      <c r="B103" s="17"/>
      <c r="C103" s="17"/>
      <c r="D103" s="17"/>
      <c r="E103" s="17"/>
      <c r="F103" s="18" t="n">
        <v>10.58160857111</v>
      </c>
      <c r="G103" s="18" t="n">
        <v>15.7050658302723</v>
      </c>
      <c r="H103" s="18" t="n">
        <v>16.5194237080776</v>
      </c>
      <c r="I103" s="19" t="n">
        <v>24.1626402994781</v>
      </c>
      <c r="J103" s="10"/>
      <c r="K103" s="10"/>
      <c r="L103" s="10"/>
      <c r="M103" s="10"/>
      <c r="N103" s="10"/>
      <c r="O103" s="10"/>
      <c r="P103" s="10"/>
      <c r="Q103" s="10"/>
      <c r="R103" s="11"/>
      <c r="S103" s="10"/>
      <c r="T103" s="12"/>
      <c r="U103" s="12"/>
      <c r="V103" s="12"/>
      <c r="AE103" s="0" t="n">
        <v>302012</v>
      </c>
      <c r="AF103" s="0" t="n">
        <v>67483</v>
      </c>
      <c r="AG103" s="0" t="n">
        <v>132910</v>
      </c>
    </row>
    <row r="104" customFormat="false" ht="15" hidden="true" customHeight="false" outlineLevel="0" collapsed="false">
      <c r="A104" s="17" t="n">
        <v>39600</v>
      </c>
      <c r="B104" s="17"/>
      <c r="C104" s="17"/>
      <c r="D104" s="17"/>
      <c r="E104" s="17"/>
      <c r="F104" s="18" t="n">
        <v>11.2900778253261</v>
      </c>
      <c r="G104" s="18" t="n">
        <v>16.7610637516313</v>
      </c>
      <c r="H104" s="18" t="n">
        <v>18.4579936184421</v>
      </c>
      <c r="I104" s="19" t="n">
        <v>25.8103882292272</v>
      </c>
      <c r="J104" s="10"/>
      <c r="K104" s="10"/>
      <c r="L104" s="10"/>
      <c r="M104" s="10"/>
      <c r="N104" s="10"/>
      <c r="O104" s="10"/>
      <c r="P104" s="10"/>
      <c r="Q104" s="10"/>
      <c r="R104" s="11"/>
      <c r="S104" s="10"/>
      <c r="T104" s="12"/>
      <c r="U104" s="12"/>
      <c r="V104" s="12"/>
      <c r="AE104" s="0" t="n">
        <v>296583</v>
      </c>
      <c r="AF104" s="0" t="n">
        <v>60268</v>
      </c>
      <c r="AG104" s="0" t="n">
        <v>228068</v>
      </c>
    </row>
    <row r="105" customFormat="false" ht="15" hidden="true" customHeight="false" outlineLevel="0" collapsed="false">
      <c r="A105" s="17" t="n">
        <v>39630</v>
      </c>
      <c r="B105" s="17"/>
      <c r="C105" s="17"/>
      <c r="D105" s="17"/>
      <c r="E105" s="17"/>
      <c r="F105" s="18" t="n">
        <v>12.68779294496</v>
      </c>
      <c r="G105" s="18" t="n">
        <v>18.8484270816217</v>
      </c>
      <c r="H105" s="18" t="n">
        <v>22.3384738448967</v>
      </c>
      <c r="I105" s="19" t="n">
        <v>29.0879786852828</v>
      </c>
      <c r="J105" s="10"/>
      <c r="K105" s="10"/>
      <c r="L105" s="10"/>
      <c r="M105" s="10"/>
      <c r="N105" s="10"/>
      <c r="O105" s="10"/>
      <c r="P105" s="10"/>
      <c r="Q105" s="10"/>
      <c r="R105" s="11"/>
      <c r="S105" s="10"/>
      <c r="T105" s="12"/>
      <c r="U105" s="12"/>
      <c r="V105" s="12"/>
      <c r="AE105" s="0" t="n">
        <v>236509</v>
      </c>
      <c r="AF105" s="0" t="n">
        <v>68915</v>
      </c>
      <c r="AG105" s="0" t="n">
        <v>136565</v>
      </c>
    </row>
    <row r="106" customFormat="false" ht="15" hidden="true" customHeight="false" outlineLevel="0" collapsed="false">
      <c r="A106" s="17" t="n">
        <v>39661</v>
      </c>
      <c r="B106" s="17"/>
      <c r="C106" s="17"/>
      <c r="D106" s="17"/>
      <c r="E106" s="17"/>
      <c r="F106" s="18" t="n">
        <v>13.0120520870993</v>
      </c>
      <c r="G106" s="18" t="n">
        <v>19.339824219369</v>
      </c>
      <c r="H106" s="18" t="n">
        <v>22.8206325818909</v>
      </c>
      <c r="I106" s="19" t="n">
        <v>29.895987243982</v>
      </c>
      <c r="J106" s="10"/>
      <c r="K106" s="10"/>
      <c r="L106" s="10"/>
      <c r="M106" s="10"/>
      <c r="N106" s="10"/>
      <c r="O106" s="10"/>
      <c r="P106" s="10"/>
      <c r="Q106" s="10"/>
      <c r="R106" s="11"/>
      <c r="S106" s="10"/>
      <c r="T106" s="12"/>
      <c r="U106" s="12"/>
      <c r="V106" s="12"/>
      <c r="AE106" s="0" t="n">
        <v>188704</v>
      </c>
      <c r="AF106" s="0" t="n">
        <v>75841</v>
      </c>
      <c r="AG106" s="0" t="n">
        <v>147100</v>
      </c>
    </row>
    <row r="107" customFormat="false" ht="15" hidden="true" customHeight="false" outlineLevel="0" collapsed="false">
      <c r="A107" s="17" t="n">
        <v>39692</v>
      </c>
      <c r="B107" s="17"/>
      <c r="C107" s="17"/>
      <c r="D107" s="17"/>
      <c r="E107" s="17"/>
      <c r="F107" s="18" t="n">
        <v>11.5684396805681</v>
      </c>
      <c r="G107" s="18" t="n">
        <v>17.1911639190176</v>
      </c>
      <c r="H107" s="18" t="n">
        <v>21.6101614990544</v>
      </c>
      <c r="I107" s="19" t="n">
        <v>26.5590796691268</v>
      </c>
      <c r="J107" s="10"/>
      <c r="K107" s="10"/>
      <c r="L107" s="10"/>
      <c r="M107" s="10"/>
      <c r="N107" s="10"/>
      <c r="O107" s="10"/>
      <c r="P107" s="10"/>
      <c r="Q107" s="10"/>
      <c r="R107" s="11"/>
      <c r="S107" s="10"/>
      <c r="T107" s="12"/>
      <c r="U107" s="12"/>
      <c r="V107" s="12"/>
      <c r="AE107" s="0" t="n">
        <v>207983</v>
      </c>
      <c r="AF107" s="0" t="n">
        <v>74253</v>
      </c>
      <c r="AG107" s="0" t="n">
        <v>98639</v>
      </c>
    </row>
    <row r="108" customFormat="false" ht="15" hidden="true" customHeight="false" outlineLevel="0" collapsed="false">
      <c r="A108" s="17" t="n">
        <v>39722</v>
      </c>
      <c r="B108" s="17"/>
      <c r="C108" s="17"/>
      <c r="D108" s="17"/>
      <c r="E108" s="17"/>
      <c r="F108" s="18" t="n">
        <v>11.1690489044834</v>
      </c>
      <c r="G108" s="18" t="n">
        <v>16.6001213696851</v>
      </c>
      <c r="H108" s="18" t="n">
        <v>19.9313284016661</v>
      </c>
      <c r="I108" s="19" t="n">
        <v>25.6586035804438</v>
      </c>
      <c r="J108" s="10"/>
      <c r="K108" s="10"/>
      <c r="L108" s="10"/>
      <c r="M108" s="10"/>
      <c r="N108" s="10"/>
      <c r="O108" s="10"/>
      <c r="P108" s="10"/>
      <c r="Q108" s="10"/>
      <c r="R108" s="11"/>
      <c r="S108" s="10"/>
      <c r="T108" s="12"/>
      <c r="U108" s="12"/>
      <c r="V108" s="12"/>
      <c r="AE108" s="0" t="n">
        <v>169955</v>
      </c>
      <c r="AF108" s="0" t="n">
        <v>90284</v>
      </c>
      <c r="AG108" s="0" t="n">
        <v>48774</v>
      </c>
    </row>
    <row r="109" customFormat="false" ht="15" hidden="true" customHeight="false" outlineLevel="0" collapsed="false">
      <c r="A109" s="17" t="n">
        <v>39753</v>
      </c>
      <c r="B109" s="17"/>
      <c r="C109" s="17"/>
      <c r="D109" s="17"/>
      <c r="E109" s="17"/>
      <c r="F109" s="18" t="n">
        <v>11.1157353740396</v>
      </c>
      <c r="G109" s="18" t="n">
        <v>16.5241859251883</v>
      </c>
      <c r="H109" s="18" t="n">
        <v>18.1874475313678</v>
      </c>
      <c r="I109" s="19" t="n">
        <v>25.5581424877317</v>
      </c>
      <c r="J109" s="10"/>
      <c r="K109" s="10"/>
      <c r="L109" s="10"/>
      <c r="M109" s="10"/>
      <c r="N109" s="10"/>
      <c r="O109" s="10"/>
      <c r="P109" s="10"/>
      <c r="Q109" s="10"/>
      <c r="R109" s="11"/>
      <c r="S109" s="10"/>
      <c r="T109" s="12"/>
      <c r="U109" s="12"/>
      <c r="V109" s="12"/>
      <c r="AE109" s="0" t="n">
        <v>174483</v>
      </c>
      <c r="AF109" s="0" t="n">
        <v>26956</v>
      </c>
      <c r="AG109" s="0" t="n">
        <v>91623</v>
      </c>
    </row>
    <row r="110" customFormat="false" ht="15" hidden="true" customHeight="false" outlineLevel="0" collapsed="false">
      <c r="A110" s="17" t="n">
        <v>39783</v>
      </c>
      <c r="B110" s="17"/>
      <c r="C110" s="17"/>
      <c r="D110" s="17"/>
      <c r="E110" s="17"/>
      <c r="F110" s="18" t="n">
        <v>7.69944540939787</v>
      </c>
      <c r="G110" s="18" t="n">
        <v>11.4187400948078</v>
      </c>
      <c r="H110" s="18" t="n">
        <v>10.8495454453643</v>
      </c>
      <c r="I110" s="19" t="n">
        <v>17.5235994605239</v>
      </c>
      <c r="J110" s="10"/>
      <c r="K110" s="10"/>
      <c r="L110" s="10"/>
      <c r="M110" s="10"/>
      <c r="N110" s="10"/>
      <c r="O110" s="10"/>
      <c r="P110" s="10"/>
      <c r="Q110" s="10"/>
      <c r="R110" s="11"/>
      <c r="S110" s="10"/>
      <c r="T110" s="12"/>
      <c r="U110" s="12"/>
      <c r="V110" s="12"/>
      <c r="AE110" s="0" t="n">
        <v>233021</v>
      </c>
      <c r="AF110" s="0" t="n">
        <v>46269</v>
      </c>
      <c r="AG110" s="0" t="n">
        <v>68174</v>
      </c>
    </row>
    <row r="111" customFormat="false" ht="15" hidden="true" customHeight="false" outlineLevel="0" collapsed="false">
      <c r="A111" s="17" t="n">
        <v>39814</v>
      </c>
      <c r="B111" s="17"/>
      <c r="C111" s="17"/>
      <c r="D111" s="17"/>
      <c r="E111" s="17"/>
      <c r="F111" s="18" t="n">
        <v>5.37064682507374</v>
      </c>
      <c r="G111" s="18" t="n">
        <v>7.94320081617753</v>
      </c>
      <c r="H111" s="18" t="n">
        <v>7.61845045288409</v>
      </c>
      <c r="I111" s="19" t="n">
        <v>12.0780823836778</v>
      </c>
      <c r="J111" s="10"/>
      <c r="K111" s="10"/>
      <c r="L111" s="10"/>
      <c r="M111" s="10"/>
      <c r="N111" s="10"/>
      <c r="O111" s="10"/>
      <c r="P111" s="10"/>
      <c r="Q111" s="10"/>
      <c r="R111" s="11"/>
      <c r="S111" s="10"/>
      <c r="T111" s="12"/>
      <c r="U111" s="12"/>
      <c r="V111" s="12"/>
      <c r="AE111" s="0" t="n">
        <v>149746</v>
      </c>
      <c r="AF111" s="0" t="n">
        <v>84099</v>
      </c>
      <c r="AG111" s="0" t="n">
        <v>127858</v>
      </c>
    </row>
    <row r="112" customFormat="false" ht="15" hidden="true" customHeight="false" outlineLevel="0" collapsed="false">
      <c r="A112" s="17" t="n">
        <v>39845</v>
      </c>
      <c r="B112" s="17"/>
      <c r="C112" s="17"/>
      <c r="D112" s="17"/>
      <c r="E112" s="17"/>
      <c r="F112" s="18" t="n">
        <v>4.308790258404</v>
      </c>
      <c r="G112" s="18" t="n">
        <v>6.35878016457641</v>
      </c>
      <c r="H112" s="18" t="n">
        <v>6.30752387858195</v>
      </c>
      <c r="I112" s="19" t="n">
        <v>9.59718635265676</v>
      </c>
      <c r="J112" s="10"/>
      <c r="K112" s="10"/>
      <c r="L112" s="10"/>
      <c r="M112" s="10"/>
      <c r="N112" s="10"/>
      <c r="O112" s="10"/>
      <c r="P112" s="10"/>
      <c r="Q112" s="10"/>
      <c r="R112" s="11"/>
      <c r="S112" s="10"/>
      <c r="T112" s="12"/>
      <c r="U112" s="12"/>
      <c r="V112" s="12"/>
      <c r="AE112" s="0" t="n">
        <v>223979</v>
      </c>
      <c r="AF112" s="0" t="n">
        <v>33267</v>
      </c>
      <c r="AG112" s="0" t="n">
        <v>78783</v>
      </c>
    </row>
    <row r="113" customFormat="false" ht="15" hidden="true" customHeight="false" outlineLevel="0" collapsed="false">
      <c r="A113" s="17" t="n">
        <v>39873</v>
      </c>
      <c r="B113" s="17"/>
      <c r="C113" s="17"/>
      <c r="D113" s="17"/>
      <c r="E113" s="17"/>
      <c r="F113" s="18" t="n">
        <v>2.7749242067789</v>
      </c>
      <c r="G113" s="18" t="n">
        <v>4.0738157346418</v>
      </c>
      <c r="H113" s="18" t="n">
        <v>4.72912253041989</v>
      </c>
      <c r="I113" s="19" t="n">
        <v>6.03851510157261</v>
      </c>
      <c r="J113" s="10"/>
      <c r="K113" s="10"/>
      <c r="L113" s="10"/>
      <c r="M113" s="10"/>
      <c r="N113" s="10"/>
      <c r="O113" s="10"/>
      <c r="P113" s="10"/>
      <c r="Q113" s="10"/>
      <c r="R113" s="11"/>
      <c r="S113" s="10"/>
      <c r="T113" s="12"/>
      <c r="U113" s="12"/>
      <c r="V113" s="12"/>
      <c r="AE113" s="0" t="n">
        <v>190814</v>
      </c>
      <c r="AF113" s="0" t="n">
        <v>26091</v>
      </c>
      <c r="AG113" s="0" t="n">
        <v>62527</v>
      </c>
    </row>
    <row r="114" customFormat="false" ht="15" hidden="true" customHeight="false" outlineLevel="0" collapsed="false">
      <c r="A114" s="17" t="n">
        <v>39904</v>
      </c>
      <c r="B114" s="17"/>
      <c r="C114" s="17"/>
      <c r="D114" s="17"/>
      <c r="E114" s="17"/>
      <c r="F114" s="18" t="n">
        <v>3.18354550550498</v>
      </c>
      <c r="G114" s="18" t="n">
        <v>4.68253117431369</v>
      </c>
      <c r="H114" s="18" t="n">
        <v>4.80384240673316</v>
      </c>
      <c r="I114" s="19" t="n">
        <v>6.98655592574785</v>
      </c>
      <c r="J114" s="10"/>
      <c r="K114" s="10"/>
      <c r="L114" s="10"/>
      <c r="M114" s="10"/>
      <c r="N114" s="10"/>
      <c r="O114" s="10"/>
      <c r="P114" s="10"/>
      <c r="Q114" s="10"/>
      <c r="R114" s="11"/>
      <c r="S114" s="10"/>
      <c r="T114" s="12"/>
      <c r="U114" s="12"/>
      <c r="V114" s="12"/>
      <c r="AE114" s="0" t="n">
        <v>250047</v>
      </c>
      <c r="AF114" s="0" t="n">
        <v>61810</v>
      </c>
      <c r="AG114" s="0" t="n">
        <v>53896</v>
      </c>
    </row>
    <row r="115" customFormat="false" ht="15" hidden="true" customHeight="false" outlineLevel="0" collapsed="false">
      <c r="A115" s="17" t="n">
        <v>39934</v>
      </c>
      <c r="B115" s="17"/>
      <c r="C115" s="17"/>
      <c r="D115" s="17"/>
      <c r="E115" s="17"/>
      <c r="F115" s="18" t="n">
        <v>1.90238165361833</v>
      </c>
      <c r="G115" s="18" t="n">
        <v>2.77049362023179</v>
      </c>
      <c r="H115" s="18" t="n">
        <v>2.68501580761482</v>
      </c>
      <c r="I115" s="19" t="n">
        <v>3.9907193267836</v>
      </c>
      <c r="J115" s="10"/>
      <c r="K115" s="10"/>
      <c r="L115" s="10"/>
      <c r="M115" s="10"/>
      <c r="N115" s="10"/>
      <c r="O115" s="10"/>
      <c r="P115" s="10"/>
      <c r="Q115" s="10"/>
      <c r="R115" s="11"/>
      <c r="S115" s="10"/>
      <c r="T115" s="12"/>
      <c r="U115" s="12"/>
      <c r="V115" s="12"/>
      <c r="AE115" s="0" t="n">
        <v>307835</v>
      </c>
      <c r="AF115" s="0" t="n">
        <v>23328</v>
      </c>
      <c r="AG115" s="0" t="n">
        <v>71847</v>
      </c>
    </row>
    <row r="116" customFormat="false" ht="15" hidden="true" customHeight="false" outlineLevel="0" collapsed="false">
      <c r="A116" s="17" t="n">
        <v>39965</v>
      </c>
      <c r="B116" s="17"/>
      <c r="C116" s="17"/>
      <c r="D116" s="17"/>
      <c r="E116" s="17"/>
      <c r="F116" s="18" t="n">
        <v>2.35682055540294</v>
      </c>
      <c r="G116" s="18" t="n">
        <v>3.45126940711343</v>
      </c>
      <c r="H116" s="18" t="n">
        <v>3.80204397066542</v>
      </c>
      <c r="I116" s="19" t="n">
        <v>5.07043959796719</v>
      </c>
      <c r="J116" s="10"/>
      <c r="K116" s="10"/>
      <c r="L116" s="10"/>
      <c r="M116" s="10"/>
      <c r="N116" s="10"/>
      <c r="O116" s="10"/>
      <c r="P116" s="10"/>
      <c r="Q116" s="10"/>
      <c r="R116" s="11"/>
      <c r="S116" s="10"/>
      <c r="T116" s="12"/>
      <c r="U116" s="12"/>
      <c r="V116" s="12"/>
      <c r="AE116" s="0" t="n">
        <v>225620</v>
      </c>
      <c r="AF116" s="0" t="n">
        <v>53867</v>
      </c>
      <c r="AG116" s="0" t="n">
        <v>133860</v>
      </c>
    </row>
    <row r="117" customFormat="false" ht="15" hidden="true" customHeight="false" outlineLevel="0" collapsed="false">
      <c r="A117" s="17" t="n">
        <v>39995</v>
      </c>
      <c r="B117" s="17"/>
      <c r="C117" s="17"/>
      <c r="D117" s="17"/>
      <c r="E117" s="17"/>
      <c r="F117" s="18" t="n">
        <v>1.41376185199319</v>
      </c>
      <c r="G117" s="18" t="n">
        <v>2.03835020368444</v>
      </c>
      <c r="H117" s="18" t="n">
        <v>2.34868135384039</v>
      </c>
      <c r="I117" s="19" t="n">
        <v>2.82870281772583</v>
      </c>
      <c r="J117" s="10"/>
      <c r="K117" s="10"/>
      <c r="L117" s="10"/>
      <c r="M117" s="10"/>
      <c r="N117" s="10"/>
      <c r="O117" s="10"/>
      <c r="P117" s="10"/>
      <c r="Q117" s="10"/>
      <c r="R117" s="11"/>
      <c r="S117" s="10"/>
      <c r="T117" s="12"/>
      <c r="U117" s="12"/>
      <c r="V117" s="12"/>
      <c r="AE117" s="0" t="n">
        <v>254049</v>
      </c>
      <c r="AF117" s="0" t="n">
        <v>58292</v>
      </c>
      <c r="AG117" s="0" t="n">
        <v>140171</v>
      </c>
    </row>
    <row r="118" customFormat="false" ht="15" hidden="true" customHeight="false" outlineLevel="0" collapsed="false">
      <c r="A118" s="17" t="n">
        <v>40026</v>
      </c>
      <c r="B118" s="17"/>
      <c r="C118" s="17"/>
      <c r="D118" s="17"/>
      <c r="E118" s="17"/>
      <c r="F118" s="18" t="n">
        <v>1.64054571752159</v>
      </c>
      <c r="G118" s="18" t="n">
        <v>2.37647944481864</v>
      </c>
      <c r="H118" s="18" t="n">
        <v>2.72110329142147</v>
      </c>
      <c r="I118" s="19" t="n">
        <v>3.35682055987668</v>
      </c>
      <c r="J118" s="10"/>
      <c r="K118" s="10"/>
      <c r="L118" s="10"/>
      <c r="M118" s="10"/>
      <c r="N118" s="10"/>
      <c r="O118" s="10"/>
      <c r="P118" s="10"/>
      <c r="Q118" s="10"/>
      <c r="R118" s="11"/>
      <c r="S118" s="10"/>
      <c r="T118" s="12"/>
      <c r="U118" s="12"/>
      <c r="V118" s="12"/>
      <c r="AE118" s="0" t="n">
        <v>268239</v>
      </c>
      <c r="AF118" s="0" t="n">
        <v>67779</v>
      </c>
      <c r="AG118" s="0" t="n">
        <v>97406</v>
      </c>
    </row>
    <row r="119" customFormat="false" ht="15" hidden="true" customHeight="false" outlineLevel="0" collapsed="false">
      <c r="A119" s="17" t="n">
        <v>40057</v>
      </c>
      <c r="B119" s="17"/>
      <c r="C119" s="17"/>
      <c r="D119" s="17"/>
      <c r="E119" s="17"/>
      <c r="F119" s="18" t="n">
        <v>3.27731319031429</v>
      </c>
      <c r="G119" s="18" t="n">
        <v>4.81775457751876</v>
      </c>
      <c r="H119" s="18" t="n">
        <v>3.66729956995149</v>
      </c>
      <c r="I119" s="19" t="n">
        <v>7.17436901273299</v>
      </c>
      <c r="J119" s="10"/>
      <c r="K119" s="10"/>
      <c r="L119" s="10"/>
      <c r="M119" s="10"/>
      <c r="N119" s="10"/>
      <c r="O119" s="10"/>
      <c r="P119" s="10"/>
      <c r="Q119" s="10"/>
      <c r="R119" s="11"/>
      <c r="S119" s="10"/>
      <c r="T119" s="12"/>
      <c r="U119" s="12"/>
      <c r="V119" s="12"/>
      <c r="AE119" s="0" t="n">
        <v>286811</v>
      </c>
      <c r="AF119" s="0" t="n">
        <v>57568</v>
      </c>
      <c r="AG119" s="0" t="n">
        <v>106751</v>
      </c>
    </row>
    <row r="120" customFormat="false" ht="15" hidden="true" customHeight="false" outlineLevel="0" collapsed="false">
      <c r="A120" s="17" t="n">
        <v>40087</v>
      </c>
      <c r="B120" s="17"/>
      <c r="C120" s="17"/>
      <c r="D120" s="17"/>
      <c r="E120" s="17"/>
      <c r="F120" s="18" t="n">
        <v>4.00853414310537</v>
      </c>
      <c r="G120" s="18" t="n">
        <v>5.90615637021868</v>
      </c>
      <c r="H120" s="18" t="n">
        <v>4.56807827086761</v>
      </c>
      <c r="I120" s="19" t="n">
        <v>8.86497704560035</v>
      </c>
      <c r="J120" s="10"/>
      <c r="K120" s="10"/>
      <c r="L120" s="10"/>
      <c r="M120" s="10"/>
      <c r="N120" s="10"/>
      <c r="O120" s="10"/>
      <c r="P120" s="10"/>
      <c r="Q120" s="10"/>
      <c r="R120" s="11"/>
      <c r="S120" s="10"/>
      <c r="T120" s="12"/>
      <c r="U120" s="12"/>
      <c r="V120" s="12"/>
      <c r="AE120" s="0" t="n">
        <v>259133</v>
      </c>
      <c r="AF120" s="0" t="n">
        <v>60988</v>
      </c>
      <c r="AG120" s="0" t="n">
        <v>95599</v>
      </c>
    </row>
    <row r="121" customFormat="false" ht="15" hidden="true" customHeight="false" outlineLevel="0" collapsed="false">
      <c r="A121" s="17" t="n">
        <v>40118</v>
      </c>
      <c r="B121" s="17"/>
      <c r="C121" s="17"/>
      <c r="D121" s="17"/>
      <c r="E121" s="17"/>
      <c r="F121" s="18" t="n">
        <v>3.95387629289783</v>
      </c>
      <c r="G121" s="18" t="n">
        <v>5.82568350354488</v>
      </c>
      <c r="H121" s="18" t="n">
        <v>3.85738500405814</v>
      </c>
      <c r="I121" s="19" t="n">
        <v>8.74449823879907</v>
      </c>
      <c r="J121" s="10"/>
      <c r="K121" s="10"/>
      <c r="L121" s="10"/>
      <c r="M121" s="10"/>
      <c r="N121" s="10"/>
      <c r="O121" s="10"/>
      <c r="P121" s="10"/>
      <c r="Q121" s="10"/>
      <c r="R121" s="11"/>
      <c r="S121" s="10"/>
      <c r="T121" s="12"/>
      <c r="U121" s="12"/>
      <c r="V121" s="12"/>
      <c r="AE121" s="0" t="n">
        <v>233193</v>
      </c>
      <c r="AF121" s="0" t="n">
        <v>50968</v>
      </c>
      <c r="AG121" s="0" t="n">
        <v>76116</v>
      </c>
    </row>
    <row r="122" customFormat="false" ht="15" hidden="true" customHeight="false" outlineLevel="0" collapsed="false">
      <c r="A122" s="17" t="n">
        <v>40148</v>
      </c>
      <c r="B122" s="17"/>
      <c r="C122" s="17"/>
      <c r="D122" s="17"/>
      <c r="E122" s="17"/>
      <c r="F122" s="18" t="n">
        <v>3.34868527992033</v>
      </c>
      <c r="G122" s="18" t="n">
        <v>4.92115161903267</v>
      </c>
      <c r="H122" s="18" t="n">
        <v>3.00324941994001</v>
      </c>
      <c r="I122" s="19" t="n">
        <v>7.32046171860196</v>
      </c>
      <c r="J122" s="10"/>
      <c r="K122" s="10"/>
      <c r="L122" s="10"/>
      <c r="M122" s="10"/>
      <c r="N122" s="10"/>
      <c r="O122" s="10"/>
      <c r="P122" s="10"/>
      <c r="Q122" s="10"/>
      <c r="R122" s="11"/>
      <c r="S122" s="10"/>
      <c r="T122" s="12"/>
      <c r="U122" s="12"/>
      <c r="V122" s="12"/>
      <c r="AE122" s="0" t="n">
        <v>340909</v>
      </c>
      <c r="AF122" s="0" t="n">
        <v>57784</v>
      </c>
      <c r="AG122" s="0" t="n">
        <v>110804</v>
      </c>
    </row>
    <row r="123" customFormat="false" ht="15" hidden="true" customHeight="false" outlineLevel="0" collapsed="false">
      <c r="A123" s="17" t="n">
        <v>40179</v>
      </c>
      <c r="B123" s="17"/>
      <c r="C123" s="17"/>
      <c r="D123" s="17"/>
      <c r="E123" s="17"/>
      <c r="F123" s="18" t="n">
        <v>1.73121029393377</v>
      </c>
      <c r="G123" s="18" t="n">
        <v>2.50249017085654</v>
      </c>
      <c r="H123" s="18" t="n">
        <v>0.887694441020374</v>
      </c>
      <c r="I123" s="19" t="n">
        <v>3.50683390188099</v>
      </c>
      <c r="J123" s="10"/>
      <c r="K123" s="10"/>
      <c r="L123" s="10"/>
      <c r="M123" s="10"/>
      <c r="N123" s="10"/>
      <c r="O123" s="10"/>
      <c r="P123" s="10"/>
      <c r="Q123" s="10"/>
      <c r="R123" s="11"/>
      <c r="S123" s="10"/>
      <c r="T123" s="12"/>
      <c r="U123" s="12"/>
      <c r="V123" s="12"/>
      <c r="AE123" s="0" t="n">
        <v>281864</v>
      </c>
      <c r="AF123" s="0" t="n">
        <v>59781</v>
      </c>
      <c r="AG123" s="0" t="n">
        <v>129780</v>
      </c>
    </row>
    <row r="124" customFormat="false" ht="15" hidden="true" customHeight="false" outlineLevel="0" collapsed="false">
      <c r="A124" s="17" t="n">
        <v>40210</v>
      </c>
      <c r="B124" s="17"/>
      <c r="C124" s="17"/>
      <c r="D124" s="17"/>
      <c r="E124" s="17"/>
      <c r="F124" s="18" t="n">
        <v>1.86685851302232</v>
      </c>
      <c r="G124" s="18" t="n">
        <v>2.70338786432686</v>
      </c>
      <c r="H124" s="18" t="n">
        <v>1.17306071849005</v>
      </c>
      <c r="I124" s="19" t="n">
        <v>3.81371819084255</v>
      </c>
      <c r="J124" s="10"/>
      <c r="K124" s="10"/>
      <c r="L124" s="10"/>
      <c r="M124" s="10"/>
      <c r="N124" s="10"/>
      <c r="O124" s="10"/>
      <c r="P124" s="10"/>
      <c r="Q124" s="10"/>
      <c r="R124" s="11"/>
      <c r="S124" s="10"/>
      <c r="T124" s="12"/>
      <c r="U124" s="12"/>
      <c r="V124" s="12"/>
      <c r="AE124" s="0" t="n">
        <v>261044</v>
      </c>
      <c r="AF124" s="0" t="n">
        <v>62389</v>
      </c>
      <c r="AG124" s="0" t="n">
        <v>129775</v>
      </c>
    </row>
    <row r="125" customFormat="false" ht="15" hidden="true" customHeight="false" outlineLevel="0" collapsed="false">
      <c r="A125" s="17" t="n">
        <v>40238</v>
      </c>
      <c r="B125" s="17"/>
      <c r="C125" s="17"/>
      <c r="D125" s="17"/>
      <c r="E125" s="17"/>
      <c r="F125" s="18" t="n">
        <v>2.42741281757889</v>
      </c>
      <c r="G125" s="18" t="n">
        <v>3.53780499697163</v>
      </c>
      <c r="H125" s="18" t="n">
        <v>1.76283822303141</v>
      </c>
      <c r="I125" s="19" t="n">
        <v>5.1100579793493</v>
      </c>
      <c r="J125" s="10"/>
      <c r="K125" s="10"/>
      <c r="L125" s="10"/>
      <c r="M125" s="10"/>
      <c r="N125" s="10"/>
      <c r="O125" s="10"/>
      <c r="P125" s="10"/>
      <c r="Q125" s="10"/>
      <c r="R125" s="11"/>
      <c r="S125" s="10"/>
      <c r="T125" s="12"/>
      <c r="U125" s="12"/>
      <c r="V125" s="12"/>
      <c r="AE125" s="0" t="n">
        <v>323882</v>
      </c>
      <c r="AF125" s="0" t="n">
        <v>75983</v>
      </c>
      <c r="AG125" s="0" t="n">
        <v>95648</v>
      </c>
    </row>
    <row r="126" customFormat="false" ht="15" hidden="true" customHeight="false" outlineLevel="0" collapsed="false">
      <c r="A126" s="17" t="n">
        <v>40269</v>
      </c>
      <c r="B126" s="17"/>
      <c r="C126" s="17"/>
      <c r="D126" s="17"/>
      <c r="E126" s="17"/>
      <c r="F126" s="18" t="n">
        <v>2.63011607893967</v>
      </c>
      <c r="G126" s="18" t="n">
        <v>3.83083014009939</v>
      </c>
      <c r="H126" s="18" t="n">
        <v>3.31214358599054</v>
      </c>
      <c r="I126" s="19" t="n">
        <v>5.52076188873295</v>
      </c>
      <c r="J126" s="10"/>
      <c r="K126" s="10"/>
      <c r="L126" s="10"/>
      <c r="M126" s="10"/>
      <c r="N126" s="10"/>
      <c r="O126" s="10"/>
      <c r="P126" s="10"/>
      <c r="Q126" s="10"/>
      <c r="R126" s="11"/>
      <c r="S126" s="10"/>
      <c r="T126" s="12"/>
      <c r="U126" s="12"/>
      <c r="V126" s="12"/>
      <c r="AE126" s="0" t="n">
        <v>282345</v>
      </c>
      <c r="AF126" s="0" t="n">
        <v>73073</v>
      </c>
      <c r="AG126" s="0" t="n">
        <v>146286</v>
      </c>
    </row>
    <row r="127" customFormat="false" ht="15" hidden="true" customHeight="false" outlineLevel="0" collapsed="false">
      <c r="A127" s="17" t="n">
        <v>40299</v>
      </c>
      <c r="B127" s="17"/>
      <c r="C127" s="17"/>
      <c r="D127" s="17"/>
      <c r="E127" s="17"/>
      <c r="F127" s="18" t="n">
        <v>3.09664434405375</v>
      </c>
      <c r="G127" s="18" t="n">
        <v>4.52970201162509</v>
      </c>
      <c r="H127" s="18" t="n">
        <v>5.11606322287871</v>
      </c>
      <c r="I127" s="19" t="n">
        <v>6.62910923664704</v>
      </c>
      <c r="J127" s="10"/>
      <c r="K127" s="10"/>
      <c r="L127" s="10"/>
      <c r="M127" s="10"/>
      <c r="N127" s="10"/>
      <c r="O127" s="10"/>
      <c r="P127" s="10"/>
      <c r="Q127" s="10"/>
      <c r="R127" s="11"/>
      <c r="S127" s="10"/>
      <c r="T127" s="12"/>
      <c r="U127" s="12"/>
      <c r="V127" s="12"/>
      <c r="AE127" s="0" t="n">
        <v>196773</v>
      </c>
      <c r="AF127" s="0" t="n">
        <v>59774</v>
      </c>
      <c r="AG127" s="0" t="n">
        <v>105310</v>
      </c>
    </row>
    <row r="128" customFormat="false" ht="15" hidden="true" customHeight="false" outlineLevel="0" collapsed="false">
      <c r="A128" s="17" t="n">
        <v>40330</v>
      </c>
      <c r="B128" s="17"/>
      <c r="C128" s="17"/>
      <c r="D128" s="17"/>
      <c r="E128" s="17"/>
      <c r="F128" s="18" t="n">
        <v>4.26285390890796</v>
      </c>
      <c r="G128" s="18" t="n">
        <v>6.27216436317554</v>
      </c>
      <c r="H128" s="18" t="n">
        <v>5.01976807606625</v>
      </c>
      <c r="I128" s="19" t="n">
        <v>9.36937433670414</v>
      </c>
      <c r="J128" s="10"/>
      <c r="K128" s="10"/>
      <c r="L128" s="10"/>
      <c r="M128" s="10"/>
      <c r="N128" s="10"/>
      <c r="O128" s="10"/>
      <c r="P128" s="10"/>
      <c r="Q128" s="10"/>
      <c r="R128" s="11"/>
      <c r="S128" s="10"/>
      <c r="T128" s="12"/>
      <c r="U128" s="12"/>
      <c r="V128" s="12"/>
      <c r="AE128" s="0" t="n">
        <v>253389</v>
      </c>
      <c r="AF128" s="0" t="n">
        <v>93532</v>
      </c>
      <c r="AG128" s="0" t="n">
        <v>52828</v>
      </c>
    </row>
    <row r="129" customFormat="false" ht="15" hidden="true" customHeight="false" outlineLevel="0" collapsed="false">
      <c r="A129" s="17" t="n">
        <v>40360</v>
      </c>
      <c r="B129" s="17"/>
      <c r="C129" s="17"/>
      <c r="D129" s="17"/>
      <c r="E129" s="17"/>
      <c r="F129" s="18" t="n">
        <v>4.05448412970662</v>
      </c>
      <c r="G129" s="18" t="n">
        <v>5.96284394239527</v>
      </c>
      <c r="H129" s="18" t="n">
        <v>4.68718230291245</v>
      </c>
      <c r="I129" s="19" t="n">
        <v>8.89316373986813</v>
      </c>
      <c r="J129" s="10"/>
      <c r="K129" s="10"/>
      <c r="L129" s="10"/>
      <c r="M129" s="10"/>
      <c r="N129" s="10"/>
      <c r="O129" s="10"/>
      <c r="P129" s="10"/>
      <c r="Q129" s="10"/>
      <c r="R129" s="11"/>
      <c r="S129" s="10"/>
      <c r="T129" s="12"/>
      <c r="U129" s="12"/>
      <c r="V129" s="12"/>
      <c r="AE129" s="0" t="n">
        <v>302415</v>
      </c>
      <c r="AF129" s="0" t="n">
        <v>64943</v>
      </c>
      <c r="AG129" s="0" t="n">
        <v>109329</v>
      </c>
    </row>
    <row r="130" customFormat="false" ht="15" hidden="true" customHeight="false" outlineLevel="0" collapsed="false">
      <c r="A130" s="17" t="n">
        <v>40391</v>
      </c>
      <c r="B130" s="17"/>
      <c r="C130" s="17"/>
      <c r="D130" s="17"/>
      <c r="E130" s="17"/>
      <c r="F130" s="18" t="n">
        <v>5.22160919577652</v>
      </c>
      <c r="G130" s="18" t="n">
        <v>7.70161616329394</v>
      </c>
      <c r="H130" s="18" t="n">
        <v>6.41199570943439</v>
      </c>
      <c r="I130" s="19" t="n">
        <v>11.6018599874383</v>
      </c>
      <c r="J130" s="10"/>
      <c r="K130" s="10"/>
      <c r="L130" s="10"/>
      <c r="M130" s="10"/>
      <c r="N130" s="10"/>
      <c r="O130" s="10"/>
      <c r="P130" s="10"/>
      <c r="Q130" s="10"/>
      <c r="R130" s="11"/>
      <c r="S130" s="10"/>
      <c r="T130" s="12"/>
      <c r="U130" s="12"/>
      <c r="V130" s="12"/>
      <c r="AE130" s="0" t="n">
        <v>304068</v>
      </c>
      <c r="AF130" s="0" t="n">
        <v>39462</v>
      </c>
      <c r="AG130" s="0" t="n">
        <v>165585</v>
      </c>
    </row>
    <row r="131" customFormat="false" ht="15" hidden="true" customHeight="false" outlineLevel="0" collapsed="false">
      <c r="A131" s="17" t="n">
        <v>40422</v>
      </c>
      <c r="B131" s="17"/>
      <c r="C131" s="17"/>
      <c r="D131" s="17"/>
      <c r="E131" s="17"/>
      <c r="F131" s="18" t="n">
        <v>4.24392638390785</v>
      </c>
      <c r="G131" s="18" t="n">
        <v>6.24065461482312</v>
      </c>
      <c r="H131" s="18" t="n">
        <v>3.8682266063909</v>
      </c>
      <c r="I131" s="19" t="n">
        <v>9.30336884352214</v>
      </c>
      <c r="J131" s="10"/>
      <c r="K131" s="10"/>
      <c r="L131" s="10"/>
      <c r="M131" s="10"/>
      <c r="N131" s="10"/>
      <c r="O131" s="10"/>
      <c r="P131" s="10"/>
      <c r="Q131" s="10"/>
      <c r="R131" s="11"/>
      <c r="S131" s="10"/>
      <c r="T131" s="12"/>
      <c r="U131" s="12"/>
      <c r="V131" s="12"/>
      <c r="AE131" s="0" t="n">
        <v>216220</v>
      </c>
      <c r="AF131" s="0" t="n">
        <v>83369</v>
      </c>
      <c r="AG131" s="0" t="n">
        <v>104726</v>
      </c>
    </row>
    <row r="132" customFormat="false" ht="15" hidden="true" customHeight="false" outlineLevel="0" collapsed="false">
      <c r="A132" s="17" t="n">
        <v>40452</v>
      </c>
      <c r="B132" s="17"/>
      <c r="C132" s="17"/>
      <c r="D132" s="17"/>
      <c r="E132" s="17"/>
      <c r="F132" s="18" t="n">
        <v>4.70956722180069</v>
      </c>
      <c r="G132" s="18" t="n">
        <v>6.93522556019072</v>
      </c>
      <c r="H132" s="18" t="n">
        <v>5.16450292775747</v>
      </c>
      <c r="I132" s="19" t="n">
        <v>10.3897976575662</v>
      </c>
      <c r="J132" s="10"/>
      <c r="K132" s="10"/>
      <c r="L132" s="10"/>
      <c r="M132" s="10"/>
      <c r="N132" s="10"/>
      <c r="O132" s="10"/>
      <c r="P132" s="10"/>
      <c r="Q132" s="10"/>
      <c r="R132" s="11"/>
      <c r="S132" s="10"/>
      <c r="T132" s="12"/>
      <c r="U132" s="12"/>
      <c r="V132" s="12"/>
      <c r="AE132" s="0" t="n">
        <v>216370</v>
      </c>
      <c r="AF132" s="0" t="n">
        <v>37714</v>
      </c>
      <c r="AG132" s="0" t="n">
        <v>99769</v>
      </c>
    </row>
    <row r="133" customFormat="false" ht="15" hidden="true" customHeight="false" outlineLevel="0" collapsed="false">
      <c r="A133" s="17" t="n">
        <v>40483</v>
      </c>
      <c r="B133" s="17"/>
      <c r="C133" s="17"/>
      <c r="D133" s="17"/>
      <c r="E133" s="17"/>
      <c r="F133" s="18" t="n">
        <v>4.5669073723427</v>
      </c>
      <c r="G133" s="18" t="n">
        <v>6.72166351374779</v>
      </c>
      <c r="H133" s="18" t="n">
        <v>4.83205181208643</v>
      </c>
      <c r="I133" s="19" t="n">
        <v>10.0518506465992</v>
      </c>
      <c r="J133" s="10"/>
      <c r="K133" s="10"/>
      <c r="L133" s="10"/>
      <c r="M133" s="10"/>
      <c r="N133" s="10"/>
      <c r="O133" s="10"/>
      <c r="P133" s="10"/>
      <c r="Q133" s="10"/>
      <c r="R133" s="11"/>
      <c r="S133" s="10"/>
      <c r="T133" s="12"/>
      <c r="U133" s="12"/>
      <c r="V133" s="12"/>
      <c r="AE133" s="0" t="n">
        <v>330684</v>
      </c>
      <c r="AF133" s="0" t="n">
        <v>79308</v>
      </c>
      <c r="AG133" s="0" t="n">
        <v>104707</v>
      </c>
    </row>
    <row r="134" customFormat="false" ht="15" hidden="true" customHeight="false" outlineLevel="0" collapsed="false">
      <c r="A134" s="17" t="n">
        <v>40513</v>
      </c>
      <c r="B134" s="17"/>
      <c r="C134" s="17"/>
      <c r="D134" s="17"/>
      <c r="E134" s="17"/>
      <c r="F134" s="18" t="n">
        <v>3.07344964021883</v>
      </c>
      <c r="G134" s="18" t="n">
        <v>4.49346264850253</v>
      </c>
      <c r="H134" s="18" t="n">
        <v>3.01044795724686</v>
      </c>
      <c r="I134" s="19" t="n">
        <v>6.56405095057355</v>
      </c>
      <c r="J134" s="10"/>
      <c r="K134" s="10"/>
      <c r="L134" s="10"/>
      <c r="M134" s="10"/>
      <c r="N134" s="10"/>
      <c r="O134" s="10"/>
      <c r="P134" s="10"/>
      <c r="Q134" s="10"/>
      <c r="R134" s="11"/>
      <c r="S134" s="10"/>
      <c r="T134" s="12"/>
      <c r="U134" s="12"/>
      <c r="V134" s="12"/>
      <c r="AE134" s="0" t="n">
        <v>298179</v>
      </c>
      <c r="AF134" s="0" t="n">
        <v>49360</v>
      </c>
      <c r="AG134" s="0" t="n">
        <v>184689</v>
      </c>
    </row>
    <row r="135" customFormat="false" ht="15" hidden="true" customHeight="false" outlineLevel="0" collapsed="false">
      <c r="A135" s="17" t="n">
        <v>40544</v>
      </c>
      <c r="B135" s="17"/>
      <c r="C135" s="17"/>
      <c r="D135" s="17"/>
      <c r="E135" s="17"/>
      <c r="F135" s="18" t="n">
        <v>2.51171444513338</v>
      </c>
      <c r="G135" s="18" t="n">
        <v>3.64802212623208</v>
      </c>
      <c r="H135" s="18" t="n">
        <v>3.04635984037322</v>
      </c>
      <c r="I135" s="19" t="n">
        <v>5.20320978692091</v>
      </c>
      <c r="J135" s="10"/>
      <c r="K135" s="10"/>
      <c r="L135" s="10"/>
      <c r="M135" s="10"/>
      <c r="N135" s="10"/>
      <c r="O135" s="10"/>
      <c r="P135" s="10"/>
      <c r="Q135" s="10"/>
      <c r="R135" s="11"/>
      <c r="S135" s="10"/>
      <c r="T135" s="12"/>
      <c r="U135" s="12"/>
      <c r="V135" s="12"/>
      <c r="AE135" s="0" t="n">
        <v>293814</v>
      </c>
      <c r="AF135" s="0" t="n">
        <v>85263</v>
      </c>
      <c r="AG135" s="0" t="n">
        <v>114924</v>
      </c>
    </row>
    <row r="136" customFormat="false" ht="15" hidden="true" customHeight="false" outlineLevel="0" collapsed="false">
      <c r="A136" s="17" t="n">
        <v>40575</v>
      </c>
      <c r="B136" s="17"/>
      <c r="C136" s="17"/>
      <c r="D136" s="17"/>
      <c r="E136" s="17"/>
      <c r="F136" s="18" t="n">
        <v>5.07224488925625</v>
      </c>
      <c r="G136" s="18" t="n">
        <v>7.47042191925543</v>
      </c>
      <c r="H136" s="18" t="n">
        <v>6.37338854487719</v>
      </c>
      <c r="I136" s="19" t="n">
        <v>11.1973933601415</v>
      </c>
      <c r="J136" s="10"/>
      <c r="K136" s="10"/>
      <c r="L136" s="10"/>
      <c r="M136" s="10"/>
      <c r="N136" s="10"/>
      <c r="O136" s="10"/>
      <c r="P136" s="10"/>
      <c r="Q136" s="10"/>
      <c r="R136" s="11"/>
      <c r="S136" s="10"/>
      <c r="T136" s="12"/>
      <c r="U136" s="12"/>
      <c r="V136" s="12"/>
      <c r="AE136" s="0" t="n">
        <v>226976</v>
      </c>
      <c r="AF136" s="0" t="n">
        <v>64957</v>
      </c>
      <c r="AG136" s="0" t="n">
        <v>141302</v>
      </c>
    </row>
    <row r="137" customFormat="false" ht="15" hidden="true" customHeight="false" outlineLevel="0" collapsed="false">
      <c r="A137" s="17" t="n">
        <v>40603</v>
      </c>
      <c r="B137" s="17"/>
      <c r="C137" s="17"/>
      <c r="D137" s="17"/>
      <c r="E137" s="17"/>
      <c r="F137" s="18" t="n">
        <v>6.07550996633864</v>
      </c>
      <c r="G137" s="18" t="n">
        <v>8.96706209247004</v>
      </c>
      <c r="H137" s="18" t="n">
        <v>7.2258615684607</v>
      </c>
      <c r="I137" s="19" t="n">
        <v>13.5390325393339</v>
      </c>
      <c r="J137" s="10"/>
      <c r="K137" s="10"/>
      <c r="L137" s="10"/>
      <c r="M137" s="10"/>
      <c r="N137" s="10"/>
      <c r="O137" s="10"/>
      <c r="P137" s="10"/>
      <c r="Q137" s="10"/>
      <c r="R137" s="11"/>
      <c r="S137" s="10"/>
      <c r="T137" s="12"/>
      <c r="U137" s="12"/>
      <c r="V137" s="12"/>
      <c r="AE137" s="0" t="n">
        <v>348825</v>
      </c>
      <c r="AF137" s="0" t="n">
        <v>79951</v>
      </c>
      <c r="AG137" s="0" t="n">
        <v>90412</v>
      </c>
    </row>
    <row r="138" customFormat="false" ht="15" hidden="true" customHeight="false" outlineLevel="0" collapsed="false">
      <c r="A138" s="17" t="n">
        <v>40634</v>
      </c>
      <c r="B138" s="17"/>
      <c r="C138" s="17"/>
      <c r="D138" s="17"/>
      <c r="E138" s="17"/>
      <c r="F138" s="18" t="n">
        <v>5.75699985454612</v>
      </c>
      <c r="G138" s="18" t="n">
        <v>8.48903877892203</v>
      </c>
      <c r="H138" s="18" t="n">
        <v>7.11679329776871</v>
      </c>
      <c r="I138" s="19" t="n">
        <v>12.7764262998791</v>
      </c>
      <c r="J138" s="10"/>
      <c r="K138" s="10"/>
      <c r="L138" s="10"/>
      <c r="M138" s="10"/>
      <c r="N138" s="10"/>
      <c r="O138" s="10"/>
      <c r="P138" s="10"/>
      <c r="Q138" s="10"/>
      <c r="R138" s="11"/>
      <c r="S138" s="10"/>
      <c r="T138" s="12"/>
      <c r="U138" s="12"/>
      <c r="V138" s="12"/>
      <c r="AE138" s="0" t="n">
        <v>194518</v>
      </c>
      <c r="AF138" s="0" t="n">
        <v>55012</v>
      </c>
      <c r="AG138" s="0" t="n">
        <v>86625</v>
      </c>
    </row>
    <row r="139" customFormat="false" ht="15" hidden="true" customHeight="false" outlineLevel="0" collapsed="false">
      <c r="A139" s="17" t="n">
        <v>40664</v>
      </c>
      <c r="B139" s="17"/>
      <c r="C139" s="17"/>
      <c r="D139" s="17"/>
      <c r="E139" s="17"/>
      <c r="F139" s="18" t="n">
        <v>5.59978502899261</v>
      </c>
      <c r="G139" s="18" t="n">
        <v>8.25505332726161</v>
      </c>
      <c r="H139" s="18" t="n">
        <v>7.07873557959882</v>
      </c>
      <c r="I139" s="19" t="n">
        <v>12.4131027944115</v>
      </c>
      <c r="J139" s="10"/>
      <c r="K139" s="10"/>
      <c r="L139" s="10"/>
      <c r="M139" s="10"/>
      <c r="N139" s="10"/>
      <c r="O139" s="10"/>
      <c r="P139" s="10"/>
      <c r="Q139" s="10"/>
      <c r="R139" s="11"/>
      <c r="S139" s="10"/>
      <c r="T139" s="12"/>
      <c r="U139" s="12"/>
      <c r="V139" s="12"/>
      <c r="AE139" s="0" t="n">
        <v>273232</v>
      </c>
      <c r="AF139" s="0" t="n">
        <v>62832</v>
      </c>
      <c r="AG139" s="0" t="n">
        <v>108843</v>
      </c>
    </row>
    <row r="140" customFormat="false" ht="15" hidden="true" customHeight="false" outlineLevel="0" collapsed="false">
      <c r="A140" s="17" t="n">
        <v>40695</v>
      </c>
      <c r="B140" s="17"/>
      <c r="C140" s="17"/>
      <c r="D140" s="17"/>
      <c r="E140" s="17"/>
      <c r="F140" s="18" t="n">
        <v>4.6585718410463</v>
      </c>
      <c r="G140" s="18" t="n">
        <v>6.85003402544304</v>
      </c>
      <c r="H140" s="18" t="n">
        <v>6.29477647472668</v>
      </c>
      <c r="I140" s="19" t="n">
        <v>10.2099856016568</v>
      </c>
      <c r="J140" s="10"/>
      <c r="K140" s="10"/>
      <c r="L140" s="10"/>
      <c r="M140" s="10"/>
      <c r="N140" s="10"/>
      <c r="O140" s="10"/>
      <c r="P140" s="10"/>
      <c r="Q140" s="10"/>
      <c r="R140" s="11"/>
      <c r="S140" s="10"/>
      <c r="T140" s="12"/>
      <c r="U140" s="12"/>
      <c r="V140" s="12"/>
      <c r="AE140" s="0" t="n">
        <v>253939.265</v>
      </c>
      <c r="AF140" s="0" t="n">
        <v>63617.007</v>
      </c>
      <c r="AG140" s="0" t="n">
        <v>140723.01</v>
      </c>
    </row>
    <row r="141" customFormat="false" ht="15" hidden="true" customHeight="false" outlineLevel="0" collapsed="false">
      <c r="A141" s="17" t="n">
        <v>40725</v>
      </c>
      <c r="B141" s="17"/>
      <c r="C141" s="17"/>
      <c r="D141" s="17"/>
      <c r="E141" s="17"/>
      <c r="F141" s="18" t="n">
        <v>4.20023367012379</v>
      </c>
      <c r="G141" s="18" t="n">
        <v>6.16526749270651</v>
      </c>
      <c r="H141" s="18" t="n">
        <v>6.50431613295647</v>
      </c>
      <c r="I141" s="19" t="n">
        <v>9.13333812876787</v>
      </c>
      <c r="J141" s="10"/>
      <c r="K141" s="10"/>
      <c r="L141" s="10"/>
      <c r="M141" s="10"/>
      <c r="N141" s="10"/>
      <c r="O141" s="10"/>
      <c r="P141" s="10"/>
      <c r="Q141" s="10"/>
      <c r="R141" s="11"/>
      <c r="S141" s="10"/>
      <c r="T141" s="12"/>
      <c r="U141" s="12"/>
      <c r="V141" s="12"/>
      <c r="AE141" s="0" t="n">
        <v>259941.855</v>
      </c>
      <c r="AF141" s="0" t="n">
        <v>75822.415</v>
      </c>
      <c r="AG141" s="0" t="n">
        <v>120924.832</v>
      </c>
    </row>
    <row r="142" customFormat="false" ht="15" hidden="true" customHeight="false" outlineLevel="0" collapsed="false">
      <c r="A142" s="17" t="n">
        <v>40756</v>
      </c>
      <c r="B142" s="17"/>
      <c r="C142" s="17"/>
      <c r="D142" s="17"/>
      <c r="E142" s="17"/>
      <c r="F142" s="18" t="n">
        <v>3.73904406009568</v>
      </c>
      <c r="G142" s="18" t="n">
        <v>5.47664297725975</v>
      </c>
      <c r="H142" s="18" t="n">
        <v>5.75710133852534</v>
      </c>
      <c r="I142" s="19" t="n">
        <v>8.05267339100345</v>
      </c>
      <c r="J142" s="10"/>
      <c r="K142" s="10"/>
      <c r="L142" s="10"/>
      <c r="M142" s="10"/>
      <c r="N142" s="10"/>
      <c r="O142" s="10"/>
      <c r="P142" s="10"/>
      <c r="Q142" s="10"/>
      <c r="R142" s="11"/>
      <c r="S142" s="10"/>
      <c r="T142" s="12"/>
      <c r="U142" s="12"/>
      <c r="V142" s="12"/>
      <c r="AE142" s="0" t="n">
        <v>170614.531</v>
      </c>
      <c r="AF142" s="0" t="n">
        <v>46974.675</v>
      </c>
      <c r="AG142" s="0" t="n">
        <v>61813.019</v>
      </c>
    </row>
    <row r="143" customFormat="false" ht="15" hidden="true" customHeight="false" outlineLevel="0" collapsed="false">
      <c r="A143" s="17" t="n">
        <v>40787</v>
      </c>
      <c r="B143" s="17"/>
      <c r="C143" s="17"/>
      <c r="D143" s="17"/>
      <c r="E143" s="17"/>
      <c r="F143" s="18" t="n">
        <v>3.56164384922721</v>
      </c>
      <c r="G143" s="18" t="n">
        <v>5.21274485806428</v>
      </c>
      <c r="H143" s="18" t="n">
        <v>5.69162235633428</v>
      </c>
      <c r="I143" s="19" t="n">
        <v>7.64356531242145</v>
      </c>
      <c r="J143" s="10"/>
      <c r="K143" s="10"/>
      <c r="L143" s="10"/>
      <c r="M143" s="10"/>
      <c r="N143" s="10"/>
      <c r="O143" s="10"/>
      <c r="P143" s="10"/>
      <c r="Q143" s="10"/>
      <c r="R143" s="11"/>
      <c r="S143" s="10"/>
      <c r="T143" s="12"/>
      <c r="U143" s="12"/>
      <c r="V143" s="12"/>
      <c r="AE143" s="0" t="n">
        <v>260893.246</v>
      </c>
      <c r="AF143" s="0" t="n">
        <v>70595.79</v>
      </c>
      <c r="AG143" s="0" t="n">
        <v>91605.909</v>
      </c>
    </row>
    <row r="144" customFormat="false" ht="15" hidden="true" customHeight="false" outlineLevel="0" collapsed="false">
      <c r="A144" s="17" t="n">
        <v>40817</v>
      </c>
      <c r="B144" s="17"/>
      <c r="C144" s="17"/>
      <c r="D144" s="17"/>
      <c r="E144" s="17"/>
      <c r="F144" s="18" t="n">
        <v>2.32448417880837</v>
      </c>
      <c r="G144" s="18" t="n">
        <v>3.3733316824192</v>
      </c>
      <c r="H144" s="18" t="n">
        <v>4.40140216855443</v>
      </c>
      <c r="I144" s="19" t="n">
        <v>4.79697052186432</v>
      </c>
      <c r="J144" s="10"/>
      <c r="K144" s="10"/>
      <c r="L144" s="10"/>
      <c r="M144" s="10"/>
      <c r="N144" s="10"/>
      <c r="O144" s="10"/>
      <c r="P144" s="10"/>
      <c r="Q144" s="10"/>
      <c r="R144" s="11"/>
      <c r="S144" s="10"/>
      <c r="T144" s="12"/>
      <c r="U144" s="12"/>
      <c r="V144" s="12"/>
      <c r="AE144" s="0" t="n">
        <v>257061.701</v>
      </c>
      <c r="AF144" s="0" t="n">
        <v>59677.85</v>
      </c>
      <c r="AG144" s="0" t="n">
        <v>96443.678</v>
      </c>
    </row>
    <row r="145" customFormat="false" ht="15" hidden="true" customHeight="false" outlineLevel="0" collapsed="false">
      <c r="A145" s="17" t="n">
        <v>40848</v>
      </c>
      <c r="B145" s="17"/>
      <c r="C145" s="17"/>
      <c r="D145" s="17"/>
      <c r="E145" s="17"/>
      <c r="F145" s="18" t="n">
        <v>2.59820210924909</v>
      </c>
      <c r="G145" s="18" t="n">
        <v>3.78436375321356</v>
      </c>
      <c r="H145" s="18" t="n">
        <v>4.31950200773231</v>
      </c>
      <c r="I145" s="19" t="n">
        <v>5.45388674547235</v>
      </c>
      <c r="J145" s="10"/>
      <c r="K145" s="10"/>
      <c r="L145" s="10"/>
      <c r="M145" s="10"/>
      <c r="N145" s="10"/>
      <c r="O145" s="10"/>
      <c r="P145" s="10"/>
      <c r="Q145" s="10"/>
      <c r="R145" s="11"/>
      <c r="S145" s="10"/>
      <c r="T145" s="12"/>
      <c r="U145" s="12"/>
      <c r="V145" s="12"/>
      <c r="AE145" s="0" t="n">
        <v>278765.939</v>
      </c>
      <c r="AF145" s="0" t="n">
        <v>39917.418</v>
      </c>
      <c r="AG145" s="0" t="n">
        <v>107564.895</v>
      </c>
    </row>
    <row r="146" customFormat="false" ht="15" hidden="true" customHeight="false" outlineLevel="0" collapsed="false">
      <c r="A146" s="17" t="n">
        <v>40878</v>
      </c>
      <c r="B146" s="17"/>
      <c r="C146" s="17"/>
      <c r="D146" s="17"/>
      <c r="E146" s="17"/>
      <c r="F146" s="18" t="n">
        <v>2.06671316826595</v>
      </c>
      <c r="G146" s="18" t="n">
        <v>2.99148199246096</v>
      </c>
      <c r="H146" s="18" t="n">
        <v>4.19475541198797</v>
      </c>
      <c r="I146" s="19" t="n">
        <v>4.2132297246045</v>
      </c>
      <c r="J146" s="10"/>
      <c r="K146" s="10"/>
      <c r="L146" s="10"/>
      <c r="M146" s="10"/>
      <c r="N146" s="10"/>
      <c r="O146" s="10"/>
      <c r="P146" s="10"/>
      <c r="Q146" s="10"/>
      <c r="R146" s="11"/>
      <c r="S146" s="10"/>
      <c r="T146" s="12"/>
      <c r="U146" s="12"/>
      <c r="V146" s="12"/>
      <c r="AE146" s="0" t="n">
        <v>310650.594</v>
      </c>
      <c r="AF146" s="0" t="n">
        <v>73854.6</v>
      </c>
      <c r="AG146" s="0" t="n">
        <v>109952.411</v>
      </c>
    </row>
    <row r="147" customFormat="false" ht="15" hidden="true" customHeight="false" outlineLevel="0" collapsed="false">
      <c r="A147" s="17" t="n">
        <v>40909</v>
      </c>
      <c r="B147" s="17"/>
      <c r="C147" s="17"/>
      <c r="D147" s="17"/>
      <c r="E147" s="17"/>
      <c r="F147" s="18" t="n">
        <v>1.99866649164108</v>
      </c>
      <c r="G147" s="18" t="n">
        <v>2.89167003877167</v>
      </c>
      <c r="H147" s="18" t="n">
        <v>4.29920321894033</v>
      </c>
      <c r="I147" s="19" t="n">
        <v>4.0657275165429</v>
      </c>
      <c r="J147" s="10"/>
      <c r="K147" s="10"/>
      <c r="L147" s="10"/>
      <c r="M147" s="10"/>
      <c r="N147" s="10"/>
      <c r="O147" s="10"/>
      <c r="P147" s="10"/>
      <c r="Q147" s="10"/>
      <c r="R147" s="11"/>
      <c r="S147" s="10"/>
      <c r="T147" s="12"/>
      <c r="U147" s="12"/>
      <c r="V147" s="12"/>
      <c r="AE147" s="0" t="n">
        <v>270115.103</v>
      </c>
      <c r="AF147" s="0" t="n">
        <v>57540.5</v>
      </c>
      <c r="AG147" s="0" t="n">
        <v>142688.89</v>
      </c>
    </row>
    <row r="148" customFormat="false" ht="15" hidden="true" customHeight="false" outlineLevel="0" collapsed="false">
      <c r="A148" s="17" t="n">
        <v>40940</v>
      </c>
      <c r="B148" s="17"/>
      <c r="C148" s="17"/>
      <c r="D148" s="17"/>
      <c r="E148" s="17"/>
      <c r="F148" s="18" t="n">
        <v>2.51354208584718</v>
      </c>
      <c r="G148" s="18" t="n">
        <v>3.6608832270086</v>
      </c>
      <c r="H148" s="18" t="n">
        <v>5.36049148613507</v>
      </c>
      <c r="I148" s="19" t="n">
        <v>5.27504008222047</v>
      </c>
      <c r="J148" s="10"/>
      <c r="K148" s="10"/>
      <c r="L148" s="10"/>
      <c r="M148" s="10"/>
      <c r="N148" s="10"/>
      <c r="O148" s="10"/>
      <c r="P148" s="10"/>
      <c r="Q148" s="10"/>
      <c r="R148" s="11"/>
      <c r="S148" s="10"/>
      <c r="T148" s="12"/>
      <c r="U148" s="12"/>
      <c r="V148" s="12"/>
      <c r="AE148" s="0" t="n">
        <v>198310.529</v>
      </c>
      <c r="AF148" s="0" t="n">
        <v>70940.6</v>
      </c>
      <c r="AG148" s="0" t="n">
        <v>103061.446</v>
      </c>
    </row>
    <row r="149" customFormat="false" ht="15" hidden="true" customHeight="false" outlineLevel="0" collapsed="false">
      <c r="A149" s="17" t="n">
        <v>40969</v>
      </c>
      <c r="B149" s="17"/>
      <c r="C149" s="17"/>
      <c r="D149" s="17"/>
      <c r="E149" s="17"/>
      <c r="F149" s="18" t="n">
        <v>3.03210389788443</v>
      </c>
      <c r="G149" s="18" t="n">
        <v>4.43358664802587</v>
      </c>
      <c r="H149" s="18" t="n">
        <v>6.19121721896809</v>
      </c>
      <c r="I149" s="19" t="n">
        <v>6.47956465294092</v>
      </c>
      <c r="J149" s="10"/>
      <c r="K149" s="10"/>
      <c r="L149" s="10"/>
      <c r="M149" s="10"/>
      <c r="N149" s="10"/>
      <c r="O149" s="10"/>
      <c r="P149" s="10"/>
      <c r="Q149" s="10"/>
      <c r="R149" s="11"/>
      <c r="S149" s="10"/>
      <c r="T149" s="12"/>
      <c r="U149" s="12"/>
      <c r="V149" s="12"/>
      <c r="AE149" s="0" t="n">
        <v>242639</v>
      </c>
      <c r="AF149" s="0" t="n">
        <v>72257</v>
      </c>
      <c r="AG149" s="0" t="n">
        <v>87568</v>
      </c>
    </row>
    <row r="150" customFormat="false" ht="15" hidden="true" customHeight="false" outlineLevel="0" collapsed="false">
      <c r="A150" s="17" t="n">
        <v>41000</v>
      </c>
      <c r="B150" s="17"/>
      <c r="C150" s="17"/>
      <c r="D150" s="17"/>
      <c r="E150" s="17"/>
      <c r="F150" s="18" t="n">
        <v>3.80020920026452</v>
      </c>
      <c r="G150" s="18" t="n">
        <v>5.58156990347366</v>
      </c>
      <c r="H150" s="18" t="n">
        <v>6.9334262450209</v>
      </c>
      <c r="I150" s="19" t="n">
        <v>8.28665155447784</v>
      </c>
      <c r="J150" s="10"/>
      <c r="K150" s="10"/>
      <c r="L150" s="10"/>
      <c r="M150" s="10"/>
      <c r="N150" s="10"/>
      <c r="O150" s="10"/>
      <c r="P150" s="10"/>
      <c r="Q150" s="10"/>
      <c r="R150" s="11"/>
      <c r="S150" s="10"/>
      <c r="T150" s="12"/>
      <c r="U150" s="12"/>
      <c r="V150" s="12"/>
      <c r="AE150" s="0" t="n">
        <v>210983</v>
      </c>
      <c r="AF150" s="0" t="n">
        <v>60645</v>
      </c>
      <c r="AG150" s="0" t="n">
        <v>74930</v>
      </c>
    </row>
    <row r="151" customFormat="false" ht="15" hidden="true" customHeight="false" outlineLevel="0" collapsed="false">
      <c r="A151" s="17" t="n">
        <v>41030</v>
      </c>
      <c r="B151" s="17"/>
      <c r="C151" s="17"/>
      <c r="D151" s="17"/>
      <c r="E151" s="17"/>
      <c r="F151" s="18" t="n">
        <v>3.93439433011373</v>
      </c>
      <c r="G151" s="18" t="n">
        <v>5.78281780250891</v>
      </c>
      <c r="H151" s="18" t="n">
        <v>7.03745414425081</v>
      </c>
      <c r="I151" s="19" t="n">
        <v>8.60700628197155</v>
      </c>
      <c r="J151" s="10"/>
      <c r="K151" s="10"/>
      <c r="L151" s="10"/>
      <c r="M151" s="10"/>
      <c r="N151" s="10"/>
      <c r="O151" s="10"/>
      <c r="P151" s="10"/>
      <c r="Q151" s="10"/>
      <c r="R151" s="11"/>
      <c r="S151" s="10"/>
      <c r="T151" s="12"/>
      <c r="U151" s="12"/>
      <c r="V151" s="12"/>
      <c r="AE151" s="0" t="n">
        <v>255327</v>
      </c>
      <c r="AF151" s="0" t="n">
        <v>60746</v>
      </c>
      <c r="AG151" s="0" t="n">
        <v>60463</v>
      </c>
    </row>
    <row r="152" customFormat="false" ht="15" hidden="true" customHeight="false" outlineLevel="0" collapsed="false">
      <c r="A152" s="17" t="n">
        <v>41061</v>
      </c>
      <c r="B152" s="17"/>
      <c r="C152" s="17"/>
      <c r="D152" s="17"/>
      <c r="E152" s="17"/>
      <c r="F152" s="18" t="n">
        <v>3.30421735466305</v>
      </c>
      <c r="G152" s="18" t="n">
        <v>4.84569986254546</v>
      </c>
      <c r="H152" s="18" t="n">
        <v>5.93601970484693</v>
      </c>
      <c r="I152" s="19" t="n">
        <v>7.15590032870097</v>
      </c>
      <c r="J152" s="10"/>
      <c r="K152" s="10"/>
      <c r="L152" s="10"/>
      <c r="M152" s="10"/>
      <c r="N152" s="10"/>
      <c r="O152" s="10"/>
      <c r="P152" s="10"/>
      <c r="Q152" s="10"/>
      <c r="R152" s="11"/>
      <c r="S152" s="10"/>
      <c r="T152" s="12"/>
      <c r="U152" s="12"/>
      <c r="V152" s="12"/>
      <c r="AE152" s="0" t="n">
        <v>269869</v>
      </c>
      <c r="AF152" s="0" t="n">
        <v>54981</v>
      </c>
      <c r="AG152" s="0" t="n">
        <v>71335</v>
      </c>
    </row>
    <row r="153" customFormat="false" ht="15" hidden="true" customHeight="false" outlineLevel="0" collapsed="false">
      <c r="A153" s="17" t="n">
        <v>41091</v>
      </c>
      <c r="B153" s="17"/>
      <c r="C153" s="17"/>
      <c r="D153" s="17"/>
      <c r="E153" s="17"/>
      <c r="F153" s="18" t="n">
        <v>3.5061652479073</v>
      </c>
      <c r="G153" s="18" t="n">
        <v>5.1525311100532</v>
      </c>
      <c r="H153" s="18" t="n">
        <v>6.42294815889829</v>
      </c>
      <c r="I153" s="19" t="n">
        <v>7.6643941246158</v>
      </c>
      <c r="J153" s="10"/>
      <c r="K153" s="10"/>
      <c r="L153" s="10"/>
      <c r="M153" s="10"/>
      <c r="N153" s="10"/>
      <c r="O153" s="10"/>
      <c r="P153" s="10"/>
      <c r="Q153" s="10"/>
      <c r="R153" s="11"/>
      <c r="S153" s="10"/>
      <c r="T153" s="12"/>
      <c r="U153" s="12"/>
      <c r="V153" s="12"/>
      <c r="AE153" s="0" t="n">
        <v>264301</v>
      </c>
      <c r="AF153" s="0" t="n">
        <v>88102</v>
      </c>
      <c r="AG153" s="0" t="n">
        <v>78723</v>
      </c>
    </row>
    <row r="154" customFormat="false" ht="15" hidden="true" customHeight="false" outlineLevel="0" collapsed="false">
      <c r="A154" s="17" t="n">
        <v>41122</v>
      </c>
      <c r="B154" s="17"/>
      <c r="C154" s="17"/>
      <c r="D154" s="17"/>
      <c r="E154" s="17"/>
      <c r="F154" s="18" t="n">
        <v>3.23861753553968</v>
      </c>
      <c r="G154" s="18" t="n">
        <v>4.75245084987267</v>
      </c>
      <c r="H154" s="18" t="n">
        <v>5.98362752778494</v>
      </c>
      <c r="I154" s="19" t="n">
        <v>7.03352775643246</v>
      </c>
      <c r="J154" s="10"/>
      <c r="K154" s="10"/>
      <c r="L154" s="10"/>
      <c r="M154" s="10"/>
      <c r="N154" s="10"/>
      <c r="O154" s="10"/>
      <c r="P154" s="10"/>
      <c r="Q154" s="10"/>
      <c r="R154" s="11"/>
      <c r="S154" s="10"/>
      <c r="T154" s="12"/>
      <c r="U154" s="12"/>
      <c r="V154" s="12"/>
      <c r="AE154" s="0" t="n">
        <v>219577</v>
      </c>
      <c r="AF154" s="0" t="n">
        <v>53193</v>
      </c>
      <c r="AG154" s="0" t="n">
        <v>42555</v>
      </c>
    </row>
    <row r="155" customFormat="false" ht="15" hidden="true" customHeight="false" outlineLevel="0" collapsed="false">
      <c r="A155" s="17" t="n">
        <v>41153</v>
      </c>
      <c r="B155" s="17"/>
      <c r="C155" s="17"/>
      <c r="D155" s="17"/>
      <c r="E155" s="17"/>
      <c r="F155" s="18" t="n">
        <v>3.21184730829596</v>
      </c>
      <c r="G155" s="18" t="n">
        <v>4.7133460644108</v>
      </c>
      <c r="H155" s="18" t="n">
        <v>6.09344973068512</v>
      </c>
      <c r="I155" s="19" t="n">
        <v>6.97658036070834</v>
      </c>
      <c r="J155" s="10"/>
      <c r="K155" s="10"/>
      <c r="L155" s="10"/>
      <c r="M155" s="10"/>
      <c r="N155" s="10"/>
      <c r="O155" s="10"/>
      <c r="P155" s="10"/>
      <c r="Q155" s="10"/>
      <c r="R155" s="11"/>
      <c r="S155" s="10"/>
      <c r="T155" s="12"/>
      <c r="U155" s="12"/>
      <c r="V155" s="12"/>
      <c r="AE155" s="0" t="n">
        <v>216320</v>
      </c>
      <c r="AF155" s="0" t="n">
        <v>45770</v>
      </c>
      <c r="AG155" s="0" t="n">
        <v>77972</v>
      </c>
    </row>
    <row r="156" customFormat="false" ht="15" hidden="true" customHeight="false" outlineLevel="0" collapsed="false">
      <c r="A156" s="17" t="n">
        <v>41183</v>
      </c>
      <c r="B156" s="17"/>
      <c r="C156" s="17"/>
      <c r="D156" s="17"/>
      <c r="E156" s="17"/>
      <c r="F156" s="18" t="n">
        <v>3.5285053335084</v>
      </c>
      <c r="G156" s="18" t="n">
        <v>5.18926278598703</v>
      </c>
      <c r="H156" s="18" t="n">
        <v>6.83076360768073</v>
      </c>
      <c r="I156" s="19" t="n">
        <v>7.73923909043296</v>
      </c>
      <c r="J156" s="10"/>
      <c r="K156" s="10"/>
      <c r="L156" s="10"/>
      <c r="M156" s="10"/>
      <c r="N156" s="10"/>
      <c r="O156" s="10"/>
      <c r="P156" s="10"/>
      <c r="Q156" s="10"/>
      <c r="R156" s="11"/>
      <c r="S156" s="10"/>
      <c r="T156" s="12"/>
      <c r="U156" s="12"/>
      <c r="V156" s="12"/>
      <c r="AE156" s="0" t="n">
        <v>260083</v>
      </c>
      <c r="AF156" s="0" t="n">
        <v>50154</v>
      </c>
      <c r="AG156" s="0" t="n">
        <v>67848</v>
      </c>
    </row>
    <row r="157" customFormat="false" ht="15" hidden="true" customHeight="false" outlineLevel="0" collapsed="false">
      <c r="A157" s="17" t="n">
        <v>41214</v>
      </c>
      <c r="B157" s="17"/>
      <c r="C157" s="17"/>
      <c r="D157" s="17"/>
      <c r="E157" s="17"/>
      <c r="F157" s="18" t="n">
        <v>3.33430779398157</v>
      </c>
      <c r="G157" s="18" t="n">
        <v>4.89844532766541</v>
      </c>
      <c r="H157" s="18" t="n">
        <v>6.64406829699875</v>
      </c>
      <c r="I157" s="19" t="n">
        <v>7.27851508579852</v>
      </c>
      <c r="J157" s="10"/>
      <c r="K157" s="10"/>
      <c r="L157" s="10"/>
      <c r="M157" s="10"/>
      <c r="N157" s="10"/>
      <c r="O157" s="10"/>
      <c r="P157" s="10"/>
      <c r="Q157" s="10"/>
      <c r="R157" s="11"/>
      <c r="S157" s="10"/>
      <c r="T157" s="12"/>
      <c r="U157" s="12"/>
      <c r="V157" s="12"/>
      <c r="AE157" s="0" t="n">
        <v>232552</v>
      </c>
      <c r="AF157" s="0" t="n">
        <v>49176</v>
      </c>
      <c r="AG157" s="0" t="n">
        <v>152495</v>
      </c>
    </row>
    <row r="158" customFormat="false" ht="15" hidden="true" customHeight="false" outlineLevel="0" collapsed="false">
      <c r="A158" s="17" t="n">
        <v>41244</v>
      </c>
      <c r="B158" s="17"/>
      <c r="C158" s="17"/>
      <c r="D158" s="17"/>
      <c r="E158" s="17"/>
      <c r="F158" s="18" t="n">
        <v>3.08254518132612</v>
      </c>
      <c r="G158" s="18" t="n">
        <v>4.52297738948547</v>
      </c>
      <c r="H158" s="18" t="n">
        <v>6.75630283081679</v>
      </c>
      <c r="I158" s="19" t="n">
        <v>6.69158871647655</v>
      </c>
      <c r="J158" s="10"/>
      <c r="K158" s="10"/>
      <c r="L158" s="10"/>
      <c r="M158" s="10"/>
      <c r="N158" s="10"/>
      <c r="O158" s="10"/>
      <c r="P158" s="10"/>
      <c r="Q158" s="10"/>
      <c r="R158" s="11"/>
      <c r="S158" s="10"/>
      <c r="T158" s="12"/>
      <c r="U158" s="12"/>
      <c r="V158" s="12"/>
      <c r="AE158" s="0" t="n">
        <v>248865</v>
      </c>
      <c r="AF158" s="0" t="n">
        <v>56801</v>
      </c>
      <c r="AG158" s="0" t="n">
        <v>80913</v>
      </c>
    </row>
    <row r="159" customFormat="false" ht="15" hidden="true" customHeight="false" outlineLevel="0" collapsed="false">
      <c r="A159" s="17" t="n">
        <v>41275</v>
      </c>
      <c r="B159" s="17"/>
      <c r="C159" s="17"/>
      <c r="D159" s="17"/>
      <c r="E159" s="17"/>
      <c r="F159" s="18" t="n">
        <v>3.06748466257669</v>
      </c>
      <c r="G159" s="18" t="n">
        <v>4.49897750511247</v>
      </c>
      <c r="H159" s="18" t="n">
        <v>6.44171779141104</v>
      </c>
      <c r="I159" s="19" t="n">
        <v>6.64621676891616</v>
      </c>
      <c r="J159" s="10"/>
      <c r="K159" s="10"/>
      <c r="L159" s="10"/>
      <c r="M159" s="10"/>
      <c r="N159" s="10"/>
      <c r="O159" s="10"/>
      <c r="P159" s="10"/>
      <c r="Q159" s="10"/>
      <c r="R159" s="11"/>
      <c r="S159" s="10"/>
      <c r="T159" s="12"/>
      <c r="U159" s="12"/>
      <c r="V159" s="12"/>
      <c r="AE159" s="0" t="n">
        <v>261214</v>
      </c>
      <c r="AF159" s="0" t="n">
        <v>74221</v>
      </c>
      <c r="AG159" s="0" t="n">
        <v>85141</v>
      </c>
    </row>
    <row r="160" customFormat="false" ht="15" hidden="true" customHeight="false" outlineLevel="0" collapsed="false">
      <c r="A160" s="17" t="n">
        <v>41306</v>
      </c>
      <c r="B160" s="17"/>
      <c r="C160" s="17"/>
      <c r="D160" s="17"/>
      <c r="E160" s="17"/>
      <c r="F160" s="18" t="n">
        <v>3.46070822496822</v>
      </c>
      <c r="G160" s="18" t="n">
        <v>5.08606179898803</v>
      </c>
      <c r="H160" s="18" t="n">
        <v>7.10992487552435</v>
      </c>
      <c r="I160" s="19" t="n">
        <v>7.56724383655097</v>
      </c>
      <c r="J160" s="10"/>
      <c r="K160" s="10"/>
      <c r="L160" s="10"/>
      <c r="M160" s="10"/>
      <c r="N160" s="10"/>
      <c r="O160" s="10"/>
      <c r="P160" s="10"/>
      <c r="Q160" s="10"/>
      <c r="R160" s="11"/>
      <c r="S160" s="10"/>
      <c r="T160" s="12"/>
      <c r="U160" s="12"/>
      <c r="V160" s="12"/>
      <c r="AE160" s="0" t="n">
        <v>238091</v>
      </c>
      <c r="AF160" s="0" t="n">
        <v>61298</v>
      </c>
      <c r="AG160" s="0" t="n">
        <v>92373</v>
      </c>
    </row>
    <row r="161" customFormat="false" ht="15" hidden="true" customHeight="false" outlineLevel="0" collapsed="false">
      <c r="A161" s="17" t="n">
        <v>41334</v>
      </c>
      <c r="B161" s="17"/>
      <c r="C161" s="17"/>
      <c r="D161" s="17"/>
      <c r="E161" s="17"/>
      <c r="F161" s="18" t="n">
        <v>2.88316492581924</v>
      </c>
      <c r="G161" s="18" t="n">
        <v>4.22338575781451</v>
      </c>
      <c r="H161" s="18" t="n">
        <v>5.99961340859543</v>
      </c>
      <c r="I161" s="19" t="n">
        <v>6.2118164500281</v>
      </c>
      <c r="J161" s="10"/>
      <c r="K161" s="10"/>
      <c r="L161" s="10"/>
      <c r="M161" s="10"/>
      <c r="N161" s="10"/>
      <c r="O161" s="10"/>
      <c r="P161" s="10"/>
      <c r="Q161" s="10"/>
      <c r="R161" s="11"/>
      <c r="S161" s="10"/>
      <c r="T161" s="12"/>
      <c r="U161" s="12"/>
      <c r="V161" s="12"/>
      <c r="AE161" s="0" t="n">
        <v>283925</v>
      </c>
      <c r="AF161" s="0" t="n">
        <v>68013</v>
      </c>
      <c r="AG161" s="0" t="n">
        <v>89550</v>
      </c>
    </row>
    <row r="162" customFormat="false" ht="15" hidden="true" customHeight="false" outlineLevel="0" collapsed="false">
      <c r="A162" s="17" t="n">
        <v>41365</v>
      </c>
      <c r="B162" s="17"/>
      <c r="C162" s="17"/>
      <c r="D162" s="17"/>
      <c r="E162" s="17"/>
      <c r="F162" s="18" t="n">
        <v>2.98725185714449</v>
      </c>
      <c r="G162" s="18" t="n">
        <v>4.3816352132884</v>
      </c>
      <c r="H162" s="18" t="n">
        <v>5.9544898072768</v>
      </c>
      <c r="I162" s="19" t="n">
        <v>6.47459562032295</v>
      </c>
      <c r="J162" s="10"/>
      <c r="K162" s="10"/>
      <c r="L162" s="10"/>
      <c r="M162" s="10"/>
      <c r="N162" s="10"/>
      <c r="O162" s="10"/>
      <c r="P162" s="10"/>
      <c r="Q162" s="10"/>
      <c r="R162" s="11"/>
      <c r="S162" s="10"/>
      <c r="T162" s="12"/>
      <c r="U162" s="12"/>
      <c r="V162" s="12"/>
      <c r="AE162" s="0" t="n">
        <v>241964</v>
      </c>
      <c r="AF162" s="0" t="n">
        <v>60625</v>
      </c>
      <c r="AG162" s="0" t="n">
        <v>108793</v>
      </c>
    </row>
    <row r="163" customFormat="false" ht="15" hidden="true" customHeight="false" outlineLevel="0" collapsed="false">
      <c r="A163" s="17" t="n">
        <v>41395</v>
      </c>
      <c r="B163" s="17"/>
      <c r="C163" s="17"/>
      <c r="D163" s="17"/>
      <c r="E163" s="17"/>
      <c r="F163" s="18" t="n">
        <v>3.36042439227709</v>
      </c>
      <c r="G163" s="18" t="n">
        <v>4.93947601860613</v>
      </c>
      <c r="H163" s="18" t="n">
        <v>6.40635895626002</v>
      </c>
      <c r="I163" s="19" t="n">
        <v>7.35327669393191</v>
      </c>
      <c r="J163" s="10"/>
      <c r="K163" s="10"/>
      <c r="L163" s="10"/>
      <c r="M163" s="10"/>
      <c r="N163" s="10"/>
      <c r="O163" s="10"/>
      <c r="P163" s="10"/>
      <c r="Q163" s="10"/>
      <c r="R163" s="11"/>
      <c r="S163" s="10"/>
      <c r="T163" s="12"/>
      <c r="U163" s="12"/>
      <c r="V163" s="12"/>
      <c r="AE163" s="0" t="n">
        <v>269713</v>
      </c>
      <c r="AF163" s="0" t="n">
        <v>85981</v>
      </c>
      <c r="AG163" s="0" t="n">
        <v>78200</v>
      </c>
    </row>
    <row r="164" customFormat="false" ht="15" hidden="true" customHeight="false" outlineLevel="0" collapsed="false">
      <c r="A164" s="17" t="n">
        <v>41426</v>
      </c>
      <c r="B164" s="17"/>
      <c r="C164" s="17"/>
      <c r="D164" s="17"/>
      <c r="E164" s="17"/>
      <c r="F164" s="18" t="n">
        <v>3.22428723467956</v>
      </c>
      <c r="G164" s="18" t="n">
        <v>4.73804109301325</v>
      </c>
      <c r="H164" s="18" t="n">
        <v>6.09387224842822</v>
      </c>
      <c r="I164" s="19" t="n">
        <v>7.04653222280501</v>
      </c>
      <c r="J164" s="10"/>
      <c r="K164" s="10"/>
      <c r="L164" s="10"/>
      <c r="M164" s="10"/>
      <c r="N164" s="10"/>
      <c r="O164" s="10"/>
      <c r="P164" s="10"/>
      <c r="Q164" s="10"/>
      <c r="R164" s="11"/>
      <c r="S164" s="10"/>
      <c r="T164" s="12"/>
      <c r="U164" s="12"/>
      <c r="V164" s="12"/>
      <c r="AE164" s="0" t="n">
        <v>238740</v>
      </c>
      <c r="AF164" s="0" t="n">
        <v>65927</v>
      </c>
      <c r="AG164" s="0" t="n">
        <v>72065</v>
      </c>
    </row>
    <row r="165" customFormat="false" ht="15" hidden="true" customHeight="false" outlineLevel="0" collapsed="false">
      <c r="A165" s="17" t="n">
        <v>41456</v>
      </c>
      <c r="B165" s="17"/>
      <c r="C165" s="17"/>
      <c r="D165" s="17"/>
      <c r="E165" s="17"/>
      <c r="F165" s="18" t="n">
        <v>2.93202838748451</v>
      </c>
      <c r="G165" s="18" t="n">
        <v>4.30197859652744</v>
      </c>
      <c r="H165" s="18" t="n">
        <v>5.62956532964501</v>
      </c>
      <c r="I165" s="19" t="n">
        <v>6.36386347210647</v>
      </c>
      <c r="J165" s="10"/>
      <c r="K165" s="10"/>
      <c r="L165" s="10"/>
      <c r="M165" s="10"/>
      <c r="N165" s="10"/>
      <c r="O165" s="10"/>
      <c r="P165" s="10"/>
      <c r="Q165" s="10"/>
      <c r="R165" s="11"/>
      <c r="S165" s="10"/>
      <c r="T165" s="12"/>
      <c r="U165" s="12"/>
      <c r="V165" s="12"/>
      <c r="AE165" s="0" t="n">
        <v>315422</v>
      </c>
      <c r="AF165" s="0" t="n">
        <v>69962</v>
      </c>
      <c r="AG165" s="0" t="n">
        <v>111588</v>
      </c>
    </row>
    <row r="166" customFormat="false" ht="15" hidden="true" customHeight="false" outlineLevel="0" collapsed="false">
      <c r="A166" s="17" t="n">
        <v>41487</v>
      </c>
      <c r="B166" s="17"/>
      <c r="C166" s="17"/>
      <c r="D166" s="17"/>
      <c r="E166" s="17"/>
      <c r="F166" s="18" t="n">
        <v>3.08859284146535</v>
      </c>
      <c r="G166" s="18" t="n">
        <v>4.53447821271973</v>
      </c>
      <c r="H166" s="18" t="n">
        <v>5.89155442461998</v>
      </c>
      <c r="I166" s="19" t="n">
        <v>6.72223145808968</v>
      </c>
      <c r="J166" s="10"/>
      <c r="K166" s="10"/>
      <c r="L166" s="10"/>
      <c r="M166" s="10"/>
      <c r="N166" s="10"/>
      <c r="O166" s="10"/>
      <c r="P166" s="10"/>
      <c r="Q166" s="10"/>
      <c r="R166" s="11"/>
      <c r="S166" s="10"/>
      <c r="T166" s="12"/>
      <c r="U166" s="12"/>
      <c r="V166" s="12"/>
      <c r="AE166" s="0" t="n">
        <v>240933</v>
      </c>
      <c r="AF166" s="0" t="n">
        <v>65493</v>
      </c>
      <c r="AG166" s="0" t="n">
        <v>82224</v>
      </c>
    </row>
    <row r="167" customFormat="false" ht="15" hidden="true" customHeight="false" outlineLevel="0" collapsed="false">
      <c r="A167" s="17" t="n">
        <v>41518</v>
      </c>
      <c r="B167" s="17"/>
      <c r="C167" s="17"/>
      <c r="D167" s="17"/>
      <c r="E167" s="17"/>
      <c r="F167" s="18" t="n">
        <v>2.88806577753975</v>
      </c>
      <c r="G167" s="18" t="n">
        <v>4.23506022487274</v>
      </c>
      <c r="H167" s="18" t="n">
        <v>5.81248319612511</v>
      </c>
      <c r="I167" s="19" t="n">
        <v>6.25234530343236</v>
      </c>
      <c r="J167" s="10"/>
      <c r="K167" s="10"/>
      <c r="L167" s="10"/>
      <c r="M167" s="10"/>
      <c r="N167" s="10"/>
      <c r="O167" s="10"/>
      <c r="P167" s="10"/>
      <c r="Q167" s="10"/>
      <c r="R167" s="11"/>
      <c r="S167" s="10"/>
      <c r="T167" s="12"/>
      <c r="U167" s="12"/>
      <c r="V167" s="12"/>
      <c r="AE167" s="0" t="n">
        <v>256679</v>
      </c>
      <c r="AF167" s="0" t="n">
        <v>55792</v>
      </c>
      <c r="AG167" s="0" t="n">
        <v>101882</v>
      </c>
    </row>
    <row r="168" customFormat="false" ht="15" hidden="true" customHeight="false" outlineLevel="0" collapsed="false">
      <c r="A168" s="17" t="n">
        <v>41548</v>
      </c>
      <c r="B168" s="17"/>
      <c r="C168" s="17"/>
      <c r="D168" s="17"/>
      <c r="E168" s="17"/>
      <c r="F168" s="18" t="n">
        <v>3.1768048339352</v>
      </c>
      <c r="G168" s="18" t="n">
        <v>4.66673093322965</v>
      </c>
      <c r="H168" s="18" t="n">
        <v>6.52048858907103</v>
      </c>
      <c r="I168" s="19" t="n">
        <v>6.93252498546869</v>
      </c>
      <c r="J168" s="10"/>
      <c r="K168" s="10"/>
      <c r="L168" s="10"/>
      <c r="M168" s="10"/>
      <c r="N168" s="10"/>
      <c r="O168" s="10"/>
      <c r="P168" s="10"/>
      <c r="Q168" s="10"/>
      <c r="R168" s="11"/>
      <c r="S168" s="10"/>
      <c r="T168" s="12"/>
      <c r="U168" s="12"/>
      <c r="V168" s="12"/>
      <c r="AE168" s="0" t="n">
        <v>220268</v>
      </c>
      <c r="AF168" s="0" t="n">
        <v>37659</v>
      </c>
      <c r="AG168" s="0" t="n">
        <v>79596</v>
      </c>
    </row>
    <row r="169" customFormat="false" ht="15" hidden="true" customHeight="false" outlineLevel="0" collapsed="false">
      <c r="A169" s="17" t="n">
        <v>41579</v>
      </c>
      <c r="B169" s="17"/>
      <c r="C169" s="17"/>
      <c r="D169" s="17"/>
      <c r="E169" s="17"/>
      <c r="F169" s="18" t="n">
        <v>3.16397764104046</v>
      </c>
      <c r="G169" s="18" t="n">
        <v>4.64662455391208</v>
      </c>
      <c r="H169" s="18" t="n">
        <v>6.63105135935414</v>
      </c>
      <c r="I169" s="19" t="n">
        <v>6.89611164705033</v>
      </c>
      <c r="J169" s="10"/>
      <c r="K169" s="10"/>
      <c r="L169" s="10"/>
      <c r="M169" s="10"/>
      <c r="N169" s="10"/>
      <c r="O169" s="10"/>
      <c r="P169" s="10"/>
      <c r="Q169" s="10"/>
      <c r="R169" s="11"/>
      <c r="S169" s="10"/>
      <c r="T169" s="12"/>
      <c r="U169" s="12"/>
      <c r="V169" s="12"/>
      <c r="AE169" s="0" t="n">
        <v>288934</v>
      </c>
      <c r="AF169" s="0" t="n">
        <v>48882</v>
      </c>
      <c r="AG169" s="0" t="n">
        <v>123772</v>
      </c>
    </row>
    <row r="170" customFormat="false" ht="15" hidden="true" customHeight="false" outlineLevel="0" collapsed="false">
      <c r="A170" s="17" t="n">
        <v>41609</v>
      </c>
      <c r="B170" s="17"/>
      <c r="C170" s="17"/>
      <c r="D170" s="17"/>
      <c r="E170" s="17"/>
      <c r="F170" s="18" t="n">
        <v>2.89650349546392</v>
      </c>
      <c r="G170" s="18" t="n">
        <v>4.24794044989547</v>
      </c>
      <c r="H170" s="18" t="n">
        <v>6.37646444136562</v>
      </c>
      <c r="I170" s="19" t="n">
        <v>6.27399306160548</v>
      </c>
      <c r="J170" s="10"/>
      <c r="K170" s="10"/>
      <c r="L170" s="10"/>
      <c r="M170" s="10"/>
      <c r="N170" s="10"/>
      <c r="O170" s="10"/>
      <c r="P170" s="10"/>
      <c r="Q170" s="10"/>
      <c r="R170" s="11"/>
      <c r="S170" s="10"/>
      <c r="T170" s="12"/>
      <c r="U170" s="12"/>
      <c r="V170" s="12"/>
      <c r="AE170" s="0" t="n">
        <v>226210</v>
      </c>
      <c r="AF170" s="0" t="n">
        <v>59865</v>
      </c>
      <c r="AG170" s="0" t="n">
        <v>70627</v>
      </c>
    </row>
    <row r="171" customFormat="false" ht="15" hidden="false" customHeight="false" outlineLevel="0" collapsed="false">
      <c r="A171" s="17" t="n">
        <v>41640</v>
      </c>
      <c r="B171" s="1" t="n">
        <f aca="false">F171*$AP$183</f>
        <v>22.8203563667982</v>
      </c>
      <c r="C171" s="1" t="n">
        <f aca="false">G171*$AP$184</f>
        <v>45.4722032394683</v>
      </c>
      <c r="D171" s="1" t="n">
        <f aca="false">H171*$AP$185</f>
        <v>130.577640772169</v>
      </c>
      <c r="E171" s="1" t="n">
        <f aca="false">I171*$AP$186</f>
        <v>278.362753274178</v>
      </c>
      <c r="F171" s="18" t="n">
        <v>3.57974622454291</v>
      </c>
      <c r="G171" s="18" t="n">
        <v>5.26942590480897</v>
      </c>
      <c r="H171" s="18" t="n">
        <v>7.56426738904259</v>
      </c>
      <c r="I171" s="19" t="n">
        <v>7.88365976748324</v>
      </c>
      <c r="J171" s="10" t="n">
        <v>510</v>
      </c>
      <c r="K171" s="10" t="n">
        <v>28</v>
      </c>
      <c r="L171" s="10" t="n">
        <v>90</v>
      </c>
      <c r="M171" s="10" t="n">
        <v>20</v>
      </c>
      <c r="N171" s="10" t="n">
        <f aca="false">J171/12</f>
        <v>42.5</v>
      </c>
      <c r="O171" s="10" t="n">
        <f aca="false">K171/12</f>
        <v>2.33333333333333</v>
      </c>
      <c r="P171" s="10" t="n">
        <f aca="false">L171/12</f>
        <v>7.5</v>
      </c>
      <c r="Q171" s="10" t="n">
        <f aca="false">M171/12</f>
        <v>1.66666666666667</v>
      </c>
      <c r="R171" s="11" t="n">
        <f aca="false">Q171*B171+P171*D171+O171*E171+N171*C171</f>
        <v>3599.44796171975</v>
      </c>
      <c r="S171" s="10" t="n">
        <v>4.97</v>
      </c>
      <c r="T171" s="0" t="n">
        <v>19971.1450190733</v>
      </c>
      <c r="U171" s="12" t="n">
        <v>40.4507554</v>
      </c>
      <c r="V171" s="12" t="n">
        <v>54.07855</v>
      </c>
      <c r="W171" s="0" t="n">
        <v>4.82333333333333</v>
      </c>
      <c r="X171" s="0" t="n">
        <v>7.5</v>
      </c>
      <c r="Y171" s="0" t="n">
        <v>1.66666666666667</v>
      </c>
      <c r="Z171" s="3" t="n">
        <f aca="false">T171*S171</f>
        <v>99256.5907447945</v>
      </c>
      <c r="AC171" s="4" t="n">
        <f aca="false">R171*1000-Z171</f>
        <v>3500191.37097495</v>
      </c>
      <c r="AD171" s="0" t="n">
        <f aca="false">Z171/(R171*1000)</f>
        <v>0.0275755037440162</v>
      </c>
      <c r="AE171" s="2" t="n">
        <v>283284</v>
      </c>
      <c r="AF171" s="2" t="n">
        <v>92750</v>
      </c>
      <c r="AG171" s="2" t="n">
        <v>81217</v>
      </c>
      <c r="AH171" s="0" t="n">
        <f aca="false">AG$171/AG171*AH$2</f>
        <v>510</v>
      </c>
      <c r="AI171" s="0" t="n">
        <f aca="false">AG$171/AG171*AI$2</f>
        <v>28</v>
      </c>
      <c r="AJ171" s="0" t="n">
        <f aca="false">AE$171/AE171*AJ$2</f>
        <v>90</v>
      </c>
      <c r="AK171" s="0" t="n">
        <f aca="false">AF$171/AF171*AK$2</f>
        <v>20</v>
      </c>
      <c r="AN171" s="0" t="n">
        <v>1</v>
      </c>
      <c r="AO171" s="0" t="n">
        <v>-0.748</v>
      </c>
      <c r="AP171" s="0" t="n">
        <v>0</v>
      </c>
      <c r="AQ171" s="0" t="n">
        <v>0</v>
      </c>
      <c r="AR171" s="0" t="n">
        <v>0</v>
      </c>
      <c r="AU171" s="0" t="n">
        <f aca="false" t="array" ref="AU171:AY175">MINVERSE(AN171:AR175)</f>
        <v>1</v>
      </c>
      <c r="AV171" s="0" t="n">
        <v>0.748</v>
      </c>
      <c r="AW171" s="0" t="n">
        <v>0.48246</v>
      </c>
      <c r="AX171" s="0" t="n">
        <v>0.844492</v>
      </c>
      <c r="AY171" s="0" t="n">
        <v>0.72079524</v>
      </c>
    </row>
    <row r="172" customFormat="false" ht="15" hidden="false" customHeight="false" outlineLevel="0" collapsed="false">
      <c r="A172" s="17" t="n">
        <v>41671</v>
      </c>
      <c r="B172" s="1" t="n">
        <f aca="false">F172*$AP$183</f>
        <v>24.7354481111951</v>
      </c>
      <c r="C172" s="1" t="n">
        <f aca="false">G172*$AP$184</f>
        <v>49.351380523039</v>
      </c>
      <c r="D172" s="1" t="n">
        <f aca="false">H172*$AP$185</f>
        <v>140.034235591244</v>
      </c>
      <c r="E172" s="1" t="n">
        <f aca="false">I172*$AP$186</f>
        <v>303.445234523862</v>
      </c>
      <c r="F172" s="18" t="n">
        <v>3.88015969449346</v>
      </c>
      <c r="G172" s="18" t="n">
        <v>5.71895409590511</v>
      </c>
      <c r="H172" s="18" t="n">
        <v>8.1120810222061</v>
      </c>
      <c r="I172" s="19" t="n">
        <v>8.59403407572271</v>
      </c>
      <c r="J172" s="10" t="n">
        <v>627.034878440159</v>
      </c>
      <c r="K172" s="10" t="n">
        <v>34.4254443065185</v>
      </c>
      <c r="L172" s="10" t="n">
        <v>99.2539474913576</v>
      </c>
      <c r="M172" s="10" t="n">
        <v>39.5395928807418</v>
      </c>
      <c r="N172" s="10" t="n">
        <f aca="false">J172/12</f>
        <v>52.2529065366799</v>
      </c>
      <c r="O172" s="10" t="n">
        <f aca="false">K172/12</f>
        <v>2.86878702554321</v>
      </c>
      <c r="P172" s="10" t="n">
        <f aca="false">L172/12</f>
        <v>8.27116229094646</v>
      </c>
      <c r="Q172" s="10" t="n">
        <f aca="false">M172/12</f>
        <v>3.29496607339515</v>
      </c>
      <c r="R172" s="11" t="n">
        <f aca="false">Q172*B172+P172*D172+O172*E172+N172*C172</f>
        <v>4689.02117689188</v>
      </c>
      <c r="S172" s="10" t="n">
        <v>6.5</v>
      </c>
      <c r="T172" s="12" t="n">
        <v>24654.0934294013</v>
      </c>
      <c r="U172" s="12" t="n">
        <v>49.8291753248508</v>
      </c>
      <c r="V172" s="12" t="n">
        <v>66.6165445519396</v>
      </c>
      <c r="W172" s="0" t="n">
        <v>7.79146633919556</v>
      </c>
      <c r="X172" s="0" t="n">
        <v>8.27116229094646</v>
      </c>
      <c r="Y172" s="0" t="n">
        <v>3.29496607339515</v>
      </c>
      <c r="Z172" s="3" t="n">
        <f aca="false">T172*S172</f>
        <v>160251.607291108</v>
      </c>
      <c r="AC172" s="4" t="n">
        <f aca="false">R172*1000-Z172</f>
        <v>4528769.56960077</v>
      </c>
      <c r="AD172" s="0" t="n">
        <f aca="false">Z172/(R172*1000)</f>
        <v>0.0341759188635892</v>
      </c>
      <c r="AE172" s="0" t="n">
        <v>256872</v>
      </c>
      <c r="AF172" s="0" t="n">
        <v>46915</v>
      </c>
      <c r="AG172" s="0" t="n">
        <v>66058</v>
      </c>
      <c r="AH172" s="0" t="n">
        <f aca="false">AG$171/AG172*AH$2</f>
        <v>627.034878440159</v>
      </c>
      <c r="AI172" s="0" t="n">
        <f aca="false">AG$171/AG172*AI$2</f>
        <v>34.4254443065185</v>
      </c>
      <c r="AJ172" s="0" t="n">
        <f aca="false">AE$171/AE172*AJ$2</f>
        <v>99.2539474913576</v>
      </c>
      <c r="AK172" s="0" t="n">
        <f aca="false">AF$171/AF172*AK$2</f>
        <v>39.5395928807418</v>
      </c>
      <c r="AN172" s="0" t="n">
        <v>0</v>
      </c>
      <c r="AO172" s="0" t="n">
        <v>1</v>
      </c>
      <c r="AP172" s="0" t="n">
        <v>-0.645</v>
      </c>
      <c r="AQ172" s="0" t="n">
        <v>-1.129</v>
      </c>
      <c r="AR172" s="0" t="n">
        <v>0</v>
      </c>
      <c r="AU172" s="0" t="n">
        <v>0</v>
      </c>
      <c r="AV172" s="0" t="n">
        <v>1</v>
      </c>
      <c r="AW172" s="0" t="n">
        <v>0.645</v>
      </c>
      <c r="AX172" s="0" t="n">
        <v>1.129</v>
      </c>
      <c r="AY172" s="0" t="n">
        <v>0.96363</v>
      </c>
    </row>
    <row r="173" customFormat="false" ht="15" hidden="false" customHeight="false" outlineLevel="0" collapsed="false">
      <c r="A173" s="17" t="n">
        <v>41699</v>
      </c>
      <c r="B173" s="1" t="n">
        <f aca="false">F173*$AP$183</f>
        <v>26.0509599072551</v>
      </c>
      <c r="C173" s="1" t="n">
        <f aca="false">G173*$AP$184</f>
        <v>52.0192532009671</v>
      </c>
      <c r="D173" s="1" t="n">
        <f aca="false">H173*$AP$185</f>
        <v>144.440625998078</v>
      </c>
      <c r="E173" s="1" t="n">
        <f aca="false">I173*$AP$186</f>
        <v>320.761987638426</v>
      </c>
      <c r="F173" s="18" t="n">
        <v>4.08651924075098</v>
      </c>
      <c r="G173" s="18" t="n">
        <v>6.02811345917089</v>
      </c>
      <c r="H173" s="18" t="n">
        <v>8.3673400011607</v>
      </c>
      <c r="I173" s="19" t="n">
        <v>9.08447106209014</v>
      </c>
      <c r="J173" s="10" t="n">
        <v>512.682815130211</v>
      </c>
      <c r="K173" s="10" t="n">
        <v>28.1472918110704</v>
      </c>
      <c r="L173" s="10" t="n">
        <v>85.1782707470266</v>
      </c>
      <c r="M173" s="10" t="n">
        <v>23.1524818711699</v>
      </c>
      <c r="N173" s="10" t="n">
        <f aca="false">J173/12</f>
        <v>42.7235679275176</v>
      </c>
      <c r="O173" s="10" t="n">
        <f aca="false">K173/12</f>
        <v>2.34560765092253</v>
      </c>
      <c r="P173" s="10" t="n">
        <f aca="false">L173/12</f>
        <v>7.09818922891888</v>
      </c>
      <c r="Q173" s="10" t="n">
        <f aca="false">M173/12</f>
        <v>1.92937348926415</v>
      </c>
      <c r="R173" s="11" t="n">
        <f aca="false">Q173*B173+P173*D173+O173*E173+N173*C173</f>
        <v>4050.35879709286</v>
      </c>
      <c r="S173" s="10" t="n">
        <v>6.1</v>
      </c>
      <c r="T173" s="12" t="n">
        <v>19985.0456358494</v>
      </c>
      <c r="U173" s="12" t="n">
        <v>40.4739379225992</v>
      </c>
      <c r="V173" s="12" t="n">
        <v>54.1095426772716</v>
      </c>
      <c r="W173" s="0" t="n">
        <v>5.22809164388318</v>
      </c>
      <c r="X173" s="0" t="n">
        <v>7.09818922891888</v>
      </c>
      <c r="Y173" s="0" t="n">
        <v>1.92937348926415</v>
      </c>
      <c r="Z173" s="3" t="n">
        <f aca="false">T173*S173</f>
        <v>121908.778378682</v>
      </c>
      <c r="AC173" s="4" t="n">
        <f aca="false">R173*1000-Z173</f>
        <v>3928450.01871418</v>
      </c>
      <c r="AD173" s="0" t="n">
        <f aca="false">Z173/(R173*1000)</f>
        <v>0.0300982664711535</v>
      </c>
      <c r="AE173" s="0" t="n">
        <v>299320</v>
      </c>
      <c r="AF173" s="0" t="n">
        <v>80121</v>
      </c>
      <c r="AG173" s="0" t="n">
        <v>80792</v>
      </c>
      <c r="AH173" s="0" t="n">
        <f aca="false">AG$171/AG173*AH$2</f>
        <v>512.682815130211</v>
      </c>
      <c r="AI173" s="0" t="n">
        <f aca="false">AG$171/AG173*AI$2</f>
        <v>28.1472918110704</v>
      </c>
      <c r="AJ173" s="0" t="n">
        <f aca="false">AE$171/AE173*AJ$2</f>
        <v>85.1782707470266</v>
      </c>
      <c r="AK173" s="0" t="n">
        <f aca="false">AF$171/AF173*AK$2</f>
        <v>23.1524818711699</v>
      </c>
      <c r="AM173" s="0" t="s">
        <v>32</v>
      </c>
      <c r="AN173" s="0" t="n">
        <v>0</v>
      </c>
      <c r="AO173" s="0" t="n">
        <v>0</v>
      </c>
      <c r="AP173" s="0" t="n">
        <v>1</v>
      </c>
      <c r="AQ173" s="0" t="n">
        <v>0</v>
      </c>
      <c r="AR173" s="0" t="n">
        <v>-1.494</v>
      </c>
      <c r="AT173" s="0" t="s">
        <v>33</v>
      </c>
      <c r="AU173" s="0" t="n">
        <v>0</v>
      </c>
      <c r="AV173" s="0" t="n">
        <v>0</v>
      </c>
      <c r="AW173" s="0" t="n">
        <v>1</v>
      </c>
      <c r="AX173" s="0" t="n">
        <v>0</v>
      </c>
      <c r="AY173" s="0" t="n">
        <v>1.494</v>
      </c>
    </row>
    <row r="174" customFormat="false" ht="15" hidden="false" customHeight="false" outlineLevel="0" collapsed="false">
      <c r="A174" s="17" t="n">
        <v>41730</v>
      </c>
      <c r="B174" s="1" t="n">
        <f aca="false">F174*$AP$183</f>
        <v>27.7557719214753</v>
      </c>
      <c r="C174" s="1" t="n">
        <f aca="false">G174*$AP$184</f>
        <v>55.4860326115123</v>
      </c>
      <c r="D174" s="1" t="n">
        <f aca="false">H174*$AP$185</f>
        <v>146.66850255094</v>
      </c>
      <c r="E174" s="1" t="n">
        <f aca="false">I174*$AP$186</f>
        <v>343.459751048903</v>
      </c>
      <c r="F174" s="18" t="n">
        <v>4.35394689496323</v>
      </c>
      <c r="G174" s="18" t="n">
        <v>6.4298520143929</v>
      </c>
      <c r="H174" s="18" t="n">
        <v>8.49639926319034</v>
      </c>
      <c r="I174" s="19" t="n">
        <v>9.72730650651032</v>
      </c>
      <c r="J174" s="10" t="n">
        <v>415.907762749646</v>
      </c>
      <c r="K174" s="10" t="n">
        <v>22.8341516803727</v>
      </c>
      <c r="L174" s="10" t="n">
        <v>95.4943536153717</v>
      </c>
      <c r="M174" s="10" t="n">
        <v>25.3793216675104</v>
      </c>
      <c r="N174" s="10" t="n">
        <f aca="false">J174/12</f>
        <v>34.6589802291372</v>
      </c>
      <c r="O174" s="10" t="n">
        <f aca="false">K174/12</f>
        <v>1.90284597336439</v>
      </c>
      <c r="P174" s="10" t="n">
        <f aca="false">L174/12</f>
        <v>7.95786280128097</v>
      </c>
      <c r="Q174" s="10" t="n">
        <f aca="false">M174/12</f>
        <v>2.11494347229253</v>
      </c>
      <c r="R174" s="11" t="n">
        <f aca="false">Q174*B174+P174*D174+O174*E174+N174*C174</f>
        <v>3802.51002078528</v>
      </c>
      <c r="S174" s="10" t="n">
        <v>5.23</v>
      </c>
      <c r="T174" s="12" t="n">
        <v>17436.1844089303</v>
      </c>
      <c r="U174" s="12" t="n">
        <v>35.0877569401809</v>
      </c>
      <c r="V174" s="12" t="n">
        <v>46.9087659628087</v>
      </c>
      <c r="W174" s="0" t="n">
        <v>5.06257152096943</v>
      </c>
      <c r="X174" s="0" t="n">
        <v>7.95786280128097</v>
      </c>
      <c r="Y174" s="0" t="n">
        <v>2.11494347229253</v>
      </c>
      <c r="Z174" s="3" t="n">
        <f aca="false">T174*S174</f>
        <v>91191.2444587052</v>
      </c>
      <c r="AC174" s="4" t="n">
        <f aca="false">R174*1000-Z174</f>
        <v>3711318.77632658</v>
      </c>
      <c r="AD174" s="0" t="n">
        <f aca="false">Z174/(R174*1000)</f>
        <v>0.0239818551325928</v>
      </c>
      <c r="AE174" s="0" t="n">
        <v>266985</v>
      </c>
      <c r="AF174" s="0" t="n">
        <v>73091</v>
      </c>
      <c r="AG174" s="0" t="n">
        <v>99591</v>
      </c>
      <c r="AH174" s="0" t="n">
        <f aca="false">AG$171/AG174*AH$2</f>
        <v>415.907762749646</v>
      </c>
      <c r="AI174" s="0" t="n">
        <f aca="false">AG$171/AG174*AI$2</f>
        <v>22.8341516803727</v>
      </c>
      <c r="AJ174" s="0" t="n">
        <f aca="false">AE$171/AE174*AJ$2</f>
        <v>95.4943536153717</v>
      </c>
      <c r="AK174" s="0" t="n">
        <f aca="false">AF$171/AF174*AK$2</f>
        <v>25.3793216675104</v>
      </c>
      <c r="AN174" s="0" t="n">
        <v>0</v>
      </c>
      <c r="AO174" s="0" t="n">
        <v>0</v>
      </c>
      <c r="AP174" s="0" t="n">
        <v>0</v>
      </c>
      <c r="AQ174" s="0" t="n">
        <v>1</v>
      </c>
      <c r="AR174" s="0" t="n">
        <v>0</v>
      </c>
      <c r="AU174" s="0" t="n">
        <v>0</v>
      </c>
      <c r="AV174" s="0" t="n">
        <v>0</v>
      </c>
      <c r="AW174" s="0" t="n">
        <v>0</v>
      </c>
      <c r="AX174" s="0" t="n">
        <v>1</v>
      </c>
      <c r="AY174" s="0" t="n">
        <v>0</v>
      </c>
    </row>
    <row r="175" customFormat="false" ht="15" hidden="false" customHeight="false" outlineLevel="0" collapsed="false">
      <c r="A175" s="17" t="n">
        <v>41760</v>
      </c>
      <c r="B175" s="1" t="n">
        <f aca="false">F175*$AP$183</f>
        <v>26.2436333071349</v>
      </c>
      <c r="C175" s="1" t="n">
        <f aca="false">G175*$AP$184</f>
        <v>52.4371064747637</v>
      </c>
      <c r="D175" s="1" t="n">
        <f aca="false">H175*$AP$185</f>
        <v>142.092750883149</v>
      </c>
      <c r="E175" s="1" t="n">
        <f aca="false">I175*$AP$186</f>
        <v>324.037732216628</v>
      </c>
      <c r="F175" s="18" t="n">
        <v>4.11674321555241</v>
      </c>
      <c r="G175" s="18" t="n">
        <v>6.07653527972261</v>
      </c>
      <c r="H175" s="18" t="n">
        <v>8.23132931004712</v>
      </c>
      <c r="I175" s="19" t="n">
        <v>9.17724516866857</v>
      </c>
      <c r="J175" s="10" t="n">
        <v>449.491806836679</v>
      </c>
      <c r="K175" s="10" t="n">
        <v>24.6779815518177</v>
      </c>
      <c r="L175" s="10" t="n">
        <v>99.5488674832397</v>
      </c>
      <c r="M175" s="10" t="n">
        <v>24.8233593833637</v>
      </c>
      <c r="N175" s="10" t="n">
        <f aca="false">J175/12</f>
        <v>37.4576505697233</v>
      </c>
      <c r="O175" s="10" t="n">
        <f aca="false">K175/12</f>
        <v>2.05649846265147</v>
      </c>
      <c r="P175" s="10" t="n">
        <f aca="false">L175/12</f>
        <v>8.29573895693664</v>
      </c>
      <c r="Q175" s="10" t="n">
        <f aca="false">M175/12</f>
        <v>2.06861328194697</v>
      </c>
      <c r="R175" s="11" t="n">
        <f aca="false">Q175*B175+P175*D175+O175*E175+N175*C175</f>
        <v>3863.60620678895</v>
      </c>
      <c r="S175" s="10" t="n">
        <v>5.08</v>
      </c>
      <c r="T175" s="12" t="n">
        <v>18614.9167476835</v>
      </c>
      <c r="U175" s="12" t="n">
        <v>37.5072326646933</v>
      </c>
      <c r="V175" s="12" t="n">
        <v>50.1433591773975</v>
      </c>
      <c r="W175" s="0" t="n">
        <v>5.14700670588025</v>
      </c>
      <c r="X175" s="0" t="n">
        <v>8.29573895693664</v>
      </c>
      <c r="Y175" s="0" t="n">
        <v>2.06861328194697</v>
      </c>
      <c r="Z175" s="3" t="n">
        <f aca="false">T175*S175</f>
        <v>94563.7770782324</v>
      </c>
      <c r="AC175" s="4" t="n">
        <f aca="false">R175*1000-Z175</f>
        <v>3769042.42971072</v>
      </c>
      <c r="AD175" s="0" t="n">
        <f aca="false">Z175/(R175*1000)</f>
        <v>0.0244755215767252</v>
      </c>
      <c r="AE175" s="0" t="n">
        <v>256111</v>
      </c>
      <c r="AF175" s="0" t="n">
        <v>74728</v>
      </c>
      <c r="AG175" s="0" t="n">
        <v>92150</v>
      </c>
      <c r="AH175" s="0" t="n">
        <f aca="false">AG$171/AG175*AH$2</f>
        <v>449.491806836679</v>
      </c>
      <c r="AI175" s="0" t="n">
        <f aca="false">AG$171/AG175*AI$2</f>
        <v>24.6779815518177</v>
      </c>
      <c r="AJ175" s="0" t="n">
        <f aca="false">AE$171/AE175*AJ$2</f>
        <v>99.5488674832397</v>
      </c>
      <c r="AK175" s="0" t="n">
        <f aca="false">AF$171/AF175*AK$2</f>
        <v>24.8233593833637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1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1</v>
      </c>
    </row>
    <row r="176" customFormat="false" ht="15" hidden="false" customHeight="false" outlineLevel="0" collapsed="false">
      <c r="A176" s="17" t="n">
        <v>41791</v>
      </c>
      <c r="B176" s="1" t="n">
        <f aca="false">F176*$AP$183</f>
        <v>25.3725420648137</v>
      </c>
      <c r="C176" s="1" t="n">
        <f aca="false">G176*$AP$184</f>
        <v>50.6781789493819</v>
      </c>
      <c r="D176" s="1" t="n">
        <f aca="false">H176*$AP$185</f>
        <v>139.314294280844</v>
      </c>
      <c r="E176" s="1" t="n">
        <f aca="false">I176*$AP$186</f>
        <v>312.779932954553</v>
      </c>
      <c r="F176" s="18" t="n">
        <v>3.9800983036233</v>
      </c>
      <c r="G176" s="18" t="n">
        <v>5.87270661942837</v>
      </c>
      <c r="H176" s="18" t="n">
        <v>8.07037534775773</v>
      </c>
      <c r="I176" s="19" t="n">
        <v>8.85840704083399</v>
      </c>
      <c r="J176" s="10" t="n">
        <v>364.169773166872</v>
      </c>
      <c r="K176" s="10" t="n">
        <v>19.99363460524</v>
      </c>
      <c r="L176" s="10" t="n">
        <v>85.2831223741604</v>
      </c>
      <c r="M176" s="10" t="n">
        <v>28.0406324636454</v>
      </c>
      <c r="N176" s="10" t="n">
        <f aca="false">J176/12</f>
        <v>30.3474810972393</v>
      </c>
      <c r="O176" s="10" t="n">
        <f aca="false">K176/12</f>
        <v>1.66613621710334</v>
      </c>
      <c r="P176" s="10" t="n">
        <f aca="false">L176/12</f>
        <v>7.10692686451337</v>
      </c>
      <c r="Q176" s="10" t="n">
        <f aca="false">M176/12</f>
        <v>2.33671937197045</v>
      </c>
      <c r="R176" s="11" t="n">
        <f aca="false">Q176*B176+P176*D176+O176*E176+N176*C176</f>
        <v>3108.47406318185</v>
      </c>
      <c r="S176" s="10" t="n">
        <v>5.57</v>
      </c>
      <c r="T176" s="12" t="n">
        <v>15535.1872347989</v>
      </c>
      <c r="U176" s="12" t="n">
        <v>31.1897990222374</v>
      </c>
      <c r="V176" s="12" t="n">
        <v>41.6975922757184</v>
      </c>
      <c r="W176" s="0" t="n">
        <v>5.15719495882719</v>
      </c>
      <c r="X176" s="0" t="n">
        <v>7.10692686451337</v>
      </c>
      <c r="Y176" s="0" t="n">
        <v>2.33671937197045</v>
      </c>
      <c r="Z176" s="3" t="n">
        <f aca="false">T176*S176</f>
        <v>86530.9928978297</v>
      </c>
      <c r="AC176" s="4" t="n">
        <f aca="false">R176*1000-Z176</f>
        <v>3021943.07028402</v>
      </c>
      <c r="AD176" s="0" t="n">
        <f aca="false">Z176/(R176*1000)</f>
        <v>0.027837128809515</v>
      </c>
      <c r="AE176" s="0" t="n">
        <v>298952</v>
      </c>
      <c r="AF176" s="0" t="n">
        <v>66154</v>
      </c>
      <c r="AG176" s="0" t="n">
        <v>113740</v>
      </c>
      <c r="AH176" s="0" t="n">
        <f aca="false">AG$171/AG176*AH$2</f>
        <v>364.169773166872</v>
      </c>
      <c r="AI176" s="0" t="n">
        <f aca="false">AG$171/AG176*AI$2</f>
        <v>19.99363460524</v>
      </c>
      <c r="AJ176" s="0" t="n">
        <f aca="false">AE$171/AE176*AJ$2</f>
        <v>85.2831223741604</v>
      </c>
      <c r="AK176" s="0" t="n">
        <f aca="false">AF$171/AF176*AK$2</f>
        <v>28.0406324636454</v>
      </c>
    </row>
    <row r="177" customFormat="false" ht="15" hidden="false" customHeight="false" outlineLevel="0" collapsed="false">
      <c r="A177" s="17" t="n">
        <v>41821</v>
      </c>
      <c r="B177" s="1" t="n">
        <f aca="false">F177*$AP$183</f>
        <v>26.6877929539518</v>
      </c>
      <c r="C177" s="1" t="n">
        <f aca="false">G177*$AP$184</f>
        <v>53.3592921448759</v>
      </c>
      <c r="D177" s="1" t="n">
        <f aca="false">H177*$AP$185</f>
        <v>143.373843696223</v>
      </c>
      <c r="E177" s="1" t="n">
        <f aca="false">I177*$AP$186</f>
        <v>330.468857057891</v>
      </c>
      <c r="F177" s="18" t="n">
        <v>4.18641692236183</v>
      </c>
      <c r="G177" s="18" t="n">
        <v>6.18340032502386</v>
      </c>
      <c r="H177" s="18" t="n">
        <v>8.30554208132227</v>
      </c>
      <c r="I177" s="19" t="n">
        <v>9.35938447996066</v>
      </c>
      <c r="J177" s="10" t="n">
        <v>400.36991571296</v>
      </c>
      <c r="K177" s="10" t="n">
        <v>21.9810934116919</v>
      </c>
      <c r="L177" s="10" t="n">
        <v>100.424060280685</v>
      </c>
      <c r="M177" s="10" t="n">
        <v>25.4440710513682</v>
      </c>
      <c r="N177" s="10" t="n">
        <f aca="false">J177/12</f>
        <v>33.3641596427467</v>
      </c>
      <c r="O177" s="10" t="n">
        <f aca="false">K177/12</f>
        <v>1.83175778430766</v>
      </c>
      <c r="P177" s="10" t="n">
        <f aca="false">L177/12</f>
        <v>8.36867169005707</v>
      </c>
      <c r="Q177" s="10" t="n">
        <f aca="false">M177/12</f>
        <v>2.12033925428068</v>
      </c>
      <c r="R177" s="11" t="n">
        <f aca="false">Q177*B177+P177*D177+O177*E177+N177*C177</f>
        <v>3642.06264477827</v>
      </c>
      <c r="S177" s="10" t="n">
        <v>5.93</v>
      </c>
      <c r="T177" s="12" t="n">
        <v>17139.4697858178</v>
      </c>
      <c r="U177" s="12" t="n">
        <v>34.4357480079419</v>
      </c>
      <c r="V177" s="12" t="n">
        <v>46.0370962673021</v>
      </c>
      <c r="W177" s="0" t="n">
        <v>4.999544630203</v>
      </c>
      <c r="X177" s="0" t="n">
        <v>8.36867169005707</v>
      </c>
      <c r="Y177" s="0" t="n">
        <v>2.12033925428068</v>
      </c>
      <c r="Z177" s="3" t="n">
        <f aca="false">T177*S177</f>
        <v>101637.0558299</v>
      </c>
      <c r="AC177" s="4" t="n">
        <f aca="false">R177*1000-Z177</f>
        <v>3540425.58894837</v>
      </c>
      <c r="AD177" s="0" t="n">
        <f aca="false">Z177/(R177*1000)</f>
        <v>0.027906454595343</v>
      </c>
      <c r="AE177" s="0" t="n">
        <v>253879</v>
      </c>
      <c r="AF177" s="0" t="n">
        <v>72905</v>
      </c>
      <c r="AG177" s="0" t="n">
        <v>103456</v>
      </c>
      <c r="AH177" s="0" t="n">
        <f aca="false">AG$171/AG177*AH$2</f>
        <v>400.36991571296</v>
      </c>
      <c r="AI177" s="0" t="n">
        <f aca="false">AG$171/AG177*AI$2</f>
        <v>21.9810934116919</v>
      </c>
      <c r="AJ177" s="0" t="n">
        <f aca="false">AE$171/AE177*AJ$2</f>
        <v>100.424060280685</v>
      </c>
      <c r="AK177" s="0" t="n">
        <f aca="false">AF$171/AF177*AK$2</f>
        <v>25.4440710513682</v>
      </c>
      <c r="AN177" s="0" t="n">
        <v>0.1131</v>
      </c>
    </row>
    <row r="178" customFormat="false" ht="15" hidden="false" customHeight="false" outlineLevel="0" collapsed="false">
      <c r="A178" s="17" t="n">
        <v>41852</v>
      </c>
      <c r="B178" s="1" t="n">
        <f aca="false">F178*$AP$183</f>
        <v>24.8313864428154</v>
      </c>
      <c r="C178" s="1" t="n">
        <f aca="false">G178*$AP$184</f>
        <v>49.6102553840096</v>
      </c>
      <c r="D178" s="1" t="n">
        <f aca="false">H178*$AP$185</f>
        <v>134.444900096444</v>
      </c>
      <c r="E178" s="1" t="n">
        <f aca="false">I178*$AP$186</f>
        <v>306.46237802041</v>
      </c>
      <c r="F178" s="18" t="n">
        <v>3.89520919130615</v>
      </c>
      <c r="G178" s="18" t="n">
        <v>5.7489531239117</v>
      </c>
      <c r="H178" s="18" t="n">
        <v>7.78829489802958</v>
      </c>
      <c r="I178" s="19" t="n">
        <v>8.67948420335897</v>
      </c>
      <c r="J178" s="10" t="n">
        <v>371.859356483643</v>
      </c>
      <c r="K178" s="10" t="n">
        <v>20.4158078069451</v>
      </c>
      <c r="L178" s="10" t="n">
        <v>152.87032540068</v>
      </c>
      <c r="M178" s="10" t="n">
        <v>36.4633499105616</v>
      </c>
      <c r="N178" s="10" t="n">
        <f aca="false">J178/12</f>
        <v>30.9882797069702</v>
      </c>
      <c r="O178" s="10" t="n">
        <f aca="false">K178/12</f>
        <v>1.70131731724542</v>
      </c>
      <c r="P178" s="10" t="n">
        <f aca="false">L178/12</f>
        <v>12.73919378339</v>
      </c>
      <c r="Q178" s="10" t="n">
        <f aca="false">M178/12</f>
        <v>3.0386124925468</v>
      </c>
      <c r="R178" s="11" t="n">
        <f aca="false">Q178*B178+P178*D178+O178*E178+N178*C178</f>
        <v>3846.89881755375</v>
      </c>
      <c r="S178" s="10" t="n">
        <v>6.23</v>
      </c>
      <c r="T178" s="12" t="n">
        <v>18608.7903086639</v>
      </c>
      <c r="U178" s="12" t="n">
        <v>36.9484154310468</v>
      </c>
      <c r="V178" s="12" t="n">
        <v>49.3962773142337</v>
      </c>
      <c r="W178" s="0" t="n">
        <v>6.24100438111034</v>
      </c>
      <c r="X178" s="0" t="n">
        <v>12.73919378339</v>
      </c>
      <c r="Y178" s="0" t="n">
        <v>3.0386124925468</v>
      </c>
      <c r="Z178" s="3" t="n">
        <f aca="false">T178*S178</f>
        <v>115932.763622976</v>
      </c>
      <c r="AC178" s="4" t="n">
        <f aca="false">R178*1000-Z178</f>
        <v>3730966.05393078</v>
      </c>
      <c r="AD178" s="0" t="n">
        <f aca="false">Z178/(R178*1000)</f>
        <v>0.0301366812909048</v>
      </c>
      <c r="AE178" s="0" t="n">
        <v>166779</v>
      </c>
      <c r="AF178" s="0" t="n">
        <v>50873</v>
      </c>
      <c r="AG178" s="0" t="n">
        <v>111388</v>
      </c>
      <c r="AH178" s="0" t="n">
        <f aca="false">AG$171/AG178*AH$2</f>
        <v>371.859356483643</v>
      </c>
      <c r="AI178" s="0" t="n">
        <f aca="false">AG$171/AG178*AI$2</f>
        <v>20.4158078069451</v>
      </c>
      <c r="AJ178" s="0" t="n">
        <f aca="false">AE$171/AE178*AJ$2</f>
        <v>152.87032540068</v>
      </c>
      <c r="AK178" s="0" t="n">
        <f aca="false">AF$171/AF178*AK$2</f>
        <v>36.4633499105616</v>
      </c>
      <c r="AM178" s="0" t="s">
        <v>34</v>
      </c>
      <c r="AN178" s="0" t="n">
        <v>0.275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</row>
    <row r="179" customFormat="false" ht="15" hidden="false" customHeight="false" outlineLevel="0" collapsed="false">
      <c r="A179" s="17" t="n">
        <v>41883</v>
      </c>
      <c r="B179" s="1" t="n">
        <f aca="false">F179*$AP$183</f>
        <v>22.8745970704518</v>
      </c>
      <c r="C179" s="1" t="n">
        <f aca="false">G179*$AP$184</f>
        <v>45.649733530586</v>
      </c>
      <c r="D179" s="1" t="n">
        <f aca="false">H179*$AP$185</f>
        <v>126.145171528873</v>
      </c>
      <c r="E179" s="1" t="n">
        <f aca="false">I179*$AP$186</f>
        <v>280.918808315498</v>
      </c>
      <c r="F179" s="18" t="n">
        <v>3.58825476625889</v>
      </c>
      <c r="G179" s="18" t="n">
        <v>5.28999853266202</v>
      </c>
      <c r="H179" s="18" t="n">
        <v>7.30749768213319</v>
      </c>
      <c r="I179" s="19" t="n">
        <v>7.956051163443</v>
      </c>
      <c r="J179" s="10" t="n">
        <v>346.069145869712</v>
      </c>
      <c r="K179" s="10" t="n">
        <v>18.9998746751999</v>
      </c>
      <c r="L179" s="10" t="n">
        <v>140.896812414342</v>
      </c>
      <c r="M179" s="10" t="n">
        <v>30.8016737513284</v>
      </c>
      <c r="N179" s="10" t="n">
        <f aca="false">J179/12</f>
        <v>28.8390954891427</v>
      </c>
      <c r="O179" s="10" t="n">
        <f aca="false">K179/12</f>
        <v>1.58332288959999</v>
      </c>
      <c r="P179" s="10" t="n">
        <f aca="false">L179/12</f>
        <v>11.7414010345285</v>
      </c>
      <c r="Q179" s="10" t="n">
        <f aca="false">M179/12</f>
        <v>2.56680614594403</v>
      </c>
      <c r="R179" s="11" t="n">
        <f aca="false">Q179*B179+P179*D179+O179*E179+N179*C179</f>
        <v>3301.11790750389</v>
      </c>
      <c r="S179" s="10" t="n">
        <v>6.01</v>
      </c>
      <c r="T179" s="12" t="n">
        <v>17156.1150697089</v>
      </c>
      <c r="U179" s="12" t="n">
        <v>34.1011942816454</v>
      </c>
      <c r="V179" s="12" t="n">
        <v>45.5898319273334</v>
      </c>
      <c r="W179" s="0" t="n">
        <v>5.41813127164037</v>
      </c>
      <c r="X179" s="0" t="n">
        <v>11.7414010345285</v>
      </c>
      <c r="Y179" s="0" t="n">
        <v>2.56680614594403</v>
      </c>
      <c r="Z179" s="3" t="n">
        <f aca="false">T179*S179</f>
        <v>103108.25156895</v>
      </c>
      <c r="AC179" s="4" t="n">
        <f aca="false">R179*1000-Z179</f>
        <v>3198009.65593494</v>
      </c>
      <c r="AD179" s="0" t="n">
        <f aca="false">Z179/(R179*1000)</f>
        <v>0.0312343437762618</v>
      </c>
      <c r="AE179" s="0" t="n">
        <v>180952</v>
      </c>
      <c r="AF179" s="0" t="n">
        <v>60224</v>
      </c>
      <c r="AG179" s="0" t="n">
        <v>119689</v>
      </c>
      <c r="AH179" s="0" t="n">
        <f aca="false">AG$171/AG179*AH$2</f>
        <v>346.069145869712</v>
      </c>
      <c r="AI179" s="0" t="n">
        <f aca="false">AG$171/AG179*AI$2</f>
        <v>18.9998746751999</v>
      </c>
      <c r="AJ179" s="0" t="n">
        <f aca="false">AE$171/AE179*AJ$2</f>
        <v>140.896812414342</v>
      </c>
      <c r="AK179" s="0" t="n">
        <f aca="false">AF$171/AF179*AK$2</f>
        <v>30.8016737513284</v>
      </c>
      <c r="AN179" s="0" t="n">
        <v>0.027</v>
      </c>
      <c r="AS179" s="0" t="s">
        <v>10</v>
      </c>
      <c r="AT179" s="0" t="s">
        <v>7</v>
      </c>
      <c r="AU179" s="10" t="n">
        <v>42.5</v>
      </c>
      <c r="AV179" s="10" t="n">
        <v>52.2529065366799</v>
      </c>
      <c r="AW179" s="10" t="n">
        <v>42.7235679275176</v>
      </c>
      <c r="AX179" s="10" t="n">
        <v>34.6589802291372</v>
      </c>
      <c r="AY179" s="10" t="n">
        <v>37.4576505697233</v>
      </c>
      <c r="AZ179" s="10" t="n">
        <v>30.3474810972393</v>
      </c>
      <c r="BA179" s="10" t="n">
        <v>33.3641596427467</v>
      </c>
      <c r="BB179" s="10" t="n">
        <v>30.9882797069702</v>
      </c>
      <c r="BC179" s="10" t="n">
        <v>28.8390954891427</v>
      </c>
      <c r="BD179" s="10" t="n">
        <v>79.8363016074939</v>
      </c>
      <c r="BE179" s="10" t="n">
        <v>56.5105761202338</v>
      </c>
      <c r="BF179" s="10" t="n">
        <v>57.2757404795487</v>
      </c>
      <c r="BG179" s="10" t="n">
        <v>43.4999684940139</v>
      </c>
      <c r="BH179" s="10" t="n">
        <v>39.7187989045383</v>
      </c>
      <c r="BI179" s="10" t="n">
        <v>35.2450349721754</v>
      </c>
      <c r="BJ179" s="10" t="n">
        <v>37.5309611829945</v>
      </c>
      <c r="BK179" s="10" t="n">
        <v>38.6159186002282</v>
      </c>
      <c r="BL179" s="10" t="n">
        <v>30.6765241734803</v>
      </c>
      <c r="BM179" s="10" t="n">
        <v>36.1497476016924</v>
      </c>
      <c r="BN179" s="10" t="n">
        <v>39.1662600703506</v>
      </c>
      <c r="BO179" s="10" t="n">
        <v>38.0451519393345</v>
      </c>
      <c r="BP179" s="10" t="n">
        <v>45.7830634143753</v>
      </c>
      <c r="BQ179" s="10" t="n">
        <v>47.5195145791459</v>
      </c>
      <c r="BR179" s="10" t="n">
        <v>47.5254030759063</v>
      </c>
      <c r="BS179" s="10" t="n">
        <v>33.0498132899272</v>
      </c>
      <c r="BT179" s="10" t="n">
        <v>24.8966582997937</v>
      </c>
      <c r="BU179" s="10" t="n">
        <v>22.7416161549611</v>
      </c>
      <c r="BV179" s="10" t="n">
        <v>22.081555429032</v>
      </c>
      <c r="BW179" s="10" t="n">
        <v>28.9907233985369</v>
      </c>
      <c r="BX179" s="10" t="n">
        <v>53.303516276484</v>
      </c>
      <c r="BY179" s="10" t="n">
        <v>87.7876471934688</v>
      </c>
      <c r="BZ179" s="10" t="n">
        <v>43.8592439644219</v>
      </c>
      <c r="CA179" s="10" t="n">
        <v>21.5581749025682</v>
      </c>
      <c r="CB179" s="10" t="n">
        <v>24.1107738839488</v>
      </c>
      <c r="CC179" s="10" t="n">
        <v>27.0827416026551</v>
      </c>
      <c r="CD179" s="10" t="n">
        <v>48.3170607091365</v>
      </c>
    </row>
    <row r="180" customFormat="false" ht="15" hidden="false" customHeight="false" outlineLevel="0" collapsed="false">
      <c r="A180" s="17" t="n">
        <v>41913</v>
      </c>
      <c r="B180" s="1" t="n">
        <f aca="false">F180*$AP$183</f>
        <v>22.0520775393095</v>
      </c>
      <c r="C180" s="1" t="n">
        <f aca="false">G180*$AP$184</f>
        <v>43.999690850993</v>
      </c>
      <c r="D180" s="1" t="n">
        <f aca="false">H180*$AP$185</f>
        <v>121.495176043985</v>
      </c>
      <c r="E180" s="1" t="n">
        <f aca="false">I180*$AP$186</f>
        <v>270.583550560937</v>
      </c>
      <c r="F180" s="18" t="n">
        <v>3.45922912183454</v>
      </c>
      <c r="G180" s="18" t="n">
        <v>5.09878770449742</v>
      </c>
      <c r="H180" s="18" t="n">
        <v>7.03812683887446</v>
      </c>
      <c r="I180" s="19" t="n">
        <v>7.66334082490879</v>
      </c>
      <c r="J180" s="10" t="n">
        <v>958.035619289927</v>
      </c>
      <c r="K180" s="10" t="n">
        <v>52.5980340002313</v>
      </c>
      <c r="L180" s="10" t="n">
        <v>112.526911856223</v>
      </c>
      <c r="M180" s="10" t="n">
        <v>22.4055464296067</v>
      </c>
      <c r="N180" s="10" t="n">
        <f aca="false">J180/12</f>
        <v>79.8363016074939</v>
      </c>
      <c r="O180" s="10" t="n">
        <f aca="false">K180/12</f>
        <v>4.38316950001927</v>
      </c>
      <c r="P180" s="10" t="n">
        <f aca="false">L180/12</f>
        <v>9.37724265468525</v>
      </c>
      <c r="Q180" s="10" t="n">
        <f aca="false">M180/12</f>
        <v>1.86712886913389</v>
      </c>
      <c r="R180" s="11" t="n">
        <f aca="false">Q180*B180+P180*D180+O180*E180+N180*C180</f>
        <v>5879.24997317816</v>
      </c>
      <c r="S180" s="10" t="n">
        <v>6.08</v>
      </c>
      <c r="T180" s="12" t="n">
        <v>34858.4345902244</v>
      </c>
      <c r="U180" s="12" t="n">
        <v>71.0970815646635</v>
      </c>
      <c r="V180" s="12" t="n">
        <v>95.0495742843095</v>
      </c>
      <c r="W180" s="0" t="n">
        <v>7.17266003050531</v>
      </c>
      <c r="X180" s="0" t="n">
        <v>9.37724265468525</v>
      </c>
      <c r="Y180" s="0" t="n">
        <v>1.86712886913389</v>
      </c>
      <c r="Z180" s="3" t="n">
        <f aca="false">T180*S180</f>
        <v>211939.282308564</v>
      </c>
      <c r="AC180" s="4" t="n">
        <f aca="false">R180*1000-Z180</f>
        <v>5667310.6908696</v>
      </c>
      <c r="AD180" s="0" t="n">
        <f aca="false">Z180/(R180*1000)</f>
        <v>0.0360486938428297</v>
      </c>
      <c r="AE180" s="0" t="n">
        <v>226573</v>
      </c>
      <c r="AF180" s="0" t="n">
        <v>82792</v>
      </c>
      <c r="AG180" s="0" t="n">
        <v>43235</v>
      </c>
      <c r="AH180" s="0" t="n">
        <f aca="false">AG$171/AG180*AH$2</f>
        <v>958.035619289927</v>
      </c>
      <c r="AI180" s="0" t="n">
        <f aca="false">AG$171/AG180*AI$2</f>
        <v>52.5980340002313</v>
      </c>
      <c r="AJ180" s="0" t="n">
        <f aca="false">AE$171/AE180*AJ$2</f>
        <v>112.526911856223</v>
      </c>
      <c r="AK180" s="0" t="n">
        <f aca="false">AF$171/AF180*AK$2</f>
        <v>22.4055464296067</v>
      </c>
      <c r="AN180" s="0" t="n">
        <v>0.0444</v>
      </c>
      <c r="AS180" s="0" t="s">
        <v>7</v>
      </c>
      <c r="AT180" s="0" t="s">
        <v>8</v>
      </c>
      <c r="AU180" s="10" t="n">
        <v>2.33333333333333</v>
      </c>
      <c r="AV180" s="10" t="n">
        <v>2.86878702554321</v>
      </c>
      <c r="AW180" s="10" t="n">
        <v>2.34560765092253</v>
      </c>
      <c r="AX180" s="10" t="n">
        <v>1.90284597336439</v>
      </c>
      <c r="AY180" s="10" t="n">
        <v>2.05649846265147</v>
      </c>
      <c r="AZ180" s="10" t="n">
        <v>1.66613621710334</v>
      </c>
      <c r="BA180" s="10" t="n">
        <v>1.83175778430766</v>
      </c>
      <c r="BB180" s="10" t="n">
        <v>1.70131731724542</v>
      </c>
      <c r="BC180" s="10" t="n">
        <v>1.58332288959999</v>
      </c>
      <c r="BD180" s="10" t="n">
        <v>4.38316950001927</v>
      </c>
      <c r="BE180" s="10" t="n">
        <v>3.10254143405205</v>
      </c>
      <c r="BF180" s="10" t="n">
        <v>3.14455045770071</v>
      </c>
      <c r="BG180" s="10" t="n">
        <v>2.38823356437723</v>
      </c>
      <c r="BH180" s="10" t="n">
        <v>2.18063993985701</v>
      </c>
      <c r="BI180" s="10" t="n">
        <v>1.93502152788414</v>
      </c>
      <c r="BJ180" s="10" t="n">
        <v>2.06052335906636</v>
      </c>
      <c r="BK180" s="10" t="n">
        <v>2.12008964863998</v>
      </c>
      <c r="BL180" s="10" t="n">
        <v>1.68420132717147</v>
      </c>
      <c r="BM180" s="10" t="n">
        <v>1.98469202519096</v>
      </c>
      <c r="BN180" s="10" t="n">
        <v>2.15030447445062</v>
      </c>
      <c r="BO180" s="10" t="n">
        <v>2.0887534398066</v>
      </c>
      <c r="BP180" s="10" t="n">
        <v>2.51357995216178</v>
      </c>
      <c r="BQ180" s="10" t="n">
        <v>2.60891452591389</v>
      </c>
      <c r="BR180" s="10" t="n">
        <v>2.60923781593211</v>
      </c>
      <c r="BS180" s="10" t="n">
        <v>1.81449955317248</v>
      </c>
      <c r="BT180" s="10" t="n">
        <v>1.36687535763573</v>
      </c>
      <c r="BU180" s="10" t="n">
        <v>1.24855931831159</v>
      </c>
      <c r="BV180" s="10" t="n">
        <v>1.21232069022137</v>
      </c>
      <c r="BW180" s="10" t="n">
        <v>1.59164755913536</v>
      </c>
      <c r="BX180" s="10" t="n">
        <v>2.92646756027755</v>
      </c>
      <c r="BY180" s="10" t="n">
        <v>4.81971396356299</v>
      </c>
      <c r="BZ180" s="10" t="n">
        <v>2.40795849216434</v>
      </c>
      <c r="CA180" s="10" t="n">
        <v>1.18358607308218</v>
      </c>
      <c r="CB180" s="10" t="n">
        <v>1.32372876225601</v>
      </c>
      <c r="CC180" s="10" t="n">
        <v>1.48689561740067</v>
      </c>
      <c r="CD180" s="10" t="n">
        <v>2.65270137226632</v>
      </c>
    </row>
    <row r="181" customFormat="false" ht="15" hidden="false" customHeight="false" outlineLevel="0" collapsed="false">
      <c r="A181" s="17" t="n">
        <v>41944</v>
      </c>
      <c r="B181" s="1" t="n">
        <f aca="false">F181*$AP$183</f>
        <v>22.1044582489719</v>
      </c>
      <c r="C181" s="1" t="n">
        <f aca="false">G181*$AP$184</f>
        <v>44.1231295841934</v>
      </c>
      <c r="D181" s="1" t="n">
        <f aca="false">H181*$AP$185</f>
        <v>118.546091390956</v>
      </c>
      <c r="E181" s="1" t="n">
        <f aca="false">I181*$AP$186</f>
        <v>271.742517276231</v>
      </c>
      <c r="F181" s="18" t="n">
        <v>3.46744589306452</v>
      </c>
      <c r="G181" s="18" t="n">
        <v>5.11309207534476</v>
      </c>
      <c r="H181" s="18" t="n">
        <v>6.86728851819013</v>
      </c>
      <c r="I181" s="19" t="n">
        <v>7.69616453841841</v>
      </c>
      <c r="J181" s="10" t="n">
        <v>678.126913442805</v>
      </c>
      <c r="K181" s="10" t="n">
        <v>37.2304972086246</v>
      </c>
      <c r="L181" s="10" t="n">
        <v>103.118607049688</v>
      </c>
      <c r="M181" s="10" t="n">
        <v>29.8202745715847</v>
      </c>
      <c r="N181" s="10" t="n">
        <f aca="false">J181/12</f>
        <v>56.5105761202338</v>
      </c>
      <c r="O181" s="10" t="n">
        <f aca="false">K181/12</f>
        <v>3.10254143405205</v>
      </c>
      <c r="P181" s="10" t="n">
        <f aca="false">L181/12</f>
        <v>8.59321725414063</v>
      </c>
      <c r="Q181" s="10" t="n">
        <f aca="false">M181/12</f>
        <v>2.48502288096539</v>
      </c>
      <c r="R181" s="11" t="n">
        <f aca="false">Q181*B181+P181*D181+O181*E181+N181*C181</f>
        <v>4410.13829474534</v>
      </c>
      <c r="S181" s="10" t="n">
        <v>6.84</v>
      </c>
      <c r="T181" s="12" t="n">
        <v>26047.5852705918</v>
      </c>
      <c r="U181" s="12" t="n">
        <v>52.8148589674823</v>
      </c>
      <c r="V181" s="12" t="n">
        <v>70.6081002239068</v>
      </c>
      <c r="W181" s="0" t="n">
        <v>6.81516561821435</v>
      </c>
      <c r="X181" s="0" t="n">
        <v>8.59321725414063</v>
      </c>
      <c r="Y181" s="0" t="n">
        <v>2.48502288096539</v>
      </c>
      <c r="Z181" s="3" t="n">
        <f aca="false">T181*S181</f>
        <v>178165.483250848</v>
      </c>
      <c r="AC181" s="4" t="n">
        <f aca="false">R181*1000-Z181</f>
        <v>4231972.81149449</v>
      </c>
      <c r="AD181" s="0" t="n">
        <f aca="false">Z181/(R181*1000)</f>
        <v>0.0403990694493937</v>
      </c>
      <c r="AE181" s="0" t="n">
        <v>247245</v>
      </c>
      <c r="AF181" s="0" t="n">
        <v>62206</v>
      </c>
      <c r="AG181" s="0" t="n">
        <v>61081</v>
      </c>
      <c r="AH181" s="0" t="n">
        <f aca="false">AG$171/AG181*AH$2</f>
        <v>678.126913442805</v>
      </c>
      <c r="AI181" s="0" t="n">
        <f aca="false">AG$171/AG181*AI$2</f>
        <v>37.2304972086246</v>
      </c>
      <c r="AJ181" s="0" t="n">
        <f aca="false">AE$171/AE181*AJ$2</f>
        <v>103.118607049688</v>
      </c>
      <c r="AK181" s="0" t="n">
        <f aca="false">AF$171/AF181*AK$2</f>
        <v>29.8202745715847</v>
      </c>
      <c r="AN181" s="0" t="n">
        <v>0.0368</v>
      </c>
      <c r="AS181" s="0" t="s">
        <v>9</v>
      </c>
      <c r="AT181" s="0" t="s">
        <v>9</v>
      </c>
      <c r="AU181" s="10" t="n">
        <v>7.5</v>
      </c>
      <c r="AV181" s="10" t="n">
        <v>8.27116229094646</v>
      </c>
      <c r="AW181" s="10" t="n">
        <v>7.09818922891888</v>
      </c>
      <c r="AX181" s="10" t="n">
        <v>7.95786280128097</v>
      </c>
      <c r="AY181" s="10" t="n">
        <v>8.29573895693664</v>
      </c>
      <c r="AZ181" s="10" t="n">
        <v>7.10692686451337</v>
      </c>
      <c r="BA181" s="10" t="n">
        <v>8.36867169005707</v>
      </c>
      <c r="BB181" s="10" t="n">
        <v>12.73919378339</v>
      </c>
      <c r="BC181" s="10" t="n">
        <v>11.7414010345285</v>
      </c>
      <c r="BD181" s="10" t="n">
        <v>9.37724265468525</v>
      </c>
      <c r="BE181" s="10" t="n">
        <v>8.59321725414063</v>
      </c>
      <c r="BF181" s="10" t="n">
        <v>8.48518129500425</v>
      </c>
      <c r="BG181" s="10" t="n">
        <v>7.46938775510204</v>
      </c>
      <c r="BH181" s="10" t="n">
        <v>8.56387952856199</v>
      </c>
      <c r="BI181" s="10" t="n">
        <v>6.5802261514304</v>
      </c>
      <c r="BJ181" s="10" t="n">
        <v>6.70393123881826</v>
      </c>
      <c r="BK181" s="10" t="n">
        <v>9.25135855366287</v>
      </c>
      <c r="BL181" s="10" t="n">
        <v>7.36708334055722</v>
      </c>
      <c r="BM181" s="10" t="n">
        <v>7.5442346683332</v>
      </c>
      <c r="BN181" s="10" t="n">
        <v>9.74033475910823</v>
      </c>
      <c r="BO181" s="10" t="n">
        <v>8.46098706139565</v>
      </c>
      <c r="BP181" s="10" t="n">
        <v>8.67341065239489</v>
      </c>
      <c r="BQ181" s="10" t="n">
        <v>7.9106922781921</v>
      </c>
      <c r="BR181" s="10" t="n">
        <v>8.39525832263163</v>
      </c>
      <c r="BS181" s="10" t="n">
        <v>6.79192626999172</v>
      </c>
      <c r="BT181" s="10" t="n">
        <v>8.64028987629017</v>
      </c>
      <c r="BU181" s="10" t="n">
        <v>5.79698558823048</v>
      </c>
      <c r="BV181" s="10" t="n">
        <v>6.23193889583077</v>
      </c>
      <c r="BW181" s="10" t="n">
        <v>9.15473112719752</v>
      </c>
      <c r="BX181" s="10" t="n">
        <v>7.79632096346283</v>
      </c>
      <c r="BY181" s="10" t="n">
        <v>8.95161494189917</v>
      </c>
      <c r="BZ181" s="10" t="n">
        <v>8.90117348370906</v>
      </c>
      <c r="CA181" s="10" t="n">
        <v>7.80775251912773</v>
      </c>
      <c r="CB181" s="10" t="n">
        <v>7.41324987177206</v>
      </c>
      <c r="CC181" s="10" t="n">
        <v>6.78520217036538</v>
      </c>
      <c r="CD181" s="10" t="n">
        <v>8.63719886497606</v>
      </c>
    </row>
    <row r="182" customFormat="false" ht="15" hidden="false" customHeight="false" outlineLevel="0" collapsed="false">
      <c r="A182" s="17" t="n">
        <v>41974</v>
      </c>
      <c r="B182" s="1" t="n">
        <f aca="false">F182*$AP$183</f>
        <v>21.4394152169334</v>
      </c>
      <c r="C182" s="1" t="n">
        <f aca="false">G182*$AP$184</f>
        <v>42.7802593568465</v>
      </c>
      <c r="D182" s="1" t="n">
        <f aca="false">H182*$AP$185</f>
        <v>114.749554679273</v>
      </c>
      <c r="E182" s="1" t="n">
        <f aca="false">I182*$AP$186</f>
        <v>263.147641571387</v>
      </c>
      <c r="F182" s="18" t="n">
        <v>3.36312301375306</v>
      </c>
      <c r="G182" s="18" t="n">
        <v>4.95747711370515</v>
      </c>
      <c r="H182" s="18" t="n">
        <v>6.64735791851269</v>
      </c>
      <c r="I182" s="19" t="n">
        <v>7.45274448669165</v>
      </c>
      <c r="J182" s="10" t="n">
        <v>687.308885754584</v>
      </c>
      <c r="K182" s="10" t="n">
        <v>37.7346054924085</v>
      </c>
      <c r="L182" s="10" t="n">
        <v>101.822175540051</v>
      </c>
      <c r="M182" s="10" t="n">
        <v>28.3132622067555</v>
      </c>
      <c r="N182" s="10" t="n">
        <f aca="false">J182/12</f>
        <v>57.2757404795487</v>
      </c>
      <c r="O182" s="10" t="n">
        <f aca="false">K182/12</f>
        <v>3.14455045770071</v>
      </c>
      <c r="P182" s="10" t="n">
        <f aca="false">L182/12</f>
        <v>8.48518129500425</v>
      </c>
      <c r="Q182" s="10" t="n">
        <f aca="false">M182/12</f>
        <v>2.35943851722962</v>
      </c>
      <c r="R182" s="11" t="n">
        <f aca="false">Q182*B182+P182*D182+O182*E182+N182*C182</f>
        <v>4302.00782634103</v>
      </c>
      <c r="S182" s="10" t="n">
        <v>6.97</v>
      </c>
      <c r="T182" s="12" t="n">
        <v>26231.752483241</v>
      </c>
      <c r="U182" s="12" t="n">
        <v>53.2257134669972</v>
      </c>
      <c r="V182" s="12" t="n">
        <v>71.1573709451834</v>
      </c>
      <c r="W182" s="0" t="n">
        <v>6.66955160244177</v>
      </c>
      <c r="X182" s="0" t="n">
        <v>8.48518129500425</v>
      </c>
      <c r="Y182" s="0" t="n">
        <v>2.35943851722962</v>
      </c>
      <c r="Z182" s="3" t="n">
        <f aca="false">T182*S182</f>
        <v>182835.31480819</v>
      </c>
      <c r="AC182" s="4" t="n">
        <f aca="false">R182*1000-Z182</f>
        <v>4119172.51153284</v>
      </c>
      <c r="AD182" s="0" t="n">
        <f aca="false">Z182/(R182*1000)</f>
        <v>0.0424999958597695</v>
      </c>
      <c r="AE182" s="0" t="n">
        <v>250393</v>
      </c>
      <c r="AF182" s="0" t="n">
        <v>65517</v>
      </c>
      <c r="AG182" s="0" t="n">
        <v>60265</v>
      </c>
      <c r="AH182" s="0" t="n">
        <f aca="false">AG$171/AG182*AH$2</f>
        <v>687.308885754584</v>
      </c>
      <c r="AI182" s="0" t="n">
        <f aca="false">AG$171/AG182*AI$2</f>
        <v>37.7346054924085</v>
      </c>
      <c r="AJ182" s="0" t="n">
        <f aca="false">AE$171/AE182*AJ$2</f>
        <v>101.822175540051</v>
      </c>
      <c r="AK182" s="0" t="n">
        <f aca="false">AF$171/AF182*AK$2</f>
        <v>28.3132622067555</v>
      </c>
      <c r="AN182" s="0" t="s">
        <v>35</v>
      </c>
      <c r="AO182" s="0" t="s">
        <v>36</v>
      </c>
      <c r="AS182" s="0" t="s">
        <v>8</v>
      </c>
      <c r="AT182" s="20" t="s">
        <v>10</v>
      </c>
      <c r="AU182" s="10" t="n">
        <v>1.66666666666667</v>
      </c>
      <c r="AV182" s="10" t="n">
        <v>3.29496607339515</v>
      </c>
      <c r="AW182" s="10" t="n">
        <v>1.92937348926415</v>
      </c>
      <c r="AX182" s="10" t="n">
        <v>2.11494347229253</v>
      </c>
      <c r="AY182" s="10" t="n">
        <v>2.06861328194697</v>
      </c>
      <c r="AZ182" s="10" t="n">
        <v>2.33671937197045</v>
      </c>
      <c r="BA182" s="10" t="n">
        <v>2.12033925428068</v>
      </c>
      <c r="BB182" s="10" t="n">
        <v>3.0386124925468</v>
      </c>
      <c r="BC182" s="10" t="n">
        <v>2.56680614594403</v>
      </c>
      <c r="BD182" s="10" t="n">
        <v>1.86712886913389</v>
      </c>
      <c r="BE182" s="10" t="n">
        <v>2.48502288096539</v>
      </c>
      <c r="BF182" s="10" t="n">
        <v>2.35943851722962</v>
      </c>
      <c r="BG182" s="10" t="n">
        <v>1.90504945939729</v>
      </c>
      <c r="BH182" s="10" t="n">
        <v>2.28795413731178</v>
      </c>
      <c r="BI182" s="10" t="n">
        <v>2.7259047652636</v>
      </c>
      <c r="BJ182" s="10" t="n">
        <v>2.29505357187044</v>
      </c>
      <c r="BK182" s="10" t="n">
        <v>2.24969559374985</v>
      </c>
      <c r="BL182" s="10" t="n">
        <v>2.52529377811176</v>
      </c>
      <c r="BM182" s="10" t="n">
        <v>2.76160020961364</v>
      </c>
      <c r="BN182" s="10" t="n">
        <v>4.69116694990694</v>
      </c>
      <c r="BO182" s="10" t="n">
        <v>3.27458498386539</v>
      </c>
      <c r="BP182" s="10" t="n">
        <v>3.28425540352965</v>
      </c>
      <c r="BQ182" s="10" t="n">
        <v>2.37875407145239</v>
      </c>
      <c r="BR182" s="10" t="n">
        <v>3.03604629847854</v>
      </c>
      <c r="BS182" s="10" t="n">
        <v>2.42411412023606</v>
      </c>
      <c r="BT182" s="10" t="n">
        <v>1.99557638270314</v>
      </c>
      <c r="BU182" s="10" t="n">
        <v>2.14803492438454</v>
      </c>
      <c r="BV182" s="10" t="n">
        <v>2.48434394570068</v>
      </c>
      <c r="BW182" s="10" t="n">
        <v>2.33774417139256</v>
      </c>
      <c r="BX182" s="10" t="n">
        <v>2.77523443624591</v>
      </c>
      <c r="BY182" s="10" t="n">
        <v>3.07787777423808</v>
      </c>
      <c r="BZ182" s="10" t="n">
        <v>3.41696139109932</v>
      </c>
      <c r="CA182" s="10" t="n">
        <v>2.18699451541861</v>
      </c>
      <c r="CB182" s="10" t="n">
        <v>2.72129800780448</v>
      </c>
      <c r="CC182" s="10" t="n">
        <v>1.76384451544196</v>
      </c>
      <c r="CD182" s="10" t="n">
        <v>2.45932501803063</v>
      </c>
    </row>
    <row r="183" customFormat="false" ht="15" hidden="false" customHeight="false" outlineLevel="0" collapsed="false">
      <c r="A183" s="17" t="n">
        <v>42005</v>
      </c>
      <c r="B183" s="1" t="n">
        <f aca="false">F183*$AP$183</f>
        <v>19.7514753967925</v>
      </c>
      <c r="C183" s="1" t="n">
        <f aca="false">G183*$AP$184</f>
        <v>39.3782108926925</v>
      </c>
      <c r="D183" s="1" t="n">
        <f aca="false">H183*$AP$185</f>
        <v>107.466806945597</v>
      </c>
      <c r="E183" s="1" t="n">
        <f aca="false">I183*$AP$186</f>
        <v>241.504328734237</v>
      </c>
      <c r="F183" s="18" t="n">
        <v>3.09834203920192</v>
      </c>
      <c r="G183" s="18" t="n">
        <v>4.56323973285908</v>
      </c>
      <c r="H183" s="18" t="n">
        <v>6.22547365977823</v>
      </c>
      <c r="I183" s="19" t="n">
        <v>6.83977269846816</v>
      </c>
      <c r="J183" s="10" t="n">
        <v>521.999621928166</v>
      </c>
      <c r="K183" s="10" t="n">
        <v>28.6588027725268</v>
      </c>
      <c r="L183" s="10" t="n">
        <v>89.6326530612245</v>
      </c>
      <c r="M183" s="10" t="n">
        <v>22.8605935127674</v>
      </c>
      <c r="N183" s="10" t="n">
        <f aca="false">J183/12</f>
        <v>43.4999684940139</v>
      </c>
      <c r="O183" s="10" t="n">
        <f aca="false">K183/12</f>
        <v>2.38823356437723</v>
      </c>
      <c r="P183" s="10" t="n">
        <f aca="false">L183/12</f>
        <v>7.46938775510204</v>
      </c>
      <c r="Q183" s="10" t="n">
        <f aca="false">M183/12</f>
        <v>1.90504945939729</v>
      </c>
      <c r="R183" s="11" t="n">
        <f aca="false">Q183*B183+P183*D183+O183*E183+N183*C183</f>
        <v>3130.05846641458</v>
      </c>
      <c r="S183" s="10" t="n">
        <v>6.97</v>
      </c>
      <c r="T183" s="12" t="n">
        <v>20432.1538870535</v>
      </c>
      <c r="U183" s="12" t="n">
        <v>41.3711923853716</v>
      </c>
      <c r="V183" s="12" t="n">
        <v>55.3090807291064</v>
      </c>
      <c r="W183" s="0" t="n">
        <v>5.23437745671678</v>
      </c>
      <c r="X183" s="0" t="n">
        <v>7.46938775510204</v>
      </c>
      <c r="Y183" s="0" t="n">
        <v>1.90504945939729</v>
      </c>
      <c r="Z183" s="3" t="n">
        <f aca="false">T183*S183</f>
        <v>142412.112592763</v>
      </c>
      <c r="AC183" s="4" t="n">
        <f aca="false">R183*1000-Z183</f>
        <v>2987646.35382181</v>
      </c>
      <c r="AD183" s="0" t="n">
        <f aca="false">Z183/(R183*1000)</f>
        <v>0.0454982276276434</v>
      </c>
      <c r="AE183" s="0" t="n">
        <v>284445</v>
      </c>
      <c r="AF183" s="0" t="n">
        <v>81144</v>
      </c>
      <c r="AG183" s="0" t="n">
        <v>79350</v>
      </c>
      <c r="AH183" s="0" t="n">
        <f aca="false">AG$171/AG183*AH$2</f>
        <v>521.999621928166</v>
      </c>
      <c r="AI183" s="0" t="n">
        <f aca="false">AG$171/AG183*AI$2</f>
        <v>28.6588027725268</v>
      </c>
      <c r="AJ183" s="0" t="n">
        <f aca="false">AE$171/AE183*AJ$2</f>
        <v>89.6326530612245</v>
      </c>
      <c r="AK183" s="0" t="n">
        <f aca="false">AF$171/AF183*AK$2</f>
        <v>22.8605935127674</v>
      </c>
      <c r="AN183" s="0" t="n">
        <v>3.0636</v>
      </c>
      <c r="AO183" s="0" t="n">
        <v>19.53</v>
      </c>
      <c r="AP183" s="0" t="n">
        <f aca="false">AO183/AN183</f>
        <v>6.37485311398355</v>
      </c>
    </row>
    <row r="184" customFormat="false" ht="15" hidden="false" customHeight="false" outlineLevel="0" collapsed="false">
      <c r="A184" s="17" t="n">
        <v>42036</v>
      </c>
      <c r="B184" s="1" t="n">
        <f aca="false">F184*$AP$183</f>
        <v>17.2280616617339</v>
      </c>
      <c r="C184" s="1" t="n">
        <f aca="false">G184*$AP$184</f>
        <v>34.3031516049235</v>
      </c>
      <c r="D184" s="1" t="n">
        <f aca="false">H184*$AP$185</f>
        <v>92.819862306245</v>
      </c>
      <c r="E184" s="1" t="n">
        <f aca="false">I184*$AP$186</f>
        <v>209.445344951135</v>
      </c>
      <c r="F184" s="18" t="n">
        <v>2.70250331320471</v>
      </c>
      <c r="G184" s="18" t="n">
        <v>3.97512992127643</v>
      </c>
      <c r="H184" s="18" t="n">
        <v>5.37698685124507</v>
      </c>
      <c r="I184" s="19" t="n">
        <v>5.93181314689591</v>
      </c>
      <c r="J184" s="10" t="n">
        <v>476.62558685446</v>
      </c>
      <c r="K184" s="10" t="n">
        <v>26.1676792782841</v>
      </c>
      <c r="L184" s="10" t="n">
        <v>102.766554342744</v>
      </c>
      <c r="M184" s="10" t="n">
        <v>27.4554496477414</v>
      </c>
      <c r="N184" s="10" t="n">
        <f aca="false">J184/12</f>
        <v>39.7187989045383</v>
      </c>
      <c r="O184" s="10" t="n">
        <f aca="false">K184/12</f>
        <v>2.18063993985701</v>
      </c>
      <c r="P184" s="10" t="n">
        <f aca="false">L184/12</f>
        <v>8.56387952856199</v>
      </c>
      <c r="Q184" s="10" t="n">
        <f aca="false">M184/12</f>
        <v>2.28795413731178</v>
      </c>
      <c r="R184" s="11" t="n">
        <f aca="false">Q184*B184+P184*D184+O184*E184+N184*C184</f>
        <v>2653.51999841064</v>
      </c>
      <c r="S184" s="10" t="n">
        <v>7.26</v>
      </c>
      <c r="T184" s="12" t="n">
        <v>19673.8609117002</v>
      </c>
      <c r="U184" s="12" t="n">
        <v>39.6430073283251</v>
      </c>
      <c r="V184" s="12" t="n">
        <v>52.9986728988304</v>
      </c>
      <c r="W184" s="0" t="n">
        <v>5.59884342100081</v>
      </c>
      <c r="X184" s="0" t="n">
        <v>8.56387952856199</v>
      </c>
      <c r="Y184" s="0" t="n">
        <v>2.28795413731178</v>
      </c>
      <c r="Z184" s="3" t="n">
        <f aca="false">T184*S184</f>
        <v>142832.230218943</v>
      </c>
      <c r="AC184" s="4" t="n">
        <f aca="false">R184*1000-Z184</f>
        <v>2510687.7681917</v>
      </c>
      <c r="AD184" s="0" t="n">
        <f aca="false">Z184/(R184*1000)</f>
        <v>0.0538274557208893</v>
      </c>
      <c r="AE184" s="0" t="n">
        <v>248092</v>
      </c>
      <c r="AF184" s="0" t="n">
        <v>67564</v>
      </c>
      <c r="AG184" s="0" t="n">
        <v>86904</v>
      </c>
      <c r="AH184" s="0" t="n">
        <f aca="false">AG$171/AG184*AH$2</f>
        <v>476.62558685446</v>
      </c>
      <c r="AI184" s="0" t="n">
        <f aca="false">AG$171/AG184*AI$2</f>
        <v>26.1676792782841</v>
      </c>
      <c r="AJ184" s="0" t="n">
        <f aca="false">AE$171/AE184*AJ$2</f>
        <v>102.766554342744</v>
      </c>
      <c r="AK184" s="0" t="n">
        <f aca="false">AF$171/AF184*AK$2</f>
        <v>27.4554496477414</v>
      </c>
      <c r="AN184" s="0" t="n">
        <v>5.0235</v>
      </c>
      <c r="AO184" s="0" t="n">
        <v>43.35</v>
      </c>
      <c r="AP184" s="0" t="n">
        <f aca="false">AO184/AN184</f>
        <v>8.62944162436548</v>
      </c>
      <c r="AU184" s="0" t="n">
        <f aca="false" t="array" ref="AU184:AU188">MMULT($AU$171:$AY$175,AU178:AU182)</f>
        <v>40.4507554</v>
      </c>
      <c r="AV184" s="0" t="n">
        <f aca="false" t="array" ref="AV184:AV188">MMULT($AU$171:$AY$175,AV178:AV182)</f>
        <v>49.8291753248508</v>
      </c>
      <c r="AW184" s="0" t="n">
        <f aca="false" t="array" ref="AW184:AW188">MMULT($AU$171:$AY$175,AW178:AW182)</f>
        <v>40.4739379225992</v>
      </c>
      <c r="AX184" s="0" t="n">
        <f aca="false" t="array" ref="AX184:AX188">MMULT($AU$171:$AY$175,AX178:AX182)</f>
        <v>35.0877569401809</v>
      </c>
      <c r="AY184" s="0" t="n">
        <f aca="false" t="array" ref="AY184:AY188">MMULT($AU$171:$AY$175,AY178:AY182)</f>
        <v>37.5072326646933</v>
      </c>
      <c r="AZ184" s="0" t="n">
        <f aca="false" t="array" ref="AZ184:AZ188">MMULT($AU$171:$AY$175,AZ178:AZ182)</f>
        <v>31.1897990222374</v>
      </c>
      <c r="BA184" s="0" t="n">
        <f aca="false" t="array" ref="BA184:BA188">MMULT($AU$171:$AY$175,BA178:BA182)</f>
        <v>34.4357480079419</v>
      </c>
      <c r="BB184" s="0" t="n">
        <f aca="false" t="array" ref="BB184:BB188">MMULT($AU$171:$AY$175,BB178:BB182)</f>
        <v>36.9484154310468</v>
      </c>
      <c r="BC184" s="0" t="n">
        <f aca="false" t="array" ref="BC184:BC188">MMULT($AU$171:$AY$175,BC178:BC182)</f>
        <v>34.1011942816454</v>
      </c>
      <c r="BD184" s="0" t="n">
        <f aca="false" t="array" ref="BD184:BD188">MMULT($AU$171:$AY$175,BD178:BD182)</f>
        <v>71.0970815646635</v>
      </c>
      <c r="BE184" s="0" t="n">
        <f aca="false" t="array" ref="BE184:BE188">MMULT($AU$171:$AY$175,BE178:BE182)</f>
        <v>52.8148589674823</v>
      </c>
      <c r="BF184" s="0" t="n">
        <f aca="false" t="array" ref="BF184:BF188">MMULT($AU$171:$AY$175,BF178:BF182)</f>
        <v>53.2257134669972</v>
      </c>
      <c r="BG184" s="0" t="n">
        <f aca="false" t="array" ref="BG184:BG188">MMULT($AU$171:$AY$175,BG178:BG182)</f>
        <v>41.3711923853716</v>
      </c>
      <c r="BH184" s="0" t="n">
        <f aca="false" t="array" ref="BH184:BH188">MMULT($AU$171:$AY$175,BH178:BH182)</f>
        <v>39.6430073283251</v>
      </c>
      <c r="BI184" s="0" t="n">
        <f aca="false" t="array" ref="BI184:BI188">MMULT($AU$171:$AY$175,BI178:BI182)</f>
        <v>34.8186241680993</v>
      </c>
      <c r="BJ184" s="0" t="n">
        <f aca="false" t="array" ref="BJ184:BJ188">MMULT($AU$171:$AY$175,BJ178:BJ182)</f>
        <v>36.3829590545763</v>
      </c>
      <c r="BK184" s="0" t="n">
        <f aca="false" t="array" ref="BK184:BK188">MMULT($AU$171:$AY$175,BK178:BK182)</f>
        <v>39.3418337279773</v>
      </c>
      <c r="BL184" s="0" t="n">
        <f aca="false" t="array" ref="BL184:BL188">MMULT($AU$171:$AY$175,BL178:BL182)</f>
        <v>31.8002625333688</v>
      </c>
      <c r="BM184" s="0" t="n">
        <f aca="false" t="array" ref="BM184:BM188">MMULT($AU$171:$AY$175,BM178:BM182)</f>
        <v>36.3591398299421</v>
      </c>
      <c r="BN184" s="0" t="n">
        <f aca="false" t="array" ref="BN184:BN188">MMULT($AU$171:$AY$175,BN178:BN182)</f>
        <v>41.9408040182928</v>
      </c>
      <c r="BO184" s="0" t="n">
        <f aca="false" t="array" ref="BO184:BO188">MMULT($AU$171:$AY$175,BO178:BO182)</f>
        <v>38.9710547899891</v>
      </c>
      <c r="BP184" s="0" t="n">
        <f aca="false" t="array" ref="BP184:BP188">MMULT($AU$171:$AY$175,BP178:BP182)</f>
        <v>45.1503347881434</v>
      </c>
      <c r="BQ184" s="0" t="n">
        <f aca="false" t="array" ref="BQ184:BQ188">MMULT($AU$171:$AY$175,BQ178:BQ182)</f>
        <v>45.1984047626021</v>
      </c>
      <c r="BR184" s="0" t="n">
        <f aca="false" t="array" ref="BR184:BR188">MMULT($AU$171:$AY$175,BR178:BR182)</f>
        <v>46.0859505892113</v>
      </c>
      <c r="BS184" s="0" t="n">
        <f aca="false" t="array" ref="BS184:BS188">MMULT($AU$171:$AY$175,BS178:BS182)</f>
        <v>33.0797011139699</v>
      </c>
      <c r="BT184" s="0" t="n">
        <f aca="false" t="array" ref="BT184:BT188">MMULT($AU$171:$AY$175,BT178:BT182)</f>
        <v>28.0172207292075</v>
      </c>
      <c r="BU184" s="0" t="n">
        <f aca="false" t="array" ref="BU184:BU188">MMULT($AU$171:$AY$175,BU178:BU182)</f>
        <v>24.0569101148496</v>
      </c>
      <c r="BV184" s="0" t="n">
        <f aca="false" t="array" ref="BV184:BV188">MMULT($AU$171:$AY$175,BV178:BV182)</f>
        <v>24.1554255337219</v>
      </c>
      <c r="BW184" s="0" t="n">
        <f aca="false" t="array" ref="BW184:BW188">MMULT($AU$171:$AY$175,BW178:BW182)</f>
        <v>31.8690994536328</v>
      </c>
      <c r="BX184" s="0" t="n">
        <f aca="false" t="array" ref="BX184:BX188">MMULT($AU$171:$AY$175,BX178:BX182)</f>
        <v>49.8672401685483</v>
      </c>
      <c r="BY184" s="0" t="n">
        <f aca="false" t="array" ref="BY184:BY188">MMULT($AU$171:$AY$175,BY178:BY182)</f>
        <v>77.7685661540622</v>
      </c>
      <c r="BZ184" s="0" t="n">
        <f aca="false" t="array" ref="BZ184:BZ188">MMULT($AU$171:$AY$175,BZ178:BZ182)</f>
        <v>43.9483574430898</v>
      </c>
      <c r="CA184" s="0" t="n">
        <f aca="false" t="array" ref="CA184:CA188">MMULT($AU$171:$AY$175,CA178:CA182)</f>
        <v>24.8665075409433</v>
      </c>
      <c r="CB184" s="0" t="n">
        <f aca="false" t="array" ref="CB184:CB188">MMULT($AU$171:$AY$175,CB178:CB182)</f>
        <v>26.8954339051912</v>
      </c>
      <c r="CC184" s="0" t="n">
        <f aca="false" t="array" ref="CC184:CC188">MMULT($AU$171:$AY$175,CC178:CC182)</f>
        <v>27.976678060444</v>
      </c>
      <c r="CD184" s="0" t="n">
        <f aca="false" t="array" ref="CD184:CD188">MMULT($AU$171:$AY$175,CD178:CD182)</f>
        <v>46.4876988249884</v>
      </c>
    </row>
    <row r="185" customFormat="false" ht="15" hidden="false" customHeight="false" outlineLevel="0" collapsed="false">
      <c r="A185" s="17" t="n">
        <v>42064</v>
      </c>
      <c r="B185" s="1" t="n">
        <f aca="false">F185*$AP$183</f>
        <v>18.1824486264239</v>
      </c>
      <c r="C185" s="1" t="n">
        <f aca="false">G185*$AP$184</f>
        <v>36.2384558942605</v>
      </c>
      <c r="D185" s="1" t="n">
        <f aca="false">H185*$AP$185</f>
        <v>98.3906291229387</v>
      </c>
      <c r="E185" s="1" t="n">
        <f aca="false">I185*$AP$186</f>
        <v>222.002885315453</v>
      </c>
      <c r="F185" s="18" t="n">
        <v>2.85221452185931</v>
      </c>
      <c r="G185" s="18" t="n">
        <v>4.19939753598196</v>
      </c>
      <c r="H185" s="18" t="n">
        <v>5.69969730545676</v>
      </c>
      <c r="I185" s="19" t="n">
        <v>6.28746193461719</v>
      </c>
      <c r="J185" s="10" t="n">
        <v>422.940419666105</v>
      </c>
      <c r="K185" s="10" t="n">
        <v>23.2202583346097</v>
      </c>
      <c r="L185" s="10" t="n">
        <v>78.9627138171648</v>
      </c>
      <c r="M185" s="10" t="n">
        <v>32.7108571831632</v>
      </c>
      <c r="N185" s="10" t="n">
        <f aca="false">J185/12</f>
        <v>35.2450349721754</v>
      </c>
      <c r="O185" s="10" t="n">
        <f aca="false">K185/12</f>
        <v>1.93502152788414</v>
      </c>
      <c r="P185" s="10" t="n">
        <f aca="false">L185/12</f>
        <v>6.5802261514304</v>
      </c>
      <c r="Q185" s="10" t="n">
        <f aca="false">M185/12</f>
        <v>2.7259047652636</v>
      </c>
      <c r="R185" s="11" t="n">
        <f aca="false">Q185*B185+P185*D185+O185*E185+N185*C185</f>
        <v>2403.80222183403</v>
      </c>
      <c r="S185" s="10" t="n">
        <v>6.8</v>
      </c>
      <c r="T185" s="12" t="n">
        <v>17293.6296252549</v>
      </c>
      <c r="U185" s="12" t="n">
        <v>34.8186241680993</v>
      </c>
      <c r="V185" s="12" t="n">
        <v>46.5489627915766</v>
      </c>
      <c r="W185" s="0" t="n">
        <v>6.00752324718795</v>
      </c>
      <c r="X185" s="0" t="n">
        <v>6.5802261514304</v>
      </c>
      <c r="Y185" s="0" t="n">
        <v>2.7259047652636</v>
      </c>
      <c r="Z185" s="3" t="n">
        <f aca="false">T185*S185</f>
        <v>117596.681451733</v>
      </c>
      <c r="AC185" s="4" t="n">
        <f aca="false">R185*1000-Z185</f>
        <v>2286205.54038229</v>
      </c>
      <c r="AD185" s="0" t="n">
        <f aca="false">Z185/(R185*1000)</f>
        <v>0.0489211135523498</v>
      </c>
      <c r="AE185" s="0" t="n">
        <v>322881</v>
      </c>
      <c r="AF185" s="0" t="n">
        <v>56709</v>
      </c>
      <c r="AG185" s="0" t="n">
        <v>97935</v>
      </c>
      <c r="AH185" s="0" t="n">
        <f aca="false">AG$171/AG185*AH$2</f>
        <v>422.940419666105</v>
      </c>
      <c r="AI185" s="0" t="n">
        <f aca="false">AG$171/AG185*AI$2</f>
        <v>23.2202583346097</v>
      </c>
      <c r="AJ185" s="0" t="n">
        <f aca="false">AE$171/AE185*AJ$2</f>
        <v>78.9627138171648</v>
      </c>
      <c r="AK185" s="0" t="n">
        <f aca="false">AF$171/AF185*AK$2</f>
        <v>32.7108571831632</v>
      </c>
      <c r="AN185" s="0" t="n">
        <v>6.3392</v>
      </c>
      <c r="AO185" s="0" t="n">
        <v>109.43</v>
      </c>
      <c r="AP185" s="0" t="n">
        <f aca="false">AO185/AN185</f>
        <v>17.2624305906108</v>
      </c>
      <c r="AU185" s="0" t="n">
        <v>54.07855</v>
      </c>
      <c r="AV185" s="0" t="n">
        <v>66.6165445519396</v>
      </c>
      <c r="AW185" s="0" t="n">
        <v>54.1095426772716</v>
      </c>
      <c r="AX185" s="0" t="n">
        <v>46.9087659628087</v>
      </c>
      <c r="AY185" s="0" t="n">
        <v>50.1433591773975</v>
      </c>
      <c r="AZ185" s="0" t="n">
        <v>41.6975922757184</v>
      </c>
      <c r="BA185" s="0" t="n">
        <v>46.0370962673021</v>
      </c>
      <c r="BB185" s="0" t="n">
        <v>49.3962773142337</v>
      </c>
      <c r="BC185" s="0" t="n">
        <v>45.5898319273334</v>
      </c>
      <c r="BD185" s="0" t="n">
        <v>95.0495742843095</v>
      </c>
      <c r="BE185" s="0" t="n">
        <v>70.6081002239068</v>
      </c>
      <c r="BF185" s="0" t="n">
        <v>71.1573709451834</v>
      </c>
      <c r="BG185" s="0" t="n">
        <v>55.3090807291064</v>
      </c>
      <c r="BH185" s="0" t="n">
        <v>52.9986728988304</v>
      </c>
      <c r="BI185" s="0" t="n">
        <v>46.5489627915766</v>
      </c>
      <c r="BJ185" s="0" t="n">
        <v>48.6403195916796</v>
      </c>
      <c r="BK185" s="0" t="n">
        <v>52.5960343956916</v>
      </c>
      <c r="BL185" s="0" t="n">
        <v>42.5137199643968</v>
      </c>
      <c r="BM185" s="0" t="n">
        <v>48.6084757084788</v>
      </c>
      <c r="BN185" s="0" t="n">
        <v>56.0705936073433</v>
      </c>
      <c r="BO185" s="0" t="n">
        <v>52.1003406283276</v>
      </c>
      <c r="BP185" s="0" t="n">
        <v>60.3614101445768</v>
      </c>
      <c r="BQ185" s="0" t="n">
        <v>60.4256748163129</v>
      </c>
      <c r="BR185" s="0" t="n">
        <v>61.6122334080365</v>
      </c>
      <c r="BS185" s="0" t="n">
        <v>44.2241993502272</v>
      </c>
      <c r="BT185" s="0" t="n">
        <v>37.4561774454646</v>
      </c>
      <c r="BU185" s="0" t="n">
        <v>32.161644538569</v>
      </c>
      <c r="BV185" s="0" t="n">
        <v>32.2933496440133</v>
      </c>
      <c r="BW185" s="0" t="n">
        <v>42.6057479326642</v>
      </c>
      <c r="BX185" s="0" t="n">
        <v>66.6674333804122</v>
      </c>
      <c r="BY185" s="0" t="n">
        <v>103.96867132896</v>
      </c>
      <c r="BZ185" s="0" t="n">
        <v>58.7544885602804</v>
      </c>
      <c r="CA185" s="0" t="n">
        <v>33.2439940386942</v>
      </c>
      <c r="CB185" s="0" t="n">
        <v>35.9564624400952</v>
      </c>
      <c r="CC185" s="0" t="n">
        <v>37.4019760166364</v>
      </c>
      <c r="CD185" s="0" t="n">
        <v>62.1493299799311</v>
      </c>
    </row>
    <row r="186" customFormat="false" ht="15" hidden="false" customHeight="false" outlineLevel="0" collapsed="false">
      <c r="A186" s="17" t="n">
        <v>42095</v>
      </c>
      <c r="B186" s="1" t="n">
        <f aca="false">F186*$AP$183</f>
        <v>14.6900040489983</v>
      </c>
      <c r="C186" s="1" t="n">
        <f aca="false">G186*$AP$184</f>
        <v>29.1875538527298</v>
      </c>
      <c r="D186" s="1" t="n">
        <f aca="false">H186*$AP$185</f>
        <v>81.1089426858238</v>
      </c>
      <c r="E186" s="1" t="n">
        <f aca="false">I186*$AP$186</f>
        <v>176.897890929666</v>
      </c>
      <c r="F186" s="18" t="n">
        <v>2.30436745542812</v>
      </c>
      <c r="G186" s="18" t="n">
        <v>3.38232241705162</v>
      </c>
      <c r="H186" s="18" t="n">
        <v>4.69858182832837</v>
      </c>
      <c r="I186" s="19" t="n">
        <v>5.01001936958572</v>
      </c>
      <c r="J186" s="10" t="n">
        <v>450.371534195933</v>
      </c>
      <c r="K186" s="10" t="n">
        <v>24.7262803087963</v>
      </c>
      <c r="L186" s="10" t="n">
        <v>80.4471748658191</v>
      </c>
      <c r="M186" s="10" t="n">
        <v>27.5406428624453</v>
      </c>
      <c r="N186" s="10" t="n">
        <f aca="false">J186/12</f>
        <v>37.5309611829945</v>
      </c>
      <c r="O186" s="10" t="n">
        <f aca="false">K186/12</f>
        <v>2.06052335906636</v>
      </c>
      <c r="P186" s="10" t="n">
        <f aca="false">L186/12</f>
        <v>6.70393123881826</v>
      </c>
      <c r="Q186" s="10" t="n">
        <f aca="false">M186/12</f>
        <v>2.29505357187044</v>
      </c>
      <c r="R186" s="11" t="n">
        <f aca="false">Q186*B186+P186*D186+O186*E186+N186*C186</f>
        <v>2037.40230798597</v>
      </c>
      <c r="S186" s="10" t="n">
        <v>7.09</v>
      </c>
      <c r="T186" s="12" t="n">
        <v>18021.3250769097</v>
      </c>
      <c r="U186" s="12" t="n">
        <v>36.3829590545763</v>
      </c>
      <c r="V186" s="12" t="n">
        <v>48.6403195916796</v>
      </c>
      <c r="W186" s="0" t="n">
        <v>5.4893333954408</v>
      </c>
      <c r="X186" s="0" t="n">
        <v>6.70393123881826</v>
      </c>
      <c r="Y186" s="0" t="n">
        <v>2.29505357187044</v>
      </c>
      <c r="Z186" s="3" t="n">
        <f aca="false">T186*S186</f>
        <v>127771.19479529</v>
      </c>
      <c r="AC186" s="4" t="n">
        <f aca="false">R186*1000-Z186</f>
        <v>1909631.11319068</v>
      </c>
      <c r="AD186" s="0" t="n">
        <f aca="false">Z186/(R186*1000)</f>
        <v>0.0627127957470489</v>
      </c>
      <c r="AE186" s="0" t="n">
        <v>316923</v>
      </c>
      <c r="AF186" s="0" t="n">
        <v>67355</v>
      </c>
      <c r="AG186" s="0" t="n">
        <v>91970</v>
      </c>
      <c r="AH186" s="0" t="n">
        <f aca="false">AG$171/AG186*AH$2</f>
        <v>450.371534195933</v>
      </c>
      <c r="AI186" s="0" t="n">
        <f aca="false">AG$171/AG186*AI$2</f>
        <v>24.7262803087963</v>
      </c>
      <c r="AJ186" s="0" t="n">
        <f aca="false">AE$171/AE186*AJ$2</f>
        <v>80.4471748658191</v>
      </c>
      <c r="AK186" s="0" t="n">
        <f aca="false">AF$171/AF186*AK$2</f>
        <v>27.5406428624453</v>
      </c>
      <c r="AN186" s="0" t="n">
        <v>6.5199</v>
      </c>
      <c r="AO186" s="0" t="n">
        <v>230.21</v>
      </c>
      <c r="AP186" s="0" t="n">
        <f aca="false">AO186/AN186</f>
        <v>35.3088237549656</v>
      </c>
      <c r="AU186" s="0" t="n">
        <v>4.82333333333333</v>
      </c>
      <c r="AV186" s="0" t="n">
        <v>7.79146633919556</v>
      </c>
      <c r="AW186" s="0" t="n">
        <v>5.22809164388318</v>
      </c>
      <c r="AX186" s="0" t="n">
        <v>5.06257152096943</v>
      </c>
      <c r="AY186" s="0" t="n">
        <v>5.14700670588025</v>
      </c>
      <c r="AZ186" s="0" t="n">
        <v>5.15719495882719</v>
      </c>
      <c r="BA186" s="0" t="n">
        <v>4.999544630203</v>
      </c>
      <c r="BB186" s="0" t="n">
        <v>6.24100438111034</v>
      </c>
      <c r="BC186" s="0" t="n">
        <v>5.41813127164037</v>
      </c>
      <c r="BD186" s="0" t="n">
        <v>7.17266003050531</v>
      </c>
      <c r="BE186" s="0" t="n">
        <v>6.81516561821435</v>
      </c>
      <c r="BF186" s="0" t="n">
        <v>6.66955160244177</v>
      </c>
      <c r="BG186" s="0" t="n">
        <v>5.23437745671678</v>
      </c>
      <c r="BH186" s="0" t="n">
        <v>5.59884342100081</v>
      </c>
      <c r="BI186" s="0" t="n">
        <v>6.00752324718795</v>
      </c>
      <c r="BJ186" s="0" t="n">
        <v>5.4893333954408</v>
      </c>
      <c r="BK186" s="0" t="n">
        <v>5.48113486570225</v>
      </c>
      <c r="BL186" s="0" t="n">
        <v>5.45699023167044</v>
      </c>
      <c r="BM186" s="0" t="n">
        <v>6.11052273835374</v>
      </c>
      <c r="BN186" s="0" t="n">
        <v>9.15890789761158</v>
      </c>
      <c r="BO186" s="0" t="n">
        <v>6.98098340570149</v>
      </c>
      <c r="BP186" s="0" t="n">
        <v>7.42025752503507</v>
      </c>
      <c r="BQ186" s="0" t="n">
        <v>6.16277310866376</v>
      </c>
      <c r="BR186" s="0" t="n">
        <v>7.14509098585905</v>
      </c>
      <c r="BS186" s="0" t="n">
        <v>5.43612604880515</v>
      </c>
      <c r="BT186" s="0" t="n">
        <v>4.34826647339423</v>
      </c>
      <c r="BU186" s="0" t="n">
        <v>4.45772349534209</v>
      </c>
      <c r="BV186" s="0" t="n">
        <v>4.92393054509818</v>
      </c>
      <c r="BW186" s="0" t="n">
        <v>5.08423735119585</v>
      </c>
      <c r="BX186" s="0" t="n">
        <v>7.07266780802894</v>
      </c>
      <c r="BY186" s="0" t="n">
        <v>9.41806335827469</v>
      </c>
      <c r="BZ186" s="0" t="n">
        <v>7.51289881046673</v>
      </c>
      <c r="CA186" s="0" t="n">
        <v>4.45095587911757</v>
      </c>
      <c r="CB186" s="0" t="n">
        <v>5.3893479859159</v>
      </c>
      <c r="CC186" s="0" t="n">
        <v>4.12207932347096</v>
      </c>
      <c r="CD186" s="0" t="n">
        <v>6.32693294920408</v>
      </c>
    </row>
    <row r="187" customFormat="false" ht="15" hidden="false" customHeight="false" outlineLevel="0" collapsed="false">
      <c r="A187" s="17" t="n">
        <v>42125</v>
      </c>
      <c r="B187" s="1" t="n">
        <f aca="false">F187*$AP$183</f>
        <v>15.5122461663904</v>
      </c>
      <c r="C187" s="1" t="n">
        <f aca="false">G187*$AP$184</f>
        <v>30.8416395289996</v>
      </c>
      <c r="D187" s="1" t="n">
        <f aca="false">H187*$AP$185</f>
        <v>84.5116568144402</v>
      </c>
      <c r="E187" s="1" t="n">
        <f aca="false">I187*$AP$186</f>
        <v>187.355127428304</v>
      </c>
      <c r="F187" s="18" t="n">
        <v>2.43334958296741</v>
      </c>
      <c r="G187" s="18" t="n">
        <v>3.57400175718407</v>
      </c>
      <c r="H187" s="18" t="n">
        <v>4.89569857331718</v>
      </c>
      <c r="I187" s="19" t="n">
        <v>5.30618433308631</v>
      </c>
      <c r="J187" s="10" t="n">
        <v>463.391023202739</v>
      </c>
      <c r="K187" s="10" t="n">
        <v>25.4410757836798</v>
      </c>
      <c r="L187" s="10" t="n">
        <v>111.016302643954</v>
      </c>
      <c r="M187" s="10" t="n">
        <v>26.9963471249982</v>
      </c>
      <c r="N187" s="10" t="n">
        <f aca="false">J187/12</f>
        <v>38.6159186002282</v>
      </c>
      <c r="O187" s="10" t="n">
        <f aca="false">K187/12</f>
        <v>2.12008964863998</v>
      </c>
      <c r="P187" s="10" t="n">
        <f aca="false">L187/12</f>
        <v>9.25135855366287</v>
      </c>
      <c r="Q187" s="10" t="n">
        <f aca="false">M187/12</f>
        <v>2.24969559374985</v>
      </c>
      <c r="R187" s="11" t="n">
        <f aca="false">Q187*B187+P187*D187+O187*E187+N187*C187</f>
        <v>2404.93337883398</v>
      </c>
      <c r="S187" s="10" t="n">
        <v>7.43</v>
      </c>
      <c r="T187" s="12" t="n">
        <v>19555.010612456</v>
      </c>
      <c r="U187" s="12" t="n">
        <v>39.3418337279773</v>
      </c>
      <c r="V187" s="12" t="n">
        <v>52.5960343956916</v>
      </c>
      <c r="W187" s="0" t="n">
        <v>5.48113486570225</v>
      </c>
      <c r="X187" s="0" t="n">
        <v>9.25135855366287</v>
      </c>
      <c r="Y187" s="0" t="n">
        <v>2.24969559374985</v>
      </c>
      <c r="Z187" s="3" t="n">
        <f aca="false">T187*S187</f>
        <v>145293.728850548</v>
      </c>
      <c r="AC187" s="4" t="n">
        <f aca="false">R187*1000-Z187</f>
        <v>2259639.64998344</v>
      </c>
      <c r="AD187" s="0" t="n">
        <f aca="false">Z187/(R187*1000)</f>
        <v>0.0604148664280225</v>
      </c>
      <c r="AE187" s="0" t="n">
        <v>229656</v>
      </c>
      <c r="AF187" s="0" t="n">
        <v>68713</v>
      </c>
      <c r="AG187" s="0" t="n">
        <v>89386</v>
      </c>
      <c r="AH187" s="0" t="n">
        <f aca="false">AG$171/AG187*AH$2</f>
        <v>463.391023202739</v>
      </c>
      <c r="AI187" s="0" t="n">
        <f aca="false">AG$171/AG187*AI$2</f>
        <v>25.4410757836798</v>
      </c>
      <c r="AJ187" s="0" t="n">
        <f aca="false">AE$171/AE187*AJ$2</f>
        <v>111.016302643954</v>
      </c>
      <c r="AK187" s="0" t="n">
        <f aca="false">AF$171/AF187*AK$2</f>
        <v>26.9963471249982</v>
      </c>
      <c r="AU187" s="0" t="n">
        <v>7.5</v>
      </c>
      <c r="AV187" s="0" t="n">
        <v>8.27116229094646</v>
      </c>
      <c r="AW187" s="0" t="n">
        <v>7.09818922891888</v>
      </c>
      <c r="AX187" s="0" t="n">
        <v>7.95786280128097</v>
      </c>
      <c r="AY187" s="0" t="n">
        <v>8.29573895693664</v>
      </c>
      <c r="AZ187" s="0" t="n">
        <v>7.10692686451337</v>
      </c>
      <c r="BA187" s="0" t="n">
        <v>8.36867169005707</v>
      </c>
      <c r="BB187" s="0" t="n">
        <v>12.73919378339</v>
      </c>
      <c r="BC187" s="0" t="n">
        <v>11.7414010345285</v>
      </c>
      <c r="BD187" s="0" t="n">
        <v>9.37724265468525</v>
      </c>
      <c r="BE187" s="0" t="n">
        <v>8.59321725414063</v>
      </c>
      <c r="BF187" s="0" t="n">
        <v>8.48518129500425</v>
      </c>
      <c r="BG187" s="0" t="n">
        <v>7.46938775510204</v>
      </c>
      <c r="BH187" s="0" t="n">
        <v>8.56387952856199</v>
      </c>
      <c r="BI187" s="0" t="n">
        <v>6.5802261514304</v>
      </c>
      <c r="BJ187" s="0" t="n">
        <v>6.70393123881826</v>
      </c>
      <c r="BK187" s="0" t="n">
        <v>9.25135855366287</v>
      </c>
      <c r="BL187" s="0" t="n">
        <v>7.36708334055722</v>
      </c>
      <c r="BM187" s="0" t="n">
        <v>7.5442346683332</v>
      </c>
      <c r="BN187" s="0" t="n">
        <v>9.74033475910823</v>
      </c>
      <c r="BO187" s="0" t="n">
        <v>8.46098706139565</v>
      </c>
      <c r="BP187" s="0" t="n">
        <v>8.67341065239489</v>
      </c>
      <c r="BQ187" s="0" t="n">
        <v>7.9106922781921</v>
      </c>
      <c r="BR187" s="0" t="n">
        <v>8.39525832263163</v>
      </c>
      <c r="BS187" s="0" t="n">
        <v>6.79192626999172</v>
      </c>
      <c r="BT187" s="0" t="n">
        <v>8.64028987629017</v>
      </c>
      <c r="BU187" s="0" t="n">
        <v>5.79698558823048</v>
      </c>
      <c r="BV187" s="0" t="n">
        <v>6.23193889583077</v>
      </c>
      <c r="BW187" s="0" t="n">
        <v>9.15473112719752</v>
      </c>
      <c r="BX187" s="0" t="n">
        <v>7.79632096346283</v>
      </c>
      <c r="BY187" s="0" t="n">
        <v>8.95161494189917</v>
      </c>
      <c r="BZ187" s="0" t="n">
        <v>8.90117348370906</v>
      </c>
      <c r="CA187" s="0" t="n">
        <v>7.80775251912773</v>
      </c>
      <c r="CB187" s="0" t="n">
        <v>7.41324987177206</v>
      </c>
      <c r="CC187" s="0" t="n">
        <v>6.78520217036538</v>
      </c>
      <c r="CD187" s="0" t="n">
        <v>8.63719886497606</v>
      </c>
    </row>
    <row r="188" customFormat="false" ht="15" hidden="false" customHeight="false" outlineLevel="0" collapsed="false">
      <c r="A188" s="17" t="n">
        <v>42156</v>
      </c>
      <c r="B188" s="1" t="n">
        <f aca="false">F188*$AP$183</f>
        <v>13.9218307039579</v>
      </c>
      <c r="C188" s="1" t="n">
        <f aca="false">G188*$AP$184</f>
        <v>27.634540461558</v>
      </c>
      <c r="D188" s="1" t="n">
        <f aca="false">H188*$AP$185</f>
        <v>78.0312987538266</v>
      </c>
      <c r="E188" s="1" t="n">
        <f aca="false">I188*$AP$186</f>
        <v>166.91835145661</v>
      </c>
      <c r="F188" s="18" t="n">
        <v>2.18386689936741</v>
      </c>
      <c r="G188" s="18" t="n">
        <v>3.20235557113349</v>
      </c>
      <c r="H188" s="18" t="n">
        <v>4.52029616248065</v>
      </c>
      <c r="I188" s="19" t="n">
        <v>4.72738351792689</v>
      </c>
      <c r="J188" s="10" t="n">
        <v>368.118290081763</v>
      </c>
      <c r="K188" s="10" t="n">
        <v>20.2104159260576</v>
      </c>
      <c r="L188" s="10" t="n">
        <v>88.4050000866867</v>
      </c>
      <c r="M188" s="10" t="n">
        <v>30.3035253373411</v>
      </c>
      <c r="N188" s="10" t="n">
        <f aca="false">J188/12</f>
        <v>30.6765241734803</v>
      </c>
      <c r="O188" s="10" t="n">
        <f aca="false">K188/12</f>
        <v>1.68420132717147</v>
      </c>
      <c r="P188" s="10" t="n">
        <f aca="false">L188/12</f>
        <v>7.36708334055722</v>
      </c>
      <c r="Q188" s="10" t="n">
        <f aca="false">M188/12</f>
        <v>2.52529377811176</v>
      </c>
      <c r="R188" s="11" t="n">
        <f aca="false">Q188*B188+P188*D188+O188*E188+N188*C188</f>
        <v>1738.87555109249</v>
      </c>
      <c r="S188" s="10" t="n">
        <v>7.45</v>
      </c>
      <c r="T188" s="12" t="n">
        <v>15855.2507303435</v>
      </c>
      <c r="U188" s="12" t="n">
        <v>31.8002625333688</v>
      </c>
      <c r="V188" s="12" t="n">
        <v>42.5137199643968</v>
      </c>
      <c r="W188" s="0" t="n">
        <v>5.45699023167044</v>
      </c>
      <c r="X188" s="0" t="n">
        <v>7.36708334055722</v>
      </c>
      <c r="Y188" s="0" t="n">
        <v>2.52529377811176</v>
      </c>
      <c r="Z188" s="3" t="n">
        <f aca="false">T188*S188</f>
        <v>118121.617941059</v>
      </c>
      <c r="AC188" s="4" t="n">
        <f aca="false">R188*1000-Z188</f>
        <v>1620753.93315143</v>
      </c>
      <c r="AD188" s="0" t="n">
        <f aca="false">Z188/(R188*1000)</f>
        <v>0.0679298859926154</v>
      </c>
      <c r="AE188" s="0" t="n">
        <v>288395</v>
      </c>
      <c r="AF188" s="0" t="n">
        <v>61214</v>
      </c>
      <c r="AG188" s="0" t="n">
        <v>112520</v>
      </c>
      <c r="AH188" s="0" t="n">
        <f aca="false">AG$171/AG188*AH$2</f>
        <v>368.118290081763</v>
      </c>
      <c r="AI188" s="0" t="n">
        <f aca="false">AG$171/AG188*AI$2</f>
        <v>20.2104159260576</v>
      </c>
      <c r="AJ188" s="0" t="n">
        <f aca="false">AE$171/AE188*AJ$2</f>
        <v>88.4050000866867</v>
      </c>
      <c r="AK188" s="0" t="n">
        <f aca="false">AF$171/AF188*AK$2</f>
        <v>30.3035253373411</v>
      </c>
      <c r="AU188" s="0" t="n">
        <v>1.66666666666667</v>
      </c>
      <c r="AV188" s="0" t="n">
        <v>3.29496607339515</v>
      </c>
      <c r="AW188" s="0" t="n">
        <v>1.92937348926415</v>
      </c>
      <c r="AX188" s="0" t="n">
        <v>2.11494347229253</v>
      </c>
      <c r="AY188" s="0" t="n">
        <v>2.06861328194697</v>
      </c>
      <c r="AZ188" s="0" t="n">
        <v>2.33671937197045</v>
      </c>
      <c r="BA188" s="0" t="n">
        <v>2.12033925428068</v>
      </c>
      <c r="BB188" s="0" t="n">
        <v>3.0386124925468</v>
      </c>
      <c r="BC188" s="0" t="n">
        <v>2.56680614594403</v>
      </c>
      <c r="BD188" s="0" t="n">
        <v>1.86712886913389</v>
      </c>
      <c r="BE188" s="0" t="n">
        <v>2.48502288096539</v>
      </c>
      <c r="BF188" s="0" t="n">
        <v>2.35943851722962</v>
      </c>
      <c r="BG188" s="0" t="n">
        <v>1.90504945939729</v>
      </c>
      <c r="BH188" s="0" t="n">
        <v>2.28795413731178</v>
      </c>
      <c r="BI188" s="0" t="n">
        <v>2.7259047652636</v>
      </c>
      <c r="BJ188" s="0" t="n">
        <v>2.29505357187044</v>
      </c>
      <c r="BK188" s="0" t="n">
        <v>2.24969559374985</v>
      </c>
      <c r="BL188" s="0" t="n">
        <v>2.52529377811176</v>
      </c>
      <c r="BM188" s="0" t="n">
        <v>2.76160020961364</v>
      </c>
      <c r="BN188" s="0" t="n">
        <v>4.69116694990694</v>
      </c>
      <c r="BO188" s="0" t="n">
        <v>3.27458498386539</v>
      </c>
      <c r="BP188" s="0" t="n">
        <v>3.28425540352965</v>
      </c>
      <c r="BQ188" s="0" t="n">
        <v>2.37875407145239</v>
      </c>
      <c r="BR188" s="0" t="n">
        <v>3.03604629847854</v>
      </c>
      <c r="BS188" s="0" t="n">
        <v>2.42411412023606</v>
      </c>
      <c r="BT188" s="0" t="n">
        <v>1.99557638270314</v>
      </c>
      <c r="BU188" s="0" t="n">
        <v>2.14803492438454</v>
      </c>
      <c r="BV188" s="0" t="n">
        <v>2.48434394570068</v>
      </c>
      <c r="BW188" s="0" t="n">
        <v>2.33774417139256</v>
      </c>
      <c r="BX188" s="0" t="n">
        <v>2.77523443624591</v>
      </c>
      <c r="BY188" s="0" t="n">
        <v>3.07787777423808</v>
      </c>
      <c r="BZ188" s="0" t="n">
        <v>3.41696139109932</v>
      </c>
      <c r="CA188" s="0" t="n">
        <v>2.18699451541861</v>
      </c>
      <c r="CB188" s="0" t="n">
        <v>2.72129800780448</v>
      </c>
      <c r="CC188" s="0" t="n">
        <v>1.76384451544196</v>
      </c>
      <c r="CD188" s="0" t="n">
        <v>2.45932501803063</v>
      </c>
    </row>
    <row r="189" customFormat="false" ht="15" hidden="false" customHeight="false" outlineLevel="0" collapsed="false">
      <c r="A189" s="17" t="n">
        <v>42186</v>
      </c>
      <c r="B189" s="1" t="n">
        <f aca="false">F189*$AP$183</f>
        <v>15.6460169816751</v>
      </c>
      <c r="C189" s="1" t="n">
        <f aca="false">G189*$AP$184</f>
        <v>31.1409060950518</v>
      </c>
      <c r="D189" s="1" t="n">
        <f aca="false">H189*$AP$185</f>
        <v>87.289586413385</v>
      </c>
      <c r="E189" s="1" t="n">
        <f aca="false">I189*$AP$186</f>
        <v>189.879195114828</v>
      </c>
      <c r="F189" s="18" t="n">
        <v>2.45433372376138</v>
      </c>
      <c r="G189" s="18" t="n">
        <v>3.60868147101483</v>
      </c>
      <c r="H189" s="18" t="n">
        <v>5.05662200668674</v>
      </c>
      <c r="I189" s="19" t="n">
        <v>5.37766979813722</v>
      </c>
      <c r="J189" s="10" t="n">
        <v>433.796971220309</v>
      </c>
      <c r="K189" s="10" t="n">
        <v>23.8163043022915</v>
      </c>
      <c r="L189" s="10" t="n">
        <v>90.5308160199984</v>
      </c>
      <c r="M189" s="10" t="n">
        <v>33.1392025153637</v>
      </c>
      <c r="N189" s="10" t="n">
        <f aca="false">J189/12</f>
        <v>36.1497476016924</v>
      </c>
      <c r="O189" s="10" t="n">
        <f aca="false">K189/12</f>
        <v>1.98469202519096</v>
      </c>
      <c r="P189" s="10" t="n">
        <f aca="false">L189/12</f>
        <v>7.5442346683332</v>
      </c>
      <c r="Q189" s="10" t="n">
        <f aca="false">M189/12</f>
        <v>2.76160020961364</v>
      </c>
      <c r="R189" s="11" t="n">
        <f aca="false">Q189*B189+P189*D189+O189*E189+N189*C189</f>
        <v>2204.32878749874</v>
      </c>
      <c r="S189" s="10" t="n">
        <v>7.72</v>
      </c>
      <c r="T189" s="12" t="n">
        <v>18081.1245555214</v>
      </c>
      <c r="U189" s="12" t="n">
        <v>36.3591398299421</v>
      </c>
      <c r="V189" s="12" t="n">
        <v>48.6084757084788</v>
      </c>
      <c r="W189" s="0" t="n">
        <v>6.11052273835374</v>
      </c>
      <c r="X189" s="0" t="n">
        <v>7.5442346683332</v>
      </c>
      <c r="Y189" s="0" t="n">
        <v>2.76160020961364</v>
      </c>
      <c r="Z189" s="3" t="n">
        <f aca="false">T189*S189</f>
        <v>139586.281568626</v>
      </c>
      <c r="AC189" s="4" t="n">
        <f aca="false">R189*1000-Z189</f>
        <v>2064742.50593012</v>
      </c>
      <c r="AD189" s="0" t="n">
        <f aca="false">Z189/(R189*1000)</f>
        <v>0.0633237121250929</v>
      </c>
      <c r="AE189" s="0" t="n">
        <v>281623</v>
      </c>
      <c r="AF189" s="0" t="n">
        <v>55976</v>
      </c>
      <c r="AG189" s="0" t="n">
        <v>95484</v>
      </c>
      <c r="AH189" s="0" t="n">
        <f aca="false">AG$171/AG189*AH$2</f>
        <v>433.796971220309</v>
      </c>
      <c r="AI189" s="0" t="n">
        <f aca="false">AG$171/AG189*AI$2</f>
        <v>23.8163043022915</v>
      </c>
      <c r="AJ189" s="0" t="n">
        <f aca="false">AE$171/AE189*AJ$2</f>
        <v>90.5308160199984</v>
      </c>
      <c r="AK189" s="0" t="n">
        <f aca="false">AF$171/AF189*AK$2</f>
        <v>33.1392025153637</v>
      </c>
    </row>
    <row r="190" customFormat="false" ht="15" hidden="false" customHeight="false" outlineLevel="0" collapsed="false">
      <c r="A190" s="17" t="n">
        <v>42217</v>
      </c>
      <c r="B190" s="1" t="n">
        <f aca="false">F190*$AP$183</f>
        <v>16.5931671251714</v>
      </c>
      <c r="C190" s="1" t="n">
        <f aca="false">G190*$AP$184</f>
        <v>33.0639884615159</v>
      </c>
      <c r="D190" s="1" t="n">
        <f aca="false">H190*$AP$185</f>
        <v>91.2178003603853</v>
      </c>
      <c r="E190" s="1" t="n">
        <f aca="false">I190*$AP$186</f>
        <v>202.408424998172</v>
      </c>
      <c r="F190" s="18" t="n">
        <v>2.60290971862135</v>
      </c>
      <c r="G190" s="18" t="n">
        <v>3.83153278054037</v>
      </c>
      <c r="H190" s="18" t="n">
        <v>5.28418057246234</v>
      </c>
      <c r="I190" s="19" t="n">
        <v>5.73251678965111</v>
      </c>
      <c r="J190" s="10" t="n">
        <v>469.995120844207</v>
      </c>
      <c r="K190" s="10" t="n">
        <v>25.8036536934075</v>
      </c>
      <c r="L190" s="10" t="n">
        <v>116.884017109299</v>
      </c>
      <c r="M190" s="10" t="n">
        <v>56.2940033988832</v>
      </c>
      <c r="N190" s="10" t="n">
        <f aca="false">J190/12</f>
        <v>39.1662600703506</v>
      </c>
      <c r="O190" s="10" t="n">
        <f aca="false">K190/12</f>
        <v>2.15030447445062</v>
      </c>
      <c r="P190" s="10" t="n">
        <f aca="false">L190/12</f>
        <v>9.74033475910823</v>
      </c>
      <c r="Q190" s="10" t="n">
        <f aca="false">M190/12</f>
        <v>4.69116694990694</v>
      </c>
      <c r="R190" s="11" t="n">
        <f aca="false">Q190*B190+P190*D190+O190*E190+N190*C190</f>
        <v>2696.56574169842</v>
      </c>
      <c r="S190" s="10" t="n">
        <v>8.08</v>
      </c>
      <c r="T190" s="12" t="n">
        <v>21015.3144967848</v>
      </c>
      <c r="U190" s="12" t="n">
        <v>41.9408040182928</v>
      </c>
      <c r="V190" s="12" t="n">
        <v>56.0705936073433</v>
      </c>
      <c r="W190" s="0" t="n">
        <v>9.15890789761158</v>
      </c>
      <c r="X190" s="0" t="n">
        <v>9.74033475910823</v>
      </c>
      <c r="Y190" s="0" t="n">
        <v>4.69116694990694</v>
      </c>
      <c r="Z190" s="3" t="n">
        <f aca="false">T190*S190</f>
        <v>169803.741134021</v>
      </c>
      <c r="AC190" s="4" t="n">
        <f aca="false">R190*1000-Z190</f>
        <v>2526762.0005644</v>
      </c>
      <c r="AD190" s="0" t="n">
        <f aca="false">Z190/(R190*1000)</f>
        <v>0.0629703694993437</v>
      </c>
      <c r="AE190" s="0" t="n">
        <v>218127</v>
      </c>
      <c r="AF190" s="0" t="n">
        <v>32952</v>
      </c>
      <c r="AG190" s="0" t="n">
        <v>88130</v>
      </c>
      <c r="AH190" s="0" t="n">
        <f aca="false">AG$171/AG190*AH$2</f>
        <v>469.995120844207</v>
      </c>
      <c r="AI190" s="0" t="n">
        <f aca="false">AG$171/AG190*AI$2</f>
        <v>25.8036536934075</v>
      </c>
      <c r="AJ190" s="0" t="n">
        <f aca="false">AE$171/AE190*AJ$2</f>
        <v>116.884017109299</v>
      </c>
      <c r="AK190" s="0" t="n">
        <f aca="false">AF$171/AF190*AK$2</f>
        <v>56.2940033988832</v>
      </c>
    </row>
    <row r="191" customFormat="false" ht="15" hidden="false" customHeight="false" outlineLevel="0" collapsed="false">
      <c r="A191" s="17" t="n">
        <v>42248</v>
      </c>
      <c r="B191" s="1" t="n">
        <f aca="false">F191*$AP$183</f>
        <v>17.4107044820209</v>
      </c>
      <c r="C191" s="1" t="n">
        <f aca="false">G191*$AP$184</f>
        <v>34.7215586529208</v>
      </c>
      <c r="D191" s="1" t="n">
        <f aca="false">H191*$AP$185</f>
        <v>98.3157914632484</v>
      </c>
      <c r="E191" s="1" t="n">
        <f aca="false">I191*$AP$186</f>
        <v>213.159046071191</v>
      </c>
      <c r="F191" s="18" t="n">
        <v>2.73115382750226</v>
      </c>
      <c r="G191" s="18" t="n">
        <v>4.02361591448553</v>
      </c>
      <c r="H191" s="18" t="n">
        <v>5.6953620144734</v>
      </c>
      <c r="I191" s="19" t="n">
        <v>6.03699085391408</v>
      </c>
      <c r="J191" s="10" t="n">
        <v>456.541823272014</v>
      </c>
      <c r="K191" s="10" t="n">
        <v>25.0650412776792</v>
      </c>
      <c r="L191" s="10" t="n">
        <v>101.531844736748</v>
      </c>
      <c r="M191" s="10" t="n">
        <v>39.2950198063846</v>
      </c>
      <c r="N191" s="10" t="n">
        <f aca="false">J191/12</f>
        <v>38.0451519393345</v>
      </c>
      <c r="O191" s="10" t="n">
        <f aca="false">K191/12</f>
        <v>2.0887534398066</v>
      </c>
      <c r="P191" s="10" t="n">
        <f aca="false">L191/12</f>
        <v>8.46098706139565</v>
      </c>
      <c r="Q191" s="10" t="n">
        <f aca="false">M191/12</f>
        <v>3.27458498386539</v>
      </c>
      <c r="R191" s="11" t="n">
        <f aca="false">Q191*B191+P191*D191+O191*E191+N191*C191</f>
        <v>2655.08513618474</v>
      </c>
      <c r="S191" s="10" t="n">
        <v>8.1</v>
      </c>
      <c r="T191" s="12" t="n">
        <v>19419.879074424</v>
      </c>
      <c r="U191" s="12" t="n">
        <v>38.9710547899891</v>
      </c>
      <c r="V191" s="12" t="n">
        <v>52.1003406283276</v>
      </c>
      <c r="W191" s="0" t="n">
        <v>6.98098340570149</v>
      </c>
      <c r="X191" s="0" t="n">
        <v>8.46098706139565</v>
      </c>
      <c r="Y191" s="0" t="n">
        <v>3.27458498386539</v>
      </c>
      <c r="Z191" s="3" t="n">
        <f aca="false">T191*S191</f>
        <v>157301.020502835</v>
      </c>
      <c r="AC191" s="4" t="n">
        <f aca="false">R191*1000-Z191</f>
        <v>2497784.11568191</v>
      </c>
      <c r="AD191" s="0" t="n">
        <f aca="false">Z191/(R191*1000)</f>
        <v>0.0592451889240999</v>
      </c>
      <c r="AE191" s="0" t="n">
        <v>251109</v>
      </c>
      <c r="AF191" s="0" t="n">
        <v>47207</v>
      </c>
      <c r="AG191" s="0" t="n">
        <v>90727</v>
      </c>
      <c r="AH191" s="0" t="n">
        <f aca="false">AG$171/AG191*AH$2</f>
        <v>456.541823272014</v>
      </c>
      <c r="AI191" s="0" t="n">
        <f aca="false">AG$171/AG191*AI$2</f>
        <v>25.0650412776792</v>
      </c>
      <c r="AJ191" s="0" t="n">
        <f aca="false">AE$171/AE191*AJ$2</f>
        <v>101.531844736748</v>
      </c>
      <c r="AK191" s="0" t="n">
        <f aca="false">AF$171/AF191*AK$2</f>
        <v>39.2950198063846</v>
      </c>
      <c r="AU191" s="0" t="n">
        <f aca="false">SUMPRODUCT(AU184:AU188,$AN$177:$AN$181)</f>
        <v>19.9711450190733</v>
      </c>
      <c r="AV191" s="0" t="n">
        <f aca="false">SUMPRODUCT(AV184:AV188,$AN$177:$AN$181)</f>
        <v>24.6540934294013</v>
      </c>
      <c r="AW191" s="0" t="n">
        <f aca="false">SUMPRODUCT(AW184:AW188,$AN$177:$AN$181)</f>
        <v>19.9850456358494</v>
      </c>
      <c r="AX191" s="0" t="n">
        <f aca="false">SUMPRODUCT(AX184:AX188,$AN$177:$AN$181)</f>
        <v>17.4361844089303</v>
      </c>
      <c r="AY191" s="0" t="n">
        <f aca="false">SUMPRODUCT(AY184:AY188,$AN$177:$AN$181)</f>
        <v>18.6149167476835</v>
      </c>
      <c r="AZ191" s="0" t="n">
        <f aca="false">SUMPRODUCT(AZ184:AZ188,$AN$177:$AN$181)</f>
        <v>15.5351872347989</v>
      </c>
      <c r="BA191" s="0" t="n">
        <f aca="false">SUMPRODUCT(BA184:BA188,$AN$177:$AN$181)</f>
        <v>17.1394697858178</v>
      </c>
      <c r="BB191" s="0" t="n">
        <f aca="false">SUMPRODUCT(BB184:BB188,$AN$177:$AN$181)</f>
        <v>18.6087903086639</v>
      </c>
      <c r="BC191" s="0" t="n">
        <f aca="false">SUMPRODUCT(BC184:BC188,$AN$177:$AN$181)</f>
        <v>17.1561150697089</v>
      </c>
      <c r="BD191" s="0" t="n">
        <f aca="false">SUMPRODUCT(BD184:BD188,$AN$177:$AN$181)</f>
        <v>34.8584345902243</v>
      </c>
      <c r="BE191" s="0" t="n">
        <f aca="false">SUMPRODUCT(BE184:BE188,$AN$177:$AN$181)</f>
        <v>26.0475852705918</v>
      </c>
      <c r="BF191" s="0" t="n">
        <f aca="false">SUMPRODUCT(BF184:BF188,$AN$177:$AN$181)</f>
        <v>26.231752483241</v>
      </c>
      <c r="BG191" s="0" t="n">
        <f aca="false">SUMPRODUCT(BG184:BG188,$AN$177:$AN$181)</f>
        <v>20.4321538870535</v>
      </c>
      <c r="BH191" s="0" t="n">
        <f aca="false">SUMPRODUCT(BH184:BH188,$AN$177:$AN$181)</f>
        <v>19.6738609117002</v>
      </c>
      <c r="BI191" s="0" t="n">
        <f aca="false">SUMPRODUCT(BI184:BI188,$AN$177:$AN$181)</f>
        <v>17.2936296252549</v>
      </c>
      <c r="BJ191" s="0" t="n">
        <f aca="false">SUMPRODUCT(BJ184:BJ188,$AN$177:$AN$181)</f>
        <v>18.0213250769097</v>
      </c>
      <c r="BK191" s="0" t="n">
        <f aca="false">SUMPRODUCT(BK184:BK188,$AN$177:$AN$181)</f>
        <v>19.555010612456</v>
      </c>
      <c r="BL191" s="0" t="n">
        <f aca="false">SUMPRODUCT(BL184:BL188,$AN$177:$AN$181)</f>
        <v>15.8552507303435</v>
      </c>
      <c r="BM191" s="0" t="n">
        <f aca="false">SUMPRODUCT(BM184:BM188,$AN$177:$AN$181)</f>
        <v>18.0811245555214</v>
      </c>
      <c r="BN191" s="0" t="n">
        <f aca="false">SUMPRODUCT(BN184:BN188,$AN$177:$AN$181)</f>
        <v>21.0153144967848</v>
      </c>
      <c r="BO191" s="0" t="n">
        <f aca="false">SUMPRODUCT(BO184:BO188,$AN$177:$AN$181)</f>
        <v>19.419879074424</v>
      </c>
      <c r="BP191" s="0" t="n">
        <f aca="false">SUMPRODUCT(BP184:BP188,$AN$177:$AN$181)</f>
        <v>22.4121976392898</v>
      </c>
      <c r="BQ191" s="0" t="n">
        <f aca="false">SUMPRODUCT(BQ184:BQ188,$AN$177:$AN$181)</f>
        <v>22.3341679140514</v>
      </c>
      <c r="BR191" s="0" t="n">
        <f aca="false">SUMPRODUCT(BR184:BR188,$AN$177:$AN$181)</f>
        <v>22.8330786287769</v>
      </c>
      <c r="BS191" s="0" t="n">
        <f aca="false">SUMPRODUCT(BS184:BS188,$AN$177:$AN$181)</f>
        <v>16.4405133466325</v>
      </c>
      <c r="BT191" s="0" t="n">
        <f aca="false">SUMPRODUCT(BT184:BT188,$AN$177:$AN$181)</f>
        <v>14.0436657381485</v>
      </c>
      <c r="BU191" s="0" t="n">
        <f aca="false">SUMPRODUCT(BU184:BU188,$AN$177:$AN$181)</f>
        <v>12.022081161805</v>
      </c>
      <c r="BV191" s="0" t="n">
        <f aca="false">SUMPRODUCT(BV184:BV188,$AN$177:$AN$181)</f>
        <v>12.1137178488619</v>
      </c>
      <c r="BW191" s="0" t="n">
        <f aca="false">SUMPRODUCT(BW184:BW188,$AN$177:$AN$181)</f>
        <v>15.9507492857256</v>
      </c>
      <c r="BX191" s="0" t="n">
        <f aca="false">SUMPRODUCT(BX184:BX188,$AN$177:$AN$181)</f>
        <v>24.6127763515246</v>
      </c>
      <c r="BY191" s="0" t="n">
        <f aca="false">SUMPRODUCT(BY184:BY188,$AN$177:$AN$181)</f>
        <v>38.1520147636742</v>
      </c>
      <c r="BZ191" s="0" t="n">
        <f aca="false">SUMPRODUCT(BZ184:BZ188,$AN$177:$AN$181)</f>
        <v>21.8518481306423</v>
      </c>
      <c r="CA191" s="0" t="n">
        <f aca="false">SUMPRODUCT(CA184:CA188,$AN$177:$AN$181)</f>
        <v>12.5018217822745</v>
      </c>
      <c r="CB191" s="0" t="n">
        <f aca="false">SUMPRODUCT(CB184:CB188,$AN$177:$AN$181)</f>
        <v>13.5047052023169</v>
      </c>
      <c r="CC191" s="0" t="n">
        <f aca="false">SUMPRODUCT(CC184:CC188,$AN$177:$AN$181)</f>
        <v>13.9271742894774</v>
      </c>
      <c r="CD191" s="0" t="n">
        <f aca="false">SUMPRODUCT(CD184:CD188,$AN$177:$AN$181)</f>
        <v>22.9936464614842</v>
      </c>
    </row>
    <row r="192" customFormat="false" ht="15" hidden="false" customHeight="false" outlineLevel="0" collapsed="false">
      <c r="A192" s="17" t="n">
        <v>42278</v>
      </c>
      <c r="B192" s="1" t="n">
        <f aca="false">F192*$AP$183</f>
        <v>19.5267536176919</v>
      </c>
      <c r="C192" s="1" t="n">
        <f aca="false">G192*$AP$184</f>
        <v>39.0335985927147</v>
      </c>
      <c r="D192" s="1" t="n">
        <f aca="false">H192*$AP$185</f>
        <v>106.785741599596</v>
      </c>
      <c r="E192" s="1" t="n">
        <f aca="false">I192*$AP$186</f>
        <v>241.577473453171</v>
      </c>
      <c r="F192" s="18" t="n">
        <v>3.06309075182595</v>
      </c>
      <c r="G192" s="18" t="n">
        <v>4.52330524868518</v>
      </c>
      <c r="H192" s="18" t="n">
        <v>6.18602004156228</v>
      </c>
      <c r="I192" s="19" t="n">
        <v>6.84184426900366</v>
      </c>
      <c r="J192" s="10" t="n">
        <v>549.396760972504</v>
      </c>
      <c r="K192" s="10" t="n">
        <v>30.1629594259414</v>
      </c>
      <c r="L192" s="10" t="n">
        <v>104.080927828739</v>
      </c>
      <c r="M192" s="10" t="n">
        <v>39.4110648423557</v>
      </c>
      <c r="N192" s="10" t="n">
        <f aca="false">J192/12</f>
        <v>45.7830634143753</v>
      </c>
      <c r="O192" s="10" t="n">
        <f aca="false">K192/12</f>
        <v>2.51357995216178</v>
      </c>
      <c r="P192" s="10" t="n">
        <f aca="false">L192/12</f>
        <v>8.67341065239489</v>
      </c>
      <c r="Q192" s="10" t="n">
        <f aca="false">M192/12</f>
        <v>3.28425540352965</v>
      </c>
      <c r="R192" s="11" t="n">
        <f aca="false">Q192*B192+P192*D192+O192*E192+N192*C192</f>
        <v>3384.62944862344</v>
      </c>
      <c r="S192" s="10" t="n">
        <v>8.37</v>
      </c>
      <c r="T192" s="12" t="n">
        <v>22412.1976392898</v>
      </c>
      <c r="U192" s="12" t="n">
        <v>45.1503347881434</v>
      </c>
      <c r="V192" s="12" t="n">
        <v>60.3614101445768</v>
      </c>
      <c r="W192" s="0" t="n">
        <v>7.42025752503507</v>
      </c>
      <c r="X192" s="0" t="n">
        <v>8.67341065239489</v>
      </c>
      <c r="Y192" s="0" t="n">
        <v>3.28425540352965</v>
      </c>
      <c r="Z192" s="3" t="n">
        <f aca="false">T192*S192</f>
        <v>187590.094240856</v>
      </c>
      <c r="AC192" s="4" t="n">
        <f aca="false">R192*1000-Z192</f>
        <v>3197039.35438258</v>
      </c>
      <c r="AD192" s="0" t="n">
        <f aca="false">Z192/(R192*1000)</f>
        <v>0.055424115723259</v>
      </c>
      <c r="AE192" s="0" t="n">
        <v>244959</v>
      </c>
      <c r="AF192" s="0" t="n">
        <v>47068</v>
      </c>
      <c r="AG192" s="0" t="n">
        <v>75393</v>
      </c>
      <c r="AH192" s="0" t="n">
        <f aca="false">AG$171/AG192*AH$2</f>
        <v>549.396760972504</v>
      </c>
      <c r="AI192" s="0" t="n">
        <f aca="false">AG$171/AG192*AI$2</f>
        <v>30.1629594259414</v>
      </c>
      <c r="AJ192" s="0" t="n">
        <f aca="false">AE$171/AE192*AJ$2</f>
        <v>104.080927828739</v>
      </c>
      <c r="AK192" s="0" t="n">
        <f aca="false">AF$171/AF192*AK$2</f>
        <v>39.4110648423557</v>
      </c>
      <c r="AU192" s="0" t="n">
        <f aca="false">AU191*1000</f>
        <v>19971.1450190733</v>
      </c>
      <c r="AV192" s="0" t="n">
        <f aca="false">AV191*1000</f>
        <v>24654.0934294013</v>
      </c>
      <c r="AW192" s="0" t="n">
        <f aca="false">AW191*1000</f>
        <v>19985.0456358494</v>
      </c>
      <c r="AX192" s="0" t="n">
        <f aca="false">AX191*1000</f>
        <v>17436.1844089303</v>
      </c>
      <c r="AY192" s="0" t="n">
        <f aca="false">AY191*1000</f>
        <v>18614.9167476835</v>
      </c>
      <c r="AZ192" s="0" t="n">
        <f aca="false">AZ191*1000</f>
        <v>15535.1872347989</v>
      </c>
      <c r="BA192" s="0" t="n">
        <f aca="false">BA191*1000</f>
        <v>17139.4697858178</v>
      </c>
      <c r="BB192" s="0" t="n">
        <f aca="false">BB191*1000</f>
        <v>18608.7903086639</v>
      </c>
      <c r="BC192" s="0" t="n">
        <f aca="false">BC191*1000</f>
        <v>17156.1150697089</v>
      </c>
      <c r="BD192" s="0" t="n">
        <f aca="false">BD191*1000</f>
        <v>34858.4345902244</v>
      </c>
      <c r="BE192" s="0" t="n">
        <f aca="false">BE191*1000</f>
        <v>26047.5852705918</v>
      </c>
      <c r="BF192" s="0" t="n">
        <f aca="false">BF191*1000</f>
        <v>26231.752483241</v>
      </c>
      <c r="BG192" s="0" t="n">
        <f aca="false">BG191*1000</f>
        <v>20432.1538870535</v>
      </c>
      <c r="BH192" s="0" t="n">
        <f aca="false">BH191*1000</f>
        <v>19673.8609117002</v>
      </c>
      <c r="BI192" s="0" t="n">
        <f aca="false">BI191*1000</f>
        <v>17293.6296252549</v>
      </c>
      <c r="BJ192" s="0" t="n">
        <f aca="false">BJ191*1000</f>
        <v>18021.3250769097</v>
      </c>
      <c r="BK192" s="0" t="n">
        <f aca="false">BK191*1000</f>
        <v>19555.010612456</v>
      </c>
      <c r="BL192" s="0" t="n">
        <f aca="false">BL191*1000</f>
        <v>15855.2507303435</v>
      </c>
      <c r="BM192" s="0" t="n">
        <f aca="false">BM191*1000</f>
        <v>18081.1245555214</v>
      </c>
      <c r="BN192" s="0" t="n">
        <f aca="false">BN191*1000</f>
        <v>21015.3144967848</v>
      </c>
      <c r="BO192" s="0" t="n">
        <f aca="false">BO191*1000</f>
        <v>19419.879074424</v>
      </c>
      <c r="BP192" s="0" t="n">
        <f aca="false">BP191*1000</f>
        <v>22412.1976392898</v>
      </c>
      <c r="BQ192" s="0" t="n">
        <f aca="false">BQ191*1000</f>
        <v>22334.1679140514</v>
      </c>
      <c r="BR192" s="0" t="n">
        <f aca="false">BR191*1000</f>
        <v>22833.0786287769</v>
      </c>
      <c r="BS192" s="0" t="n">
        <f aca="false">BS191*1000</f>
        <v>16440.5133466325</v>
      </c>
      <c r="BT192" s="0" t="n">
        <f aca="false">BT191*1000</f>
        <v>14043.6657381485</v>
      </c>
      <c r="BU192" s="0" t="n">
        <f aca="false">BU191*1000</f>
        <v>12022.081161805</v>
      </c>
      <c r="BV192" s="0" t="n">
        <f aca="false">BV191*1000</f>
        <v>12113.7178488619</v>
      </c>
      <c r="BW192" s="0" t="n">
        <f aca="false">BW191*1000</f>
        <v>15950.7492857256</v>
      </c>
      <c r="BX192" s="0" t="n">
        <f aca="false">BX191*1000</f>
        <v>24612.7763515246</v>
      </c>
      <c r="BY192" s="0" t="n">
        <f aca="false">BY191*1000</f>
        <v>38152.0147636742</v>
      </c>
      <c r="BZ192" s="0" t="n">
        <f aca="false">BZ191*1000</f>
        <v>21851.8481306423</v>
      </c>
      <c r="CA192" s="0" t="n">
        <f aca="false">CA191*1000</f>
        <v>12501.8217822745</v>
      </c>
      <c r="CB192" s="0" t="n">
        <f aca="false">CB191*1000</f>
        <v>13504.7052023169</v>
      </c>
      <c r="CC192" s="0" t="n">
        <f aca="false">CC191*1000</f>
        <v>13927.1742894774</v>
      </c>
      <c r="CD192" s="0" t="n">
        <f aca="false">CD191*1000</f>
        <v>22993.6464614842</v>
      </c>
    </row>
    <row r="193" customFormat="false" ht="15" hidden="false" customHeight="false" outlineLevel="0" collapsed="false">
      <c r="A193" s="17" t="n">
        <v>42309</v>
      </c>
      <c r="B193" s="1" t="n">
        <f aca="false">F193*$AP$183</f>
        <v>16.0354109502181</v>
      </c>
      <c r="C193" s="1" t="n">
        <f aca="false">G193*$AP$184</f>
        <v>31.9821872490055</v>
      </c>
      <c r="D193" s="1" t="n">
        <f aca="false">H193*$AP$185</f>
        <v>90.2805797923832</v>
      </c>
      <c r="E193" s="1" t="n">
        <f aca="false">I193*$AP$186</f>
        <v>196.412134124469</v>
      </c>
      <c r="F193" s="18" t="n">
        <v>2.51541653799735</v>
      </c>
      <c r="G193" s="18" t="n">
        <v>3.70617111062005</v>
      </c>
      <c r="H193" s="18" t="n">
        <v>5.22988806926689</v>
      </c>
      <c r="I193" s="19" t="n">
        <v>5.56269264270937</v>
      </c>
      <c r="J193" s="10" t="n">
        <v>570.234174949751</v>
      </c>
      <c r="K193" s="10" t="n">
        <v>31.3069743109667</v>
      </c>
      <c r="L193" s="10" t="n">
        <v>94.9283073383052</v>
      </c>
      <c r="M193" s="10" t="n">
        <v>28.5450488574286</v>
      </c>
      <c r="N193" s="10" t="n">
        <f aca="false">J193/12</f>
        <v>47.5195145791459</v>
      </c>
      <c r="O193" s="10" t="n">
        <f aca="false">K193/12</f>
        <v>2.60891452591389</v>
      </c>
      <c r="P193" s="10" t="n">
        <f aca="false">L193/12</f>
        <v>7.9106922781921</v>
      </c>
      <c r="Q193" s="10" t="n">
        <f aca="false">M193/12</f>
        <v>2.37875407145239</v>
      </c>
      <c r="R193" s="11" t="n">
        <f aca="false">Q193*B193+P193*D193+O193*E193+N193*C193</f>
        <v>2784.52666755472</v>
      </c>
      <c r="S193" s="10" t="n">
        <v>8.51</v>
      </c>
      <c r="T193" s="12" t="n">
        <v>22334.1679140514</v>
      </c>
      <c r="U193" s="12" t="n">
        <v>45.1984047626021</v>
      </c>
      <c r="V193" s="12" t="n">
        <v>60.4256748163129</v>
      </c>
      <c r="W193" s="0" t="n">
        <v>6.16277310866376</v>
      </c>
      <c r="X193" s="0" t="n">
        <v>7.9106922781921</v>
      </c>
      <c r="Y193" s="0" t="n">
        <v>2.37875407145239</v>
      </c>
      <c r="Z193" s="3" t="n">
        <f aca="false">T193*S193</f>
        <v>190063.768948578</v>
      </c>
      <c r="AC193" s="4" t="n">
        <f aca="false">R193*1000-Z193</f>
        <v>2594462.89860614</v>
      </c>
      <c r="AD193" s="0" t="n">
        <f aca="false">Z193/(R193*1000)</f>
        <v>0.0682571193026087</v>
      </c>
      <c r="AE193" s="0" t="n">
        <v>268577</v>
      </c>
      <c r="AF193" s="0" t="n">
        <v>64985</v>
      </c>
      <c r="AG193" s="0" t="n">
        <v>72638</v>
      </c>
      <c r="AH193" s="0" t="n">
        <f aca="false">AG$171/AG193*AH$2</f>
        <v>570.234174949751</v>
      </c>
      <c r="AI193" s="0" t="n">
        <f aca="false">AG$171/AG193*AI$2</f>
        <v>31.3069743109667</v>
      </c>
      <c r="AJ193" s="0" t="n">
        <f aca="false">AE$171/AE193*AJ$2</f>
        <v>94.9283073383052</v>
      </c>
      <c r="AK193" s="0" t="n">
        <f aca="false">AF$171/AF193*AK$2</f>
        <v>28.5450488574286</v>
      </c>
    </row>
    <row r="194" customFormat="false" ht="15" hidden="false" customHeight="false" outlineLevel="0" collapsed="false">
      <c r="A194" s="17" t="n">
        <v>42339</v>
      </c>
      <c r="B194" s="1" t="n">
        <f aca="false">F194*$AP$183</f>
        <v>12.4563847224952</v>
      </c>
      <c r="C194" s="1" t="n">
        <f aca="false">G194*$AP$184</f>
        <v>24.7549299673594</v>
      </c>
      <c r="D194" s="1" t="n">
        <f aca="false">H194*$AP$185</f>
        <v>74.9334535388096</v>
      </c>
      <c r="E194" s="1" t="n">
        <f aca="false">I194*$AP$186</f>
        <v>150.146507890177</v>
      </c>
      <c r="F194" s="18" t="n">
        <v>1.95398772328911</v>
      </c>
      <c r="G194" s="18" t="n">
        <v>2.86865953151165</v>
      </c>
      <c r="H194" s="18" t="n">
        <v>4.3408402510575</v>
      </c>
      <c r="I194" s="19" t="n">
        <v>4.25237920504393</v>
      </c>
      <c r="J194" s="10" t="n">
        <v>570.304836910876</v>
      </c>
      <c r="K194" s="10" t="n">
        <v>31.3108537911853</v>
      </c>
      <c r="L194" s="10" t="n">
        <v>100.74309987158</v>
      </c>
      <c r="M194" s="10" t="n">
        <v>36.4325555817425</v>
      </c>
      <c r="N194" s="10" t="n">
        <f aca="false">J194/12</f>
        <v>47.5254030759063</v>
      </c>
      <c r="O194" s="10" t="n">
        <f aca="false">K194/12</f>
        <v>2.60923781593211</v>
      </c>
      <c r="P194" s="10" t="n">
        <f aca="false">L194/12</f>
        <v>8.39525832263163</v>
      </c>
      <c r="Q194" s="10" t="n">
        <f aca="false">M194/12</f>
        <v>3.03604629847854</v>
      </c>
      <c r="R194" s="11" t="n">
        <f aca="false">Q194*B194+P194*D194+O194*E194+N194*C194</f>
        <v>2235.15983132617</v>
      </c>
      <c r="S194" s="10" t="n">
        <v>8.29</v>
      </c>
      <c r="T194" s="12" t="n">
        <v>22833.0786287769</v>
      </c>
      <c r="U194" s="12" t="n">
        <v>46.0859505892113</v>
      </c>
      <c r="V194" s="12" t="n">
        <v>61.6122334080365</v>
      </c>
      <c r="W194" s="0" t="n">
        <v>7.14509098585905</v>
      </c>
      <c r="X194" s="0" t="n">
        <v>8.39525832263163</v>
      </c>
      <c r="Y194" s="0" t="n">
        <v>3.03604629847854</v>
      </c>
      <c r="Z194" s="3" t="n">
        <f aca="false">T194*S194</f>
        <v>189286.22183256</v>
      </c>
      <c r="AC194" s="4" t="n">
        <f aca="false">R194*1000-Z194</f>
        <v>2045873.60949361</v>
      </c>
      <c r="AD194" s="0" t="n">
        <f aca="false">Z194/(R194*1000)</f>
        <v>0.0846857657245267</v>
      </c>
      <c r="AE194" s="0" t="n">
        <v>253075</v>
      </c>
      <c r="AF194" s="0" t="n">
        <v>50916</v>
      </c>
      <c r="AG194" s="0" t="n">
        <v>72629</v>
      </c>
      <c r="AH194" s="0" t="n">
        <f aca="false">AG$171/AG194*AH$2</f>
        <v>570.304836910876</v>
      </c>
      <c r="AI194" s="0" t="n">
        <f aca="false">AG$171/AG194*AI$2</f>
        <v>31.3108537911853</v>
      </c>
      <c r="AJ194" s="0" t="n">
        <f aca="false">AE$171/AE194*AJ$2</f>
        <v>100.74309987158</v>
      </c>
      <c r="AK194" s="0" t="n">
        <f aca="false">AF$171/AF194*AK$2</f>
        <v>36.4325555817425</v>
      </c>
    </row>
    <row r="195" customFormat="false" ht="15" hidden="false" customHeight="false" outlineLevel="0" collapsed="false">
      <c r="A195" s="17" t="n">
        <v>42370</v>
      </c>
      <c r="B195" s="1" t="n">
        <f aca="false">F195*$AP$183</f>
        <v>12.6846510911639</v>
      </c>
      <c r="C195" s="1" t="n">
        <f aca="false">G195*$AP$184</f>
        <v>25.2333489546279</v>
      </c>
      <c r="D195" s="1" t="n">
        <f aca="false">H195*$AP$185</f>
        <v>75.4848500291452</v>
      </c>
      <c r="E195" s="1" t="n">
        <f aca="false">I195*$AP$186</f>
        <v>153.573888533461</v>
      </c>
      <c r="F195" s="18" t="n">
        <v>1.98979503752635</v>
      </c>
      <c r="G195" s="18" t="n">
        <v>2.92409984944806</v>
      </c>
      <c r="H195" s="18" t="n">
        <v>4.37278224714208</v>
      </c>
      <c r="I195" s="19" t="n">
        <v>4.34944787736984</v>
      </c>
      <c r="J195" s="10" t="n">
        <v>396.597759479127</v>
      </c>
      <c r="K195" s="10" t="n">
        <v>21.7739946380697</v>
      </c>
      <c r="L195" s="10" t="n">
        <v>81.5031152399006</v>
      </c>
      <c r="M195" s="10" t="n">
        <v>29.0893694428327</v>
      </c>
      <c r="N195" s="10" t="n">
        <f aca="false">J195/12</f>
        <v>33.0498132899272</v>
      </c>
      <c r="O195" s="10" t="n">
        <f aca="false">K195/12</f>
        <v>1.81449955317248</v>
      </c>
      <c r="P195" s="10" t="n">
        <f aca="false">L195/12</f>
        <v>6.79192626999172</v>
      </c>
      <c r="Q195" s="10" t="n">
        <f aca="false">M195/12</f>
        <v>2.42411412023606</v>
      </c>
      <c r="R195" s="11" t="n">
        <f aca="false">Q195*B195+P195*D195+O195*E195+N195*C195</f>
        <v>1656.05380147265</v>
      </c>
      <c r="S195" s="10" t="n">
        <v>6.82</v>
      </c>
      <c r="T195" s="12" t="n">
        <v>16440.5133466325</v>
      </c>
      <c r="U195" s="12" t="n">
        <v>33.0797011139699</v>
      </c>
      <c r="V195" s="12" t="n">
        <v>44.2241993502272</v>
      </c>
      <c r="W195" s="0" t="n">
        <v>5.43612604880515</v>
      </c>
      <c r="X195" s="0" t="n">
        <v>6.79192626999172</v>
      </c>
      <c r="Y195" s="0" t="n">
        <v>2.42411412023606</v>
      </c>
      <c r="Z195" s="3" t="n">
        <f aca="false">T195*S195</f>
        <v>112124.301024034</v>
      </c>
      <c r="AC195" s="4" t="n">
        <f aca="false">R195*1000-Z195</f>
        <v>1543929.50044862</v>
      </c>
      <c r="AD195" s="0" t="n">
        <f aca="false">Z195/(R195*1000)</f>
        <v>0.0677057115682637</v>
      </c>
      <c r="AE195" s="0" t="n">
        <v>312817</v>
      </c>
      <c r="AF195" s="0" t="n">
        <v>63769</v>
      </c>
      <c r="AG195" s="0" t="n">
        <v>104440</v>
      </c>
      <c r="AH195" s="0" t="n">
        <f aca="false">AG$171/AG195*AH$2</f>
        <v>396.597759479127</v>
      </c>
      <c r="AI195" s="0" t="n">
        <f aca="false">AG$171/AG195*AI$2</f>
        <v>21.7739946380697</v>
      </c>
      <c r="AJ195" s="0" t="n">
        <f aca="false">AE$171/AE195*AJ$2</f>
        <v>81.5031152399006</v>
      </c>
      <c r="AK195" s="0" t="n">
        <f aca="false">AF$171/AF195*AK$2</f>
        <v>29.0893694428327</v>
      </c>
    </row>
    <row r="196" customFormat="false" ht="15" hidden="false" customHeight="false" outlineLevel="0" collapsed="false">
      <c r="A196" s="17" t="n">
        <v>42401</v>
      </c>
      <c r="B196" s="1" t="n">
        <f aca="false">F196*$AP$183</f>
        <v>12.6811768127371</v>
      </c>
      <c r="C196" s="1" t="n">
        <f aca="false">G196*$AP$184</f>
        <v>25.2305486189335</v>
      </c>
      <c r="D196" s="1" t="n">
        <f aca="false">H196*$AP$185</f>
        <v>75.1509717008222</v>
      </c>
      <c r="E196" s="1" t="n">
        <f aca="false">I196*$AP$186</f>
        <v>153.643963810466</v>
      </c>
      <c r="F196" s="18" t="n">
        <v>1.98925004011784</v>
      </c>
      <c r="G196" s="18" t="n">
        <v>2.92377533995876</v>
      </c>
      <c r="H196" s="18" t="n">
        <v>4.35344091936263</v>
      </c>
      <c r="I196" s="19" t="n">
        <v>4.35143251660596</v>
      </c>
      <c r="J196" s="10" t="n">
        <v>298.759899597525</v>
      </c>
      <c r="K196" s="10" t="n">
        <v>16.4025042916288</v>
      </c>
      <c r="L196" s="10" t="n">
        <v>103.683478515482</v>
      </c>
      <c r="M196" s="10" t="n">
        <v>23.9469165924377</v>
      </c>
      <c r="N196" s="10" t="n">
        <f aca="false">J196/12</f>
        <v>24.8966582997937</v>
      </c>
      <c r="O196" s="10" t="n">
        <f aca="false">K196/12</f>
        <v>1.36687535763573</v>
      </c>
      <c r="P196" s="10" t="n">
        <f aca="false">L196/12</f>
        <v>8.64028987629017</v>
      </c>
      <c r="Q196" s="10" t="n">
        <f aca="false">M196/12</f>
        <v>1.99557638270314</v>
      </c>
      <c r="R196" s="11" t="n">
        <f aca="false">Q196*B196+P196*D196+O196*E196+N196*C196</f>
        <v>1512.80093259629</v>
      </c>
      <c r="S196" s="10" t="n">
        <v>5.16</v>
      </c>
      <c r="T196" s="12" t="n">
        <v>14043.6657381485</v>
      </c>
      <c r="U196" s="12" t="n">
        <v>28.0172207292075</v>
      </c>
      <c r="V196" s="12" t="n">
        <v>37.4561774454646</v>
      </c>
      <c r="W196" s="0" t="n">
        <v>4.34826647339423</v>
      </c>
      <c r="X196" s="0" t="n">
        <v>8.64028987629017</v>
      </c>
      <c r="Y196" s="0" t="n">
        <v>1.99557638270314</v>
      </c>
      <c r="Z196" s="3" t="n">
        <f aca="false">T196*S196</f>
        <v>72465.3152088465</v>
      </c>
      <c r="AC196" s="4" t="n">
        <f aca="false">R196*1000-Z196</f>
        <v>1440335.61738744</v>
      </c>
      <c r="AD196" s="0" t="n">
        <f aca="false">Z196/(R196*1000)</f>
        <v>0.047901421560126</v>
      </c>
      <c r="AE196" s="0" t="n">
        <v>245898</v>
      </c>
      <c r="AF196" s="0" t="n">
        <v>77463</v>
      </c>
      <c r="AG196" s="0" t="n">
        <v>138642</v>
      </c>
      <c r="AH196" s="0" t="n">
        <f aca="false">AG$171/AG196*AH$2</f>
        <v>298.759899597525</v>
      </c>
      <c r="AI196" s="0" t="n">
        <f aca="false">AG$171/AG196*AI$2</f>
        <v>16.4025042916288</v>
      </c>
      <c r="AJ196" s="0" t="n">
        <f aca="false">AE$171/AE196*AJ$2</f>
        <v>103.683478515482</v>
      </c>
      <c r="AK196" s="0" t="n">
        <f aca="false">AF$171/AF196*AK$2</f>
        <v>23.9469165924377</v>
      </c>
    </row>
    <row r="197" customFormat="false" ht="15" hidden="false" customHeight="false" outlineLevel="0" collapsed="false">
      <c r="A197" s="17" t="n">
        <v>42430</v>
      </c>
      <c r="B197" s="1" t="n">
        <f aca="false">F197*$AP$183</f>
        <v>10.6021465314303</v>
      </c>
      <c r="C197" s="1" t="n">
        <f aca="false">G197*$AP$184</f>
        <v>21.0129713268044</v>
      </c>
      <c r="D197" s="1" t="n">
        <f aca="false">H197*$AP$185</f>
        <v>65.0694079485222</v>
      </c>
      <c r="E197" s="1" t="n">
        <f aca="false">I197*$AP$186</f>
        <v>126.241696317053</v>
      </c>
      <c r="F197" s="18" t="n">
        <v>1.66312012870915</v>
      </c>
      <c r="G197" s="18" t="n">
        <v>2.43503255963556</v>
      </c>
      <c r="H197" s="18" t="n">
        <v>3.76942329221669</v>
      </c>
      <c r="I197" s="19" t="n">
        <v>3.57535830683965</v>
      </c>
      <c r="J197" s="10" t="n">
        <v>272.899393859534</v>
      </c>
      <c r="K197" s="10" t="n">
        <v>14.9827118197391</v>
      </c>
      <c r="L197" s="10" t="n">
        <v>69.5638270587658</v>
      </c>
      <c r="M197" s="10" t="n">
        <v>25.7764190926145</v>
      </c>
      <c r="N197" s="10" t="n">
        <f aca="false">J197/12</f>
        <v>22.7416161549611</v>
      </c>
      <c r="O197" s="10" t="n">
        <f aca="false">K197/12</f>
        <v>1.24855931831159</v>
      </c>
      <c r="P197" s="10" t="n">
        <f aca="false">L197/12</f>
        <v>5.79698558823048</v>
      </c>
      <c r="Q197" s="10" t="n">
        <f aca="false">M197/12</f>
        <v>2.14803492438454</v>
      </c>
      <c r="R197" s="11" t="n">
        <f aca="false">Q197*B197+P197*D197+O197*E197+N197*C197</f>
        <v>1035.46937562074</v>
      </c>
      <c r="S197" s="10" t="n">
        <v>4.94</v>
      </c>
      <c r="T197" s="12" t="n">
        <v>12022.081161805</v>
      </c>
      <c r="U197" s="12" t="n">
        <v>24.0569101148496</v>
      </c>
      <c r="V197" s="12" t="n">
        <v>32.161644538569</v>
      </c>
      <c r="W197" s="0" t="n">
        <v>4.45772349534209</v>
      </c>
      <c r="X197" s="0" t="n">
        <v>5.79698558823048</v>
      </c>
      <c r="Y197" s="0" t="n">
        <v>2.14803492438454</v>
      </c>
      <c r="Z197" s="3" t="n">
        <f aca="false">T197*S197</f>
        <v>59389.0809393166</v>
      </c>
      <c r="AC197" s="4" t="n">
        <f aca="false">R197*1000-Z197</f>
        <v>976080.294681419</v>
      </c>
      <c r="AD197" s="0" t="n">
        <f aca="false">Z197/(R197*1000)</f>
        <v>0.0573547439814089</v>
      </c>
      <c r="AE197" s="0" t="n">
        <v>366506</v>
      </c>
      <c r="AF197" s="0" t="n">
        <v>71965</v>
      </c>
      <c r="AG197" s="0" t="n">
        <v>151780</v>
      </c>
      <c r="AH197" s="0" t="n">
        <f aca="false">AG$171/AG197*AH$2</f>
        <v>272.899393859534</v>
      </c>
      <c r="AI197" s="0" t="n">
        <f aca="false">AG$171/AG197*AI$2</f>
        <v>14.9827118197391</v>
      </c>
      <c r="AJ197" s="0" t="n">
        <f aca="false">AE$171/AE197*AJ$2</f>
        <v>69.5638270587658</v>
      </c>
      <c r="AK197" s="0" t="n">
        <f aca="false">AF$171/AF197*AK$2</f>
        <v>25.7764190926145</v>
      </c>
    </row>
    <row r="198" customFormat="false" ht="15" hidden="false" customHeight="false" outlineLevel="0" collapsed="false">
      <c r="A198" s="17" t="n">
        <v>42461</v>
      </c>
      <c r="B198" s="1" t="n">
        <f aca="false">F198*$AP$183</f>
        <v>14.4852480858985</v>
      </c>
      <c r="C198" s="1" t="n">
        <f aca="false">G198*$AP$184</f>
        <v>28.8722491671157</v>
      </c>
      <c r="D198" s="1" t="n">
        <f aca="false">H198*$AP$185</f>
        <v>80.2162227895575</v>
      </c>
      <c r="E198" s="1" t="n">
        <f aca="false">I198*$AP$186</f>
        <v>176.928800509203</v>
      </c>
      <c r="F198" s="18" t="n">
        <v>2.2722481329216</v>
      </c>
      <c r="G198" s="18" t="n">
        <v>3.34578416818929</v>
      </c>
      <c r="H198" s="18" t="n">
        <v>4.64686721655454</v>
      </c>
      <c r="I198" s="19" t="n">
        <v>5.01089477624758</v>
      </c>
      <c r="J198" s="10" t="n">
        <v>264.978665148384</v>
      </c>
      <c r="K198" s="10" t="n">
        <v>14.5478482826564</v>
      </c>
      <c r="L198" s="10" t="n">
        <v>74.7832667499692</v>
      </c>
      <c r="M198" s="10" t="n">
        <v>29.8121273484081</v>
      </c>
      <c r="N198" s="10" t="n">
        <f aca="false">J198/12</f>
        <v>22.081555429032</v>
      </c>
      <c r="O198" s="10" t="n">
        <f aca="false">K198/12</f>
        <v>1.21232069022137</v>
      </c>
      <c r="P198" s="10" t="n">
        <f aca="false">L198/12</f>
        <v>6.23193889583077</v>
      </c>
      <c r="Q198" s="10" t="n">
        <f aca="false">M198/12</f>
        <v>2.48434394570068</v>
      </c>
      <c r="R198" s="11" t="n">
        <f aca="false">Q198*B198+P198*D198+O198*E198+N198*C198</f>
        <v>1387.92755316089</v>
      </c>
      <c r="S198" s="10" t="n">
        <v>5.69</v>
      </c>
      <c r="T198" s="12" t="n">
        <v>12113.7178488619</v>
      </c>
      <c r="U198" s="12" t="n">
        <v>24.1554255337219</v>
      </c>
      <c r="V198" s="12" t="n">
        <v>32.2933496440133</v>
      </c>
      <c r="W198" s="0" t="n">
        <v>4.92393054509818</v>
      </c>
      <c r="X198" s="0" t="n">
        <v>6.23193889583077</v>
      </c>
      <c r="Y198" s="0" t="n">
        <v>2.48434394570068</v>
      </c>
      <c r="Z198" s="3" t="n">
        <f aca="false">T198*S198</f>
        <v>68927.0545600244</v>
      </c>
      <c r="AC198" s="4" t="n">
        <f aca="false">R198*1000-Z198</f>
        <v>1319000.49860087</v>
      </c>
      <c r="AD198" s="0" t="n">
        <f aca="false">Z198/(R198*1000)</f>
        <v>0.0496618533172346</v>
      </c>
      <c r="AE198" s="0" t="n">
        <v>340926</v>
      </c>
      <c r="AF198" s="0" t="n">
        <v>62223</v>
      </c>
      <c r="AG198" s="0" t="n">
        <v>156317</v>
      </c>
      <c r="AH198" s="0" t="n">
        <f aca="false">AG$171/AG198*AH$2</f>
        <v>264.978665148384</v>
      </c>
      <c r="AI198" s="0" t="n">
        <f aca="false">AG$171/AG198*AI$2</f>
        <v>14.5478482826564</v>
      </c>
      <c r="AJ198" s="0" t="n">
        <f aca="false">AE$171/AE198*AJ$2</f>
        <v>74.7832667499692</v>
      </c>
      <c r="AK198" s="0" t="n">
        <f aca="false">AF$171/AF198*AK$2</f>
        <v>29.8121273484081</v>
      </c>
    </row>
    <row r="199" customFormat="false" ht="15" hidden="false" customHeight="false" outlineLevel="0" collapsed="false">
      <c r="A199" s="17" t="n">
        <v>42491</v>
      </c>
      <c r="B199" s="1" t="n">
        <f aca="false">F199*$AP$183</f>
        <v>21.1033893071243</v>
      </c>
      <c r="C199" s="1" t="n">
        <f aca="false">G199*$AP$184</f>
        <v>42.212079897142</v>
      </c>
      <c r="D199" s="1" t="n">
        <f aca="false">H199*$AP$185</f>
        <v>93.6936465623599</v>
      </c>
      <c r="E199" s="1" t="n">
        <f aca="false">I199*$AP$186</f>
        <v>261.814522319561</v>
      </c>
      <c r="F199" s="18" t="n">
        <v>3.31041185260143</v>
      </c>
      <c r="G199" s="18" t="n">
        <v>4.89163514102174</v>
      </c>
      <c r="H199" s="18" t="n">
        <v>5.42760453521075</v>
      </c>
      <c r="I199" s="19" t="n">
        <v>7.4149885064563</v>
      </c>
      <c r="J199" s="10" t="n">
        <v>347.888680782443</v>
      </c>
      <c r="K199" s="10" t="n">
        <v>19.0997707096243</v>
      </c>
      <c r="L199" s="10" t="n">
        <v>109.85677352637</v>
      </c>
      <c r="M199" s="10" t="n">
        <v>28.0529300567108</v>
      </c>
      <c r="N199" s="10" t="n">
        <f aca="false">J199/12</f>
        <v>28.9907233985369</v>
      </c>
      <c r="O199" s="10" t="n">
        <f aca="false">K199/12</f>
        <v>1.59164755913536</v>
      </c>
      <c r="P199" s="10" t="n">
        <f aca="false">L199/12</f>
        <v>9.15473112719752</v>
      </c>
      <c r="Q199" s="10" t="n">
        <f aca="false">M199/12</f>
        <v>2.33774417139256</v>
      </c>
      <c r="R199" s="11" t="n">
        <f aca="false">Q199*B199+P199*D199+O199*E199+N199*C199</f>
        <v>2547.54964572554</v>
      </c>
      <c r="S199" s="10" t="n">
        <v>5.96</v>
      </c>
      <c r="T199" s="12" t="n">
        <v>15950.7492857256</v>
      </c>
      <c r="U199" s="12" t="n">
        <v>31.8690994536328</v>
      </c>
      <c r="V199" s="12" t="n">
        <v>42.6057479326642</v>
      </c>
      <c r="W199" s="0" t="n">
        <v>5.08423735119585</v>
      </c>
      <c r="X199" s="0" t="n">
        <v>9.15473112719752</v>
      </c>
      <c r="Y199" s="0" t="n">
        <v>2.33774417139256</v>
      </c>
      <c r="Z199" s="3" t="n">
        <f aca="false">T199*S199</f>
        <v>95066.4657429248</v>
      </c>
      <c r="AC199" s="4" t="n">
        <f aca="false">R199*1000-Z199</f>
        <v>2452483.17998261</v>
      </c>
      <c r="AD199" s="0" t="n">
        <f aca="false">Z199/(R199*1000)</f>
        <v>0.0373168255631187</v>
      </c>
      <c r="AE199" s="0" t="n">
        <v>232080</v>
      </c>
      <c r="AF199" s="0" t="n">
        <v>66125</v>
      </c>
      <c r="AG199" s="0" t="n">
        <v>119063</v>
      </c>
      <c r="AH199" s="0" t="n">
        <f aca="false">AG$171/AG199*AH$2</f>
        <v>347.888680782443</v>
      </c>
      <c r="AI199" s="0" t="n">
        <f aca="false">AG$171/AG199*AI$2</f>
        <v>19.0997707096243</v>
      </c>
      <c r="AJ199" s="0" t="n">
        <f aca="false">AE$171/AE199*AJ$2</f>
        <v>109.85677352637</v>
      </c>
      <c r="AK199" s="0" t="n">
        <f aca="false">AF$171/AF199*AK$2</f>
        <v>28.0529300567108</v>
      </c>
    </row>
    <row r="200" customFormat="false" ht="15" hidden="false" customHeight="false" outlineLevel="0" collapsed="false">
      <c r="A200" s="17" t="n">
        <v>42522</v>
      </c>
      <c r="B200" s="1" t="n">
        <f aca="false">F200*$AP$183</f>
        <v>27.3410632227505</v>
      </c>
      <c r="C200" s="1" t="n">
        <f aca="false">G200*$AP$184</f>
        <v>54.845886466359</v>
      </c>
      <c r="D200" s="1" t="n">
        <f aca="false">H200*$AP$185</f>
        <v>130.081212575131</v>
      </c>
      <c r="E200" s="1" t="n">
        <f aca="false">I200*$AP$186</f>
        <v>343.480504040367</v>
      </c>
      <c r="F200" s="18" t="n">
        <v>4.28889305116325</v>
      </c>
      <c r="G200" s="18" t="n">
        <v>6.3556703728663</v>
      </c>
      <c r="H200" s="18" t="n">
        <v>7.53550966605383</v>
      </c>
      <c r="I200" s="19" t="n">
        <v>9.72789426303285</v>
      </c>
      <c r="J200" s="10" t="n">
        <v>639.642195317808</v>
      </c>
      <c r="K200" s="10" t="n">
        <v>35.1176107233307</v>
      </c>
      <c r="L200" s="10" t="n">
        <v>93.555851561554</v>
      </c>
      <c r="M200" s="10" t="n">
        <v>33.3028132349509</v>
      </c>
      <c r="N200" s="10" t="n">
        <f aca="false">J200/12</f>
        <v>53.303516276484</v>
      </c>
      <c r="O200" s="10" t="n">
        <f aca="false">K200/12</f>
        <v>2.92646756027755</v>
      </c>
      <c r="P200" s="10" t="n">
        <f aca="false">L200/12</f>
        <v>7.79632096346283</v>
      </c>
      <c r="Q200" s="10" t="n">
        <f aca="false">M200/12</f>
        <v>2.77523443624591</v>
      </c>
      <c r="R200" s="11" t="n">
        <f aca="false">Q200*B200+P200*D200+O200*E200+N200*C200</f>
        <v>5018.69589935119</v>
      </c>
      <c r="S200" s="10" t="n">
        <v>5.61</v>
      </c>
      <c r="T200" s="12" t="n">
        <v>24612.7763515246</v>
      </c>
      <c r="U200" s="12" t="n">
        <v>49.8672401685483</v>
      </c>
      <c r="V200" s="12" t="n">
        <v>66.6674333804122</v>
      </c>
      <c r="W200" s="0" t="n">
        <v>7.07266780802894</v>
      </c>
      <c r="X200" s="0" t="n">
        <v>7.79632096346283</v>
      </c>
      <c r="Y200" s="0" t="n">
        <v>2.77523443624591</v>
      </c>
      <c r="Z200" s="3" t="n">
        <f aca="false">T200*S200</f>
        <v>138077.675332053</v>
      </c>
      <c r="AC200" s="4" t="n">
        <f aca="false">R200*1000-Z200</f>
        <v>4880618.22401914</v>
      </c>
      <c r="AD200" s="0" t="n">
        <f aca="false">Z200/(R200*1000)</f>
        <v>0.0275126602809115</v>
      </c>
      <c r="AE200" s="0" t="n">
        <v>272517</v>
      </c>
      <c r="AF200" s="0" t="n">
        <v>55701</v>
      </c>
      <c r="AG200" s="0" t="n">
        <v>64756</v>
      </c>
      <c r="AH200" s="0" t="n">
        <f aca="false">AG$171/AG200*AH$2</f>
        <v>639.642195317808</v>
      </c>
      <c r="AI200" s="0" t="n">
        <f aca="false">AG$171/AG200*AI$2</f>
        <v>35.1176107233307</v>
      </c>
      <c r="AJ200" s="0" t="n">
        <f aca="false">AE$171/AE200*AJ$2</f>
        <v>93.555851561554</v>
      </c>
      <c r="AK200" s="0" t="n">
        <f aca="false">AF$171/AF200*AK$2</f>
        <v>33.3028132349509</v>
      </c>
    </row>
    <row r="201" customFormat="false" ht="15" hidden="false" customHeight="false" outlineLevel="0" collapsed="false">
      <c r="A201" s="17" t="n">
        <v>42552</v>
      </c>
      <c r="B201" s="1" t="n">
        <f aca="false">F201*$AP$183</f>
        <v>22.3838783959999</v>
      </c>
      <c r="C201" s="1" t="n">
        <f aca="false">G201*$AP$184</f>
        <v>44.7832520572539</v>
      </c>
      <c r="D201" s="1" t="n">
        <f aca="false">H201*$AP$185</f>
        <v>105.371755222031</v>
      </c>
      <c r="E201" s="1" t="n">
        <f aca="false">I201*$AP$186</f>
        <v>277.969921460989</v>
      </c>
      <c r="F201" s="18" t="n">
        <v>3.51127751428496</v>
      </c>
      <c r="G201" s="18" t="n">
        <v>5.18958862075237</v>
      </c>
      <c r="H201" s="18" t="n">
        <v>6.10410884312802</v>
      </c>
      <c r="I201" s="19" t="n">
        <v>7.87253416851353</v>
      </c>
      <c r="J201" s="10" t="n">
        <v>1053.45176632163</v>
      </c>
      <c r="K201" s="10" t="n">
        <v>57.8365675627559</v>
      </c>
      <c r="L201" s="10" t="n">
        <v>107.41937930279</v>
      </c>
      <c r="M201" s="10" t="n">
        <v>36.934533290857</v>
      </c>
      <c r="N201" s="10" t="n">
        <f aca="false">J201/12</f>
        <v>87.7876471934688</v>
      </c>
      <c r="O201" s="10" t="n">
        <f aca="false">K201/12</f>
        <v>4.81971396356299</v>
      </c>
      <c r="P201" s="10" t="n">
        <f aca="false">L201/12</f>
        <v>8.95161494189917</v>
      </c>
      <c r="Q201" s="10" t="n">
        <f aca="false">M201/12</f>
        <v>3.07787777423808</v>
      </c>
      <c r="R201" s="11" t="n">
        <f aca="false">Q201*B201+P201*D201+O201*E201+N201*C201</f>
        <v>6283.2940640104</v>
      </c>
      <c r="S201" s="10" t="n">
        <v>4.64</v>
      </c>
      <c r="T201" s="12" t="n">
        <v>38152.0147636742</v>
      </c>
      <c r="U201" s="12" t="n">
        <v>77.7685661540622</v>
      </c>
      <c r="V201" s="12" t="n">
        <v>103.96867132896</v>
      </c>
      <c r="W201" s="0" t="n">
        <v>9.41806335827469</v>
      </c>
      <c r="X201" s="0" t="n">
        <v>8.95161494189917</v>
      </c>
      <c r="Y201" s="0" t="n">
        <v>3.07787777423808</v>
      </c>
      <c r="Z201" s="3" t="n">
        <f aca="false">T201*S201</f>
        <v>177025.348503448</v>
      </c>
      <c r="AC201" s="4" t="n">
        <f aca="false">R201*1000-Z201</f>
        <v>6106268.71550695</v>
      </c>
      <c r="AD201" s="0" t="n">
        <f aca="false">Z201/(R201*1000)</f>
        <v>0.0281739715983401</v>
      </c>
      <c r="AE201" s="0" t="n">
        <v>237346</v>
      </c>
      <c r="AF201" s="0" t="n">
        <v>50224</v>
      </c>
      <c r="AG201" s="0" t="n">
        <v>39319</v>
      </c>
      <c r="AH201" s="0" t="n">
        <f aca="false">AG$171/AG201*AH$2</f>
        <v>1053.45176632163</v>
      </c>
      <c r="AI201" s="0" t="n">
        <f aca="false">AG$171/AG201*AI$2</f>
        <v>57.8365675627559</v>
      </c>
      <c r="AJ201" s="0" t="n">
        <f aca="false">AE$171/AE201*AJ$2</f>
        <v>107.41937930279</v>
      </c>
      <c r="AK201" s="0" t="n">
        <f aca="false">AF$171/AF201*AK$2</f>
        <v>36.934533290857</v>
      </c>
    </row>
    <row r="202" customFormat="false" ht="15" hidden="false" customHeight="false" outlineLevel="0" collapsed="false">
      <c r="A202" s="17" t="n">
        <v>42583</v>
      </c>
      <c r="B202" s="1" t="n">
        <f aca="false">F202*$AP$183</f>
        <v>22.17148360113</v>
      </c>
      <c r="C202" s="1" t="n">
        <f aca="false">G202*$AP$184</f>
        <v>44.3501548030702</v>
      </c>
      <c r="D202" s="1" t="n">
        <f aca="false">H202*$AP$185</f>
        <v>104.859452523652</v>
      </c>
      <c r="E202" s="1" t="n">
        <f aca="false">I202*$AP$186</f>
        <v>275.109733124084</v>
      </c>
      <c r="F202" s="18" t="n">
        <v>3.47795991604822</v>
      </c>
      <c r="G202" s="18" t="n">
        <v>5.1394002918852</v>
      </c>
      <c r="H202" s="18" t="n">
        <v>6.07443152186725</v>
      </c>
      <c r="I202" s="19" t="n">
        <v>7.79152925153432</v>
      </c>
      <c r="J202" s="10" t="n">
        <v>526.310927573062</v>
      </c>
      <c r="K202" s="10" t="n">
        <v>28.895501905972</v>
      </c>
      <c r="L202" s="10" t="n">
        <v>106.814081804509</v>
      </c>
      <c r="M202" s="10" t="n">
        <v>41.0035366931919</v>
      </c>
      <c r="N202" s="10" t="n">
        <f aca="false">J202/12</f>
        <v>43.8592439644219</v>
      </c>
      <c r="O202" s="10" t="n">
        <f aca="false">K202/12</f>
        <v>2.40795849216434</v>
      </c>
      <c r="P202" s="10" t="n">
        <f aca="false">L202/12</f>
        <v>8.90117348370906</v>
      </c>
      <c r="Q202" s="10" t="n">
        <f aca="false">M202/12</f>
        <v>3.41696139109932</v>
      </c>
      <c r="R202" s="11" t="n">
        <f aca="false">Q202*B202+P202*D202+O202*E202+N202*C202</f>
        <v>3616.74835928917</v>
      </c>
      <c r="S202" s="10" t="n">
        <v>4.68</v>
      </c>
      <c r="T202" s="12" t="n">
        <v>21851.8481306423</v>
      </c>
      <c r="U202" s="12" t="n">
        <v>43.9483574430898</v>
      </c>
      <c r="V202" s="12" t="n">
        <v>58.7544885602804</v>
      </c>
      <c r="W202" s="0" t="n">
        <v>7.51289881046673</v>
      </c>
      <c r="X202" s="0" t="n">
        <v>8.90117348370906</v>
      </c>
      <c r="Y202" s="0" t="n">
        <v>3.41696139109932</v>
      </c>
      <c r="Z202" s="3" t="n">
        <f aca="false">T202*S202</f>
        <v>102266.649251406</v>
      </c>
      <c r="AC202" s="4" t="n">
        <f aca="false">R202*1000-Z202</f>
        <v>3514481.71003776</v>
      </c>
      <c r="AD202" s="0" t="n">
        <f aca="false">Z202/(R202*1000)</f>
        <v>0.0282758541906149</v>
      </c>
      <c r="AE202" s="0" t="n">
        <v>238691</v>
      </c>
      <c r="AF202" s="0" t="n">
        <v>45240</v>
      </c>
      <c r="AG202" s="0" t="n">
        <v>78700</v>
      </c>
      <c r="AH202" s="0" t="n">
        <f aca="false">AG$171/AG202*AH$2</f>
        <v>526.310927573062</v>
      </c>
      <c r="AI202" s="0" t="n">
        <f aca="false">AG$171/AG202*AI$2</f>
        <v>28.895501905972</v>
      </c>
      <c r="AJ202" s="0" t="n">
        <f aca="false">AE$171/AE202*AJ$2</f>
        <v>106.814081804509</v>
      </c>
      <c r="AK202" s="0" t="n">
        <f aca="false">AF$171/AF202*AK$2</f>
        <v>41.0035366931919</v>
      </c>
    </row>
    <row r="203" customFormat="false" ht="15" hidden="false" customHeight="false" outlineLevel="0" collapsed="false">
      <c r="A203" s="17" t="n">
        <v>42614</v>
      </c>
      <c r="B203" s="1" t="n">
        <f aca="false">F203*$AP$183</f>
        <v>20.3459843163169</v>
      </c>
      <c r="C203" s="1" t="n">
        <f aca="false">G203*$AP$184</f>
        <v>40.6627948019181</v>
      </c>
      <c r="D203" s="1" t="n">
        <f aca="false">H203*$AP$185</f>
        <v>97.2850139427701</v>
      </c>
      <c r="E203" s="1" t="n">
        <f aca="false">I203*$AP$186</f>
        <v>251.482729993753</v>
      </c>
      <c r="F203" s="18" t="n">
        <v>3.19160048906648</v>
      </c>
      <c r="G203" s="18" t="n">
        <v>4.71210033881051</v>
      </c>
      <c r="H203" s="18" t="n">
        <v>5.63564982533133</v>
      </c>
      <c r="I203" s="19" t="n">
        <v>7.12237631417518</v>
      </c>
      <c r="J203" s="10" t="n">
        <v>258.698098830818</v>
      </c>
      <c r="K203" s="10" t="n">
        <v>14.2030328769861</v>
      </c>
      <c r="L203" s="10" t="n">
        <v>93.6930302295328</v>
      </c>
      <c r="M203" s="10" t="n">
        <v>26.2439341850233</v>
      </c>
      <c r="N203" s="10" t="n">
        <f aca="false">J203/12</f>
        <v>21.5581749025682</v>
      </c>
      <c r="O203" s="10" t="n">
        <f aca="false">K203/12</f>
        <v>1.18358607308218</v>
      </c>
      <c r="P203" s="10" t="n">
        <f aca="false">L203/12</f>
        <v>7.80775251912773</v>
      </c>
      <c r="Q203" s="10" t="n">
        <f aca="false">M203/12</f>
        <v>2.18699451541861</v>
      </c>
      <c r="R203" s="11" t="n">
        <f aca="false">Q203*B203+P203*D203+O203*E203+N203*C203</f>
        <v>1978.3409680039</v>
      </c>
      <c r="S203" s="10" t="n">
        <v>4.31</v>
      </c>
      <c r="T203" s="12" t="n">
        <v>12501.8217822745</v>
      </c>
      <c r="U203" s="12" t="n">
        <v>24.8665075409433</v>
      </c>
      <c r="V203" s="12" t="n">
        <v>33.2439940386942</v>
      </c>
      <c r="W203" s="0" t="n">
        <v>4.45095587911757</v>
      </c>
      <c r="X203" s="0" t="n">
        <v>7.80775251912773</v>
      </c>
      <c r="Y203" s="0" t="n">
        <v>2.18699451541861</v>
      </c>
      <c r="Z203" s="3" t="n">
        <f aca="false">T203*S203</f>
        <v>53882.8518816029</v>
      </c>
      <c r="AC203" s="4" t="n">
        <f aca="false">R203*1000-Z203</f>
        <v>1924458.1161223</v>
      </c>
      <c r="AD203" s="0" t="n">
        <f aca="false">Z203/(R203*1000)</f>
        <v>0.0272363827838886</v>
      </c>
      <c r="AE203" s="0" t="n">
        <v>272118</v>
      </c>
      <c r="AF203" s="0" t="n">
        <v>70683</v>
      </c>
      <c r="AG203" s="0" t="n">
        <v>160112</v>
      </c>
      <c r="AH203" s="0" t="n">
        <f aca="false">AG$171/AG203*AH$2</f>
        <v>258.698098830818</v>
      </c>
      <c r="AI203" s="0" t="n">
        <f aca="false">AG$171/AG203*AI$2</f>
        <v>14.2030328769861</v>
      </c>
      <c r="AJ203" s="0" t="n">
        <f aca="false">AE$171/AE203*AJ$2</f>
        <v>93.6930302295328</v>
      </c>
      <c r="AK203" s="0" t="n">
        <f aca="false">AF$171/AF203*AK$2</f>
        <v>26.2439341850233</v>
      </c>
    </row>
    <row r="204" customFormat="false" ht="15" hidden="false" customHeight="false" outlineLevel="0" collapsed="false">
      <c r="A204" s="17" t="n">
        <v>42644</v>
      </c>
      <c r="B204" s="1" t="n">
        <f aca="false">F204*$AP$183</f>
        <v>18.7443848374578</v>
      </c>
      <c r="C204" s="1" t="n">
        <f aca="false">G204*$AP$184</f>
        <v>37.3884104816658</v>
      </c>
      <c r="D204" s="1" t="n">
        <f aca="false">H204*$AP$185</f>
        <v>77.6566318310256</v>
      </c>
      <c r="E204" s="1" t="n">
        <f aca="false">I204*$AP$186</f>
        <v>229.682035821817</v>
      </c>
      <c r="F204" s="18" t="n">
        <v>2.94036340952564</v>
      </c>
      <c r="G204" s="18" t="n">
        <v>4.33265697934598</v>
      </c>
      <c r="H204" s="18" t="n">
        <v>4.49859198120476</v>
      </c>
      <c r="I204" s="19" t="n">
        <v>6.50494724536146</v>
      </c>
      <c r="J204" s="10" t="n">
        <v>289.329286607386</v>
      </c>
      <c r="K204" s="10" t="n">
        <v>15.8847451470722</v>
      </c>
      <c r="L204" s="10" t="n">
        <v>88.9589984612647</v>
      </c>
      <c r="M204" s="10" t="n">
        <v>32.6555760936537</v>
      </c>
      <c r="N204" s="10" t="n">
        <f aca="false">J204/12</f>
        <v>24.1107738839488</v>
      </c>
      <c r="O204" s="10" t="n">
        <f aca="false">K204/12</f>
        <v>1.32372876225601</v>
      </c>
      <c r="P204" s="10" t="n">
        <f aca="false">L204/12</f>
        <v>7.41324987177206</v>
      </c>
      <c r="Q204" s="10" t="n">
        <f aca="false">M204/12</f>
        <v>2.72129800780448</v>
      </c>
      <c r="R204" s="11" t="n">
        <f aca="false">Q204*B204+P204*D204+O204*E204+N204*C204</f>
        <v>1832.19730107386</v>
      </c>
      <c r="S204" s="10" t="n">
        <v>5.68</v>
      </c>
      <c r="T204" s="12" t="n">
        <v>13504.7052023169</v>
      </c>
      <c r="U204" s="12" t="n">
        <v>26.8954339051912</v>
      </c>
      <c r="V204" s="12" t="n">
        <v>35.9564624400952</v>
      </c>
      <c r="W204" s="0" t="n">
        <v>5.3893479859159</v>
      </c>
      <c r="X204" s="0" t="n">
        <v>7.41324987177206</v>
      </c>
      <c r="Y204" s="0" t="n">
        <v>2.72129800780448</v>
      </c>
      <c r="Z204" s="3" t="n">
        <f aca="false">T204*S204</f>
        <v>76706.7255491602</v>
      </c>
      <c r="AC204" s="4" t="n">
        <f aca="false">R204*1000-Z204</f>
        <v>1755490.5755247</v>
      </c>
      <c r="AD204" s="0" t="n">
        <f aca="false">Z204/(R204*1000)</f>
        <v>0.0418659745346214</v>
      </c>
      <c r="AE204" s="0" t="n">
        <v>286599</v>
      </c>
      <c r="AF204" s="0" t="n">
        <v>56805</v>
      </c>
      <c r="AG204" s="0" t="n">
        <v>143161</v>
      </c>
      <c r="AH204" s="0" t="n">
        <f aca="false">AG$171/AG204*AH$2</f>
        <v>289.329286607386</v>
      </c>
      <c r="AI204" s="0" t="n">
        <f aca="false">AG$171/AG204*AI$2</f>
        <v>15.8847451470722</v>
      </c>
      <c r="AJ204" s="0" t="n">
        <f aca="false">AE$171/AE204*AJ$2</f>
        <v>88.9589984612647</v>
      </c>
      <c r="AK204" s="0" t="n">
        <f aca="false">AF$171/AF204*AK$2</f>
        <v>32.6555760936537</v>
      </c>
    </row>
    <row r="205" customFormat="false" ht="15" hidden="false" customHeight="false" outlineLevel="0" collapsed="false">
      <c r="A205" s="17" t="n">
        <v>42675</v>
      </c>
      <c r="B205" s="1" t="n">
        <f aca="false">F205*$AP$183</f>
        <v>18.3460529493213</v>
      </c>
      <c r="C205" s="1" t="n">
        <f aca="false">G205*$AP$184</f>
        <v>36.5707706397417</v>
      </c>
      <c r="D205" s="1" t="n">
        <f aca="false">H205*$AP$185</f>
        <v>62.9395616263989</v>
      </c>
      <c r="E205" s="1" t="n">
        <f aca="false">I205*$AP$186</f>
        <v>224.170768169369</v>
      </c>
      <c r="F205" s="18" t="n">
        <v>2.87787853638201</v>
      </c>
      <c r="G205" s="18" t="n">
        <v>4.23790695060536</v>
      </c>
      <c r="H205" s="18" t="n">
        <v>3.64604284987725</v>
      </c>
      <c r="I205" s="19" t="n">
        <v>6.34885969935045</v>
      </c>
      <c r="J205" s="10" t="n">
        <v>324.992899231862</v>
      </c>
      <c r="K205" s="10" t="n">
        <v>17.8427474088081</v>
      </c>
      <c r="L205" s="10" t="n">
        <v>81.4224260443845</v>
      </c>
      <c r="M205" s="10" t="n">
        <v>21.1661341853035</v>
      </c>
      <c r="N205" s="10" t="n">
        <f aca="false">J205/12</f>
        <v>27.0827416026551</v>
      </c>
      <c r="O205" s="10" t="n">
        <f aca="false">K205/12</f>
        <v>1.48689561740067</v>
      </c>
      <c r="P205" s="10" t="n">
        <f aca="false">L205/12</f>
        <v>6.78520217036538</v>
      </c>
      <c r="Q205" s="10" t="n">
        <f aca="false">M205/12</f>
        <v>1.76384451544196</v>
      </c>
      <c r="R205" s="11" t="n">
        <f aca="false">Q205*B205+P205*D205+O205*E205+N205*C205</f>
        <v>1783.17249921042</v>
      </c>
      <c r="S205" s="10" t="n">
        <v>5.63</v>
      </c>
      <c r="T205" s="12" t="n">
        <v>13927.1742894774</v>
      </c>
      <c r="U205" s="12" t="n">
        <v>27.976678060444</v>
      </c>
      <c r="V205" s="12" t="n">
        <v>37.4019760166364</v>
      </c>
      <c r="W205" s="0" t="n">
        <v>4.12207932347096</v>
      </c>
      <c r="X205" s="0" t="n">
        <v>6.78520217036538</v>
      </c>
      <c r="Y205" s="0" t="n">
        <v>1.76384451544196</v>
      </c>
      <c r="Z205" s="3" t="n">
        <f aca="false">T205*S205</f>
        <v>78409.991249758</v>
      </c>
      <c r="AC205" s="4" t="n">
        <f aca="false">R205*1000-Z205</f>
        <v>1704762.50796067</v>
      </c>
      <c r="AD205" s="0" t="n">
        <f aca="false">Z205/(R205*1000)</f>
        <v>0.043972185127618</v>
      </c>
      <c r="AE205" s="0" t="n">
        <v>313127</v>
      </c>
      <c r="AF205" s="0" t="n">
        <v>87640</v>
      </c>
      <c r="AG205" s="0" t="n">
        <v>127451</v>
      </c>
      <c r="AH205" s="0" t="n">
        <f aca="false">AG$171/AG205*AH$2</f>
        <v>324.992899231862</v>
      </c>
      <c r="AI205" s="0" t="n">
        <f aca="false">AG$171/AG205*AI$2</f>
        <v>17.8427474088081</v>
      </c>
      <c r="AJ205" s="0" t="n">
        <f aca="false">AE$171/AE205*AJ$2</f>
        <v>81.4224260443845</v>
      </c>
      <c r="AK205" s="0" t="n">
        <f aca="false">AF$171/AF205*AK$2</f>
        <v>21.1661341853035</v>
      </c>
    </row>
    <row r="206" customFormat="false" ht="14.5" hidden="false" customHeight="false" outlineLevel="0" collapsed="false">
      <c r="A206" s="17" t="n">
        <v>42705</v>
      </c>
      <c r="B206" s="1" t="n">
        <f aca="false">F206*$AP$183</f>
        <v>19.7592905424064</v>
      </c>
      <c r="C206" s="1" t="n">
        <f aca="false">G206*$AP$184</f>
        <v>39.4182737445865</v>
      </c>
      <c r="D206" s="1" t="n">
        <f aca="false">H206*$AP$185</f>
        <v>61.2745258735979</v>
      </c>
      <c r="E206" s="1" t="n">
        <f aca="false">I206*$AP$186</f>
        <v>242.267698488629</v>
      </c>
      <c r="F206" s="18" t="n">
        <v>3.09956797264292</v>
      </c>
      <c r="G206" s="18" t="n">
        <v>4.56788231040208</v>
      </c>
      <c r="H206" s="18" t="n">
        <v>3.54958854443856</v>
      </c>
      <c r="I206" s="19" t="n">
        <v>6.8613924997872</v>
      </c>
      <c r="J206" s="10" t="n">
        <v>579.804728509638</v>
      </c>
      <c r="K206" s="10" t="n">
        <v>31.8324164671958</v>
      </c>
      <c r="L206" s="10" t="n">
        <v>103.646386379713</v>
      </c>
      <c r="M206" s="10" t="n">
        <v>29.5119002163676</v>
      </c>
      <c r="N206" s="10" t="n">
        <f aca="false">J206/12</f>
        <v>48.3170607091365</v>
      </c>
      <c r="O206" s="10" t="n">
        <f aca="false">K206/12</f>
        <v>2.65270137226632</v>
      </c>
      <c r="P206" s="10" t="n">
        <f aca="false">L206/12</f>
        <v>8.63719886497606</v>
      </c>
      <c r="Q206" s="10" t="n">
        <f aca="false">M206/12</f>
        <v>2.45932501803063</v>
      </c>
      <c r="R206" s="11" t="n">
        <f aca="false">Q206*B206+P206*D206+O206*E206+N206*C206</f>
        <v>3125.07376469999</v>
      </c>
      <c r="S206" s="10" t="n">
        <v>5.2</v>
      </c>
      <c r="T206" s="12" t="n">
        <v>22993.6464614842</v>
      </c>
      <c r="U206" s="12" t="n">
        <v>46.4876988249884</v>
      </c>
      <c r="V206" s="12" t="n">
        <v>62.1493299799311</v>
      </c>
      <c r="W206" s="0" t="n">
        <v>6.32693294920408</v>
      </c>
      <c r="X206" s="0" t="n">
        <v>8.63719886497606</v>
      </c>
      <c r="Y206" s="0" t="n">
        <v>2.45932501803063</v>
      </c>
      <c r="Z206" s="3" t="n">
        <f aca="false">T206*S206</f>
        <v>119566.961599718</v>
      </c>
      <c r="AC206" s="4" t="n">
        <f aca="false">R206*1000-Z206</f>
        <v>3005506.80310028</v>
      </c>
      <c r="AD206" s="0" t="n">
        <f aca="false">Z206/(R206*1000)</f>
        <v>0.0382605245835521</v>
      </c>
      <c r="AE206" s="0" t="n">
        <v>245986</v>
      </c>
      <c r="AF206" s="0" t="n">
        <v>62856</v>
      </c>
      <c r="AG206" s="0" t="n">
        <v>71439</v>
      </c>
      <c r="AH206" s="0" t="n">
        <f aca="false">AG$171/AG206*AH$2</f>
        <v>579.804728509638</v>
      </c>
      <c r="AI206" s="0" t="n">
        <f aca="false">AG$171/AG206*AI$2</f>
        <v>31.8324164671958</v>
      </c>
      <c r="AJ206" s="0" t="n">
        <f aca="false">AE$171/AE206*AJ$2</f>
        <v>103.646386379713</v>
      </c>
      <c r="AK206" s="0" t="n">
        <f aca="false">AF$171/AF206*AK$2</f>
        <v>29.5119002163676</v>
      </c>
    </row>
  </sheetData>
  <mergeCells count="5">
    <mergeCell ref="B1:E1"/>
    <mergeCell ref="F1:I1"/>
    <mergeCell ref="J1:M1"/>
    <mergeCell ref="N1:Q1"/>
    <mergeCell ref="U1:X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B1" s="0" t="s">
        <v>37</v>
      </c>
      <c r="C1" s="0" t="s">
        <v>38</v>
      </c>
      <c r="D1" s="0" t="s">
        <v>39</v>
      </c>
    </row>
    <row r="2" customFormat="false" ht="12.8" hidden="false" customHeight="false" outlineLevel="0" collapsed="false">
      <c r="A2" s="17" t="n">
        <f aca="false">'Od Franty'!A171</f>
        <v>41640</v>
      </c>
      <c r="B2" s="0" t="n">
        <f aca="false">'Od Franty'!R171</f>
        <v>3599.44796171975</v>
      </c>
      <c r="C2" s="0" t="n">
        <f aca="false">'Od Franty'!T171</f>
        <v>19971.1450190733</v>
      </c>
      <c r="D2" s="0" t="n">
        <f aca="false">'Od Franty'!S171</f>
        <v>4.97</v>
      </c>
    </row>
    <row r="3" customFormat="false" ht="13.8" hidden="false" customHeight="false" outlineLevel="0" collapsed="false">
      <c r="A3" s="17" t="n">
        <f aca="false">'Od Franty'!A172</f>
        <v>41671</v>
      </c>
      <c r="B3" s="0" t="n">
        <f aca="false">'Od Franty'!R172</f>
        <v>4689.02117689188</v>
      </c>
      <c r="C3" s="0" t="n">
        <f aca="false">'Od Franty'!T172</f>
        <v>24654.0934294013</v>
      </c>
      <c r="D3" s="0" t="n">
        <f aca="false">'Od Franty'!S172</f>
        <v>6.5</v>
      </c>
    </row>
    <row r="4" customFormat="false" ht="13.8" hidden="false" customHeight="false" outlineLevel="0" collapsed="false">
      <c r="A4" s="17" t="n">
        <f aca="false">'Od Franty'!A173</f>
        <v>41699</v>
      </c>
      <c r="B4" s="0" t="n">
        <f aca="false">'Od Franty'!R173</f>
        <v>4050.35879709286</v>
      </c>
      <c r="C4" s="0" t="n">
        <f aca="false">'Od Franty'!T173</f>
        <v>19985.0456358494</v>
      </c>
      <c r="D4" s="0" t="n">
        <f aca="false">'Od Franty'!S173</f>
        <v>6.1</v>
      </c>
    </row>
    <row r="5" customFormat="false" ht="13.8" hidden="false" customHeight="false" outlineLevel="0" collapsed="false">
      <c r="A5" s="17" t="n">
        <f aca="false">'Od Franty'!A174</f>
        <v>41730</v>
      </c>
      <c r="B5" s="0" t="n">
        <f aca="false">'Od Franty'!R174</f>
        <v>3802.51002078528</v>
      </c>
      <c r="C5" s="0" t="n">
        <f aca="false">'Od Franty'!T174</f>
        <v>17436.1844089303</v>
      </c>
      <c r="D5" s="0" t="n">
        <f aca="false">'Od Franty'!S174</f>
        <v>5.23</v>
      </c>
    </row>
    <row r="6" customFormat="false" ht="13.8" hidden="false" customHeight="false" outlineLevel="0" collapsed="false">
      <c r="A6" s="17" t="n">
        <f aca="false">'Od Franty'!A175</f>
        <v>41760</v>
      </c>
      <c r="B6" s="0" t="n">
        <f aca="false">'Od Franty'!R175</f>
        <v>3863.60620678895</v>
      </c>
      <c r="C6" s="0" t="n">
        <f aca="false">'Od Franty'!T175</f>
        <v>18614.9167476835</v>
      </c>
      <c r="D6" s="0" t="n">
        <f aca="false">'Od Franty'!S175</f>
        <v>5.08</v>
      </c>
    </row>
    <row r="7" customFormat="false" ht="13.8" hidden="false" customHeight="false" outlineLevel="0" collapsed="false">
      <c r="A7" s="17" t="n">
        <f aca="false">'Od Franty'!A176</f>
        <v>41791</v>
      </c>
      <c r="B7" s="0" t="n">
        <f aca="false">'Od Franty'!R176</f>
        <v>3108.47406318185</v>
      </c>
      <c r="C7" s="0" t="n">
        <f aca="false">'Od Franty'!T176</f>
        <v>15535.1872347989</v>
      </c>
      <c r="D7" s="0" t="n">
        <f aca="false">'Od Franty'!S176</f>
        <v>5.57</v>
      </c>
    </row>
    <row r="8" customFormat="false" ht="13.8" hidden="false" customHeight="false" outlineLevel="0" collapsed="false">
      <c r="A8" s="17" t="n">
        <f aca="false">'Od Franty'!A177</f>
        <v>41821</v>
      </c>
      <c r="B8" s="0" t="n">
        <f aca="false">'Od Franty'!R177</f>
        <v>3642.06264477827</v>
      </c>
      <c r="C8" s="0" t="n">
        <f aca="false">'Od Franty'!T177</f>
        <v>17139.4697858178</v>
      </c>
      <c r="D8" s="0" t="n">
        <f aca="false">'Od Franty'!S177</f>
        <v>5.93</v>
      </c>
    </row>
    <row r="9" customFormat="false" ht="13.8" hidden="false" customHeight="false" outlineLevel="0" collapsed="false">
      <c r="A9" s="17" t="n">
        <f aca="false">'Od Franty'!A178</f>
        <v>41852</v>
      </c>
      <c r="B9" s="0" t="n">
        <f aca="false">'Od Franty'!R178</f>
        <v>3846.89881755375</v>
      </c>
      <c r="C9" s="0" t="n">
        <f aca="false">'Od Franty'!T178</f>
        <v>18608.7903086639</v>
      </c>
      <c r="D9" s="0" t="n">
        <f aca="false">'Od Franty'!S178</f>
        <v>6.23</v>
      </c>
    </row>
    <row r="10" customFormat="false" ht="13.8" hidden="false" customHeight="false" outlineLevel="0" collapsed="false">
      <c r="A10" s="17" t="n">
        <f aca="false">'Od Franty'!A179</f>
        <v>41883</v>
      </c>
      <c r="B10" s="0" t="n">
        <f aca="false">'Od Franty'!R179</f>
        <v>3301.11790750389</v>
      </c>
      <c r="C10" s="0" t="n">
        <f aca="false">'Od Franty'!T179</f>
        <v>17156.1150697089</v>
      </c>
      <c r="D10" s="0" t="n">
        <f aca="false">'Od Franty'!S179</f>
        <v>6.01</v>
      </c>
    </row>
    <row r="11" customFormat="false" ht="13.8" hidden="false" customHeight="false" outlineLevel="0" collapsed="false">
      <c r="A11" s="17" t="n">
        <f aca="false">'Od Franty'!A180</f>
        <v>41913</v>
      </c>
      <c r="B11" s="0" t="n">
        <f aca="false">'Od Franty'!R180</f>
        <v>5879.24997317816</v>
      </c>
      <c r="C11" s="0" t="n">
        <f aca="false">'Od Franty'!T180</f>
        <v>34858.4345902244</v>
      </c>
      <c r="D11" s="0" t="n">
        <f aca="false">'Od Franty'!S180</f>
        <v>6.08</v>
      </c>
    </row>
    <row r="12" customFormat="false" ht="13.8" hidden="false" customHeight="false" outlineLevel="0" collapsed="false">
      <c r="A12" s="17" t="n">
        <f aca="false">'Od Franty'!A181</f>
        <v>41944</v>
      </c>
      <c r="B12" s="0" t="n">
        <f aca="false">'Od Franty'!R181</f>
        <v>4410.13829474534</v>
      </c>
      <c r="C12" s="0" t="n">
        <f aca="false">'Od Franty'!T181</f>
        <v>26047.5852705918</v>
      </c>
      <c r="D12" s="0" t="n">
        <f aca="false">'Od Franty'!S181</f>
        <v>6.84</v>
      </c>
    </row>
    <row r="13" customFormat="false" ht="13.8" hidden="false" customHeight="false" outlineLevel="0" collapsed="false">
      <c r="A13" s="17" t="n">
        <f aca="false">'Od Franty'!A182</f>
        <v>41974</v>
      </c>
      <c r="B13" s="0" t="n">
        <f aca="false">'Od Franty'!R182</f>
        <v>4302.00782634103</v>
      </c>
      <c r="C13" s="0" t="n">
        <f aca="false">'Od Franty'!T182</f>
        <v>26231.752483241</v>
      </c>
      <c r="D13" s="0" t="n">
        <f aca="false">'Od Franty'!S182</f>
        <v>6.97</v>
      </c>
    </row>
    <row r="14" customFormat="false" ht="13.8" hidden="false" customHeight="false" outlineLevel="0" collapsed="false">
      <c r="A14" s="17" t="n">
        <f aca="false">'Od Franty'!A183</f>
        <v>42005</v>
      </c>
      <c r="B14" s="0" t="n">
        <f aca="false">'Od Franty'!R183</f>
        <v>3130.05846641458</v>
      </c>
      <c r="C14" s="0" t="n">
        <f aca="false">'Od Franty'!T183</f>
        <v>20432.1538870535</v>
      </c>
      <c r="D14" s="0" t="n">
        <f aca="false">'Od Franty'!S183</f>
        <v>6.97</v>
      </c>
    </row>
    <row r="15" customFormat="false" ht="13.8" hidden="false" customHeight="false" outlineLevel="0" collapsed="false">
      <c r="A15" s="17" t="n">
        <f aca="false">'Od Franty'!A184</f>
        <v>42036</v>
      </c>
      <c r="B15" s="0" t="n">
        <f aca="false">'Od Franty'!R184</f>
        <v>2653.51999841064</v>
      </c>
      <c r="C15" s="0" t="n">
        <f aca="false">'Od Franty'!T184</f>
        <v>19673.8609117002</v>
      </c>
      <c r="D15" s="0" t="n">
        <f aca="false">'Od Franty'!S184</f>
        <v>7.26</v>
      </c>
    </row>
    <row r="16" customFormat="false" ht="13.8" hidden="false" customHeight="false" outlineLevel="0" collapsed="false">
      <c r="A16" s="17" t="n">
        <f aca="false">'Od Franty'!A185</f>
        <v>42064</v>
      </c>
      <c r="B16" s="0" t="n">
        <f aca="false">'Od Franty'!R185</f>
        <v>2403.80222183403</v>
      </c>
      <c r="C16" s="0" t="n">
        <f aca="false">'Od Franty'!T185</f>
        <v>17293.6296252549</v>
      </c>
      <c r="D16" s="0" t="n">
        <f aca="false">'Od Franty'!S185</f>
        <v>6.8</v>
      </c>
    </row>
    <row r="17" customFormat="false" ht="13.8" hidden="false" customHeight="false" outlineLevel="0" collapsed="false">
      <c r="A17" s="17" t="n">
        <f aca="false">'Od Franty'!A186</f>
        <v>42095</v>
      </c>
      <c r="B17" s="0" t="n">
        <f aca="false">'Od Franty'!R186</f>
        <v>2037.40230798597</v>
      </c>
      <c r="C17" s="0" t="n">
        <f aca="false">'Od Franty'!T186</f>
        <v>18021.3250769097</v>
      </c>
      <c r="D17" s="0" t="n">
        <f aca="false">'Od Franty'!S186</f>
        <v>7.09</v>
      </c>
    </row>
    <row r="18" customFormat="false" ht="13.8" hidden="false" customHeight="false" outlineLevel="0" collapsed="false">
      <c r="A18" s="17" t="n">
        <f aca="false">'Od Franty'!A187</f>
        <v>42125</v>
      </c>
      <c r="B18" s="0" t="n">
        <f aca="false">'Od Franty'!R187</f>
        <v>2404.93337883398</v>
      </c>
      <c r="C18" s="0" t="n">
        <f aca="false">'Od Franty'!T187</f>
        <v>19555.010612456</v>
      </c>
      <c r="D18" s="0" t="n">
        <f aca="false">'Od Franty'!S187</f>
        <v>7.43</v>
      </c>
    </row>
    <row r="19" customFormat="false" ht="13.8" hidden="false" customHeight="false" outlineLevel="0" collapsed="false">
      <c r="A19" s="17" t="n">
        <f aca="false">'Od Franty'!A188</f>
        <v>42156</v>
      </c>
      <c r="B19" s="0" t="n">
        <f aca="false">'Od Franty'!R188</f>
        <v>1738.87555109249</v>
      </c>
      <c r="C19" s="0" t="n">
        <f aca="false">'Od Franty'!T188</f>
        <v>15855.2507303435</v>
      </c>
      <c r="D19" s="0" t="n">
        <f aca="false">'Od Franty'!S188</f>
        <v>7.45</v>
      </c>
    </row>
    <row r="20" customFormat="false" ht="13.8" hidden="false" customHeight="false" outlineLevel="0" collapsed="false">
      <c r="A20" s="17" t="n">
        <f aca="false">'Od Franty'!A189</f>
        <v>42186</v>
      </c>
      <c r="B20" s="0" t="n">
        <f aca="false">'Od Franty'!R189</f>
        <v>2204.32878749874</v>
      </c>
      <c r="C20" s="0" t="n">
        <f aca="false">'Od Franty'!T189</f>
        <v>18081.1245555214</v>
      </c>
      <c r="D20" s="0" t="n">
        <f aca="false">'Od Franty'!S189</f>
        <v>7.72</v>
      </c>
    </row>
    <row r="21" customFormat="false" ht="13.8" hidden="false" customHeight="false" outlineLevel="0" collapsed="false">
      <c r="A21" s="17" t="n">
        <f aca="false">'Od Franty'!A190</f>
        <v>42217</v>
      </c>
      <c r="B21" s="0" t="n">
        <f aca="false">'Od Franty'!R190</f>
        <v>2696.56574169842</v>
      </c>
      <c r="C21" s="0" t="n">
        <f aca="false">'Od Franty'!T190</f>
        <v>21015.3144967848</v>
      </c>
      <c r="D21" s="0" t="n">
        <f aca="false">'Od Franty'!S190</f>
        <v>8.08</v>
      </c>
    </row>
    <row r="22" customFormat="false" ht="13.8" hidden="false" customHeight="false" outlineLevel="0" collapsed="false">
      <c r="A22" s="17" t="n">
        <f aca="false">'Od Franty'!A191</f>
        <v>42248</v>
      </c>
      <c r="B22" s="0" t="n">
        <f aca="false">'Od Franty'!R191</f>
        <v>2655.08513618474</v>
      </c>
      <c r="C22" s="0" t="n">
        <f aca="false">'Od Franty'!T191</f>
        <v>19419.879074424</v>
      </c>
      <c r="D22" s="0" t="n">
        <f aca="false">'Od Franty'!S191</f>
        <v>8.1</v>
      </c>
    </row>
    <row r="23" customFormat="false" ht="13.8" hidden="false" customHeight="false" outlineLevel="0" collapsed="false">
      <c r="A23" s="17" t="n">
        <f aca="false">'Od Franty'!A192</f>
        <v>42278</v>
      </c>
      <c r="B23" s="0" t="n">
        <f aca="false">'Od Franty'!R192</f>
        <v>3384.62944862344</v>
      </c>
      <c r="C23" s="0" t="n">
        <f aca="false">'Od Franty'!T192</f>
        <v>22412.1976392898</v>
      </c>
      <c r="D23" s="0" t="n">
        <f aca="false">'Od Franty'!S192</f>
        <v>8.37</v>
      </c>
    </row>
    <row r="24" customFormat="false" ht="13.8" hidden="false" customHeight="false" outlineLevel="0" collapsed="false">
      <c r="A24" s="17" t="n">
        <f aca="false">'Od Franty'!A193</f>
        <v>42309</v>
      </c>
      <c r="B24" s="0" t="n">
        <f aca="false">'Od Franty'!R193</f>
        <v>2784.52666755472</v>
      </c>
      <c r="C24" s="0" t="n">
        <f aca="false">'Od Franty'!T193</f>
        <v>22334.1679140514</v>
      </c>
      <c r="D24" s="0" t="n">
        <f aca="false">'Od Franty'!S193</f>
        <v>8.51</v>
      </c>
    </row>
    <row r="25" customFormat="false" ht="13.8" hidden="false" customHeight="false" outlineLevel="0" collapsed="false">
      <c r="A25" s="17" t="n">
        <f aca="false">'Od Franty'!A194</f>
        <v>42339</v>
      </c>
      <c r="B25" s="0" t="n">
        <f aca="false">'Od Franty'!R194</f>
        <v>2235.15983132617</v>
      </c>
      <c r="C25" s="0" t="n">
        <f aca="false">'Od Franty'!T194</f>
        <v>22833.0786287769</v>
      </c>
      <c r="D25" s="0" t="n">
        <f aca="false">'Od Franty'!S194</f>
        <v>8.29</v>
      </c>
    </row>
    <row r="26" customFormat="false" ht="13.8" hidden="false" customHeight="false" outlineLevel="0" collapsed="false">
      <c r="A26" s="17" t="n">
        <f aca="false">'Od Franty'!A195</f>
        <v>42370</v>
      </c>
      <c r="B26" s="0" t="n">
        <f aca="false">'Od Franty'!R195</f>
        <v>1656.05380147265</v>
      </c>
      <c r="C26" s="0" t="n">
        <f aca="false">'Od Franty'!T195</f>
        <v>16440.5133466325</v>
      </c>
      <c r="D26" s="0" t="n">
        <f aca="false">'Od Franty'!S195</f>
        <v>6.82</v>
      </c>
    </row>
    <row r="27" customFormat="false" ht="13.8" hidden="false" customHeight="false" outlineLevel="0" collapsed="false">
      <c r="A27" s="17" t="n">
        <f aca="false">'Od Franty'!A196</f>
        <v>42401</v>
      </c>
      <c r="B27" s="0" t="n">
        <f aca="false">'Od Franty'!R196</f>
        <v>1512.80093259629</v>
      </c>
      <c r="C27" s="0" t="n">
        <f aca="false">'Od Franty'!T196</f>
        <v>14043.6657381485</v>
      </c>
      <c r="D27" s="0" t="n">
        <f aca="false">'Od Franty'!S196</f>
        <v>5.16</v>
      </c>
    </row>
    <row r="28" customFormat="false" ht="13.8" hidden="false" customHeight="false" outlineLevel="0" collapsed="false">
      <c r="A28" s="17" t="n">
        <f aca="false">'Od Franty'!A197</f>
        <v>42430</v>
      </c>
      <c r="B28" s="0" t="n">
        <f aca="false">'Od Franty'!R197</f>
        <v>1035.46937562074</v>
      </c>
      <c r="C28" s="0" t="n">
        <f aca="false">'Od Franty'!T197</f>
        <v>12022.081161805</v>
      </c>
      <c r="D28" s="0" t="n">
        <f aca="false">'Od Franty'!S197</f>
        <v>4.94</v>
      </c>
    </row>
    <row r="29" customFormat="false" ht="13.8" hidden="false" customHeight="false" outlineLevel="0" collapsed="false">
      <c r="A29" s="17" t="n">
        <f aca="false">'Od Franty'!A198</f>
        <v>42461</v>
      </c>
      <c r="B29" s="0" t="n">
        <f aca="false">'Od Franty'!R198</f>
        <v>1387.92755316089</v>
      </c>
      <c r="C29" s="0" t="n">
        <f aca="false">'Od Franty'!T198</f>
        <v>12113.7178488619</v>
      </c>
      <c r="D29" s="0" t="n">
        <f aca="false">'Od Franty'!S198</f>
        <v>5.69</v>
      </c>
    </row>
    <row r="30" customFormat="false" ht="13.8" hidden="false" customHeight="false" outlineLevel="0" collapsed="false">
      <c r="A30" s="17" t="n">
        <f aca="false">'Od Franty'!A199</f>
        <v>42491</v>
      </c>
      <c r="B30" s="0" t="n">
        <f aca="false">'Od Franty'!R199</f>
        <v>2547.54964572554</v>
      </c>
      <c r="C30" s="0" t="n">
        <f aca="false">'Od Franty'!T199</f>
        <v>15950.7492857256</v>
      </c>
      <c r="D30" s="0" t="n">
        <f aca="false">'Od Franty'!S199</f>
        <v>5.96</v>
      </c>
    </row>
    <row r="31" customFormat="false" ht="13.8" hidden="false" customHeight="false" outlineLevel="0" collapsed="false">
      <c r="A31" s="17" t="n">
        <f aca="false">'Od Franty'!A200</f>
        <v>42522</v>
      </c>
      <c r="B31" s="0" t="n">
        <f aca="false">'Od Franty'!R200</f>
        <v>5018.69589935119</v>
      </c>
      <c r="C31" s="0" t="n">
        <f aca="false">'Od Franty'!T200</f>
        <v>24612.7763515246</v>
      </c>
      <c r="D31" s="0" t="n">
        <f aca="false">'Od Franty'!S200</f>
        <v>5.61</v>
      </c>
    </row>
    <row r="32" customFormat="false" ht="13.8" hidden="false" customHeight="false" outlineLevel="0" collapsed="false">
      <c r="A32" s="17" t="n">
        <f aca="false">'Od Franty'!A201</f>
        <v>42552</v>
      </c>
      <c r="B32" s="0" t="n">
        <f aca="false">'Od Franty'!R201</f>
        <v>6283.2940640104</v>
      </c>
      <c r="C32" s="0" t="n">
        <f aca="false">'Od Franty'!T201</f>
        <v>38152.0147636742</v>
      </c>
      <c r="D32" s="0" t="n">
        <f aca="false">'Od Franty'!S201</f>
        <v>4.64</v>
      </c>
    </row>
    <row r="33" customFormat="false" ht="13.8" hidden="false" customHeight="false" outlineLevel="0" collapsed="false">
      <c r="A33" s="17" t="n">
        <f aca="false">'Od Franty'!A202</f>
        <v>42583</v>
      </c>
      <c r="B33" s="0" t="n">
        <f aca="false">'Od Franty'!R202</f>
        <v>3616.74835928917</v>
      </c>
      <c r="C33" s="0" t="n">
        <f aca="false">'Od Franty'!T202</f>
        <v>21851.8481306423</v>
      </c>
      <c r="D33" s="0" t="n">
        <f aca="false">'Od Franty'!S202</f>
        <v>4.68</v>
      </c>
    </row>
    <row r="34" customFormat="false" ht="13.8" hidden="false" customHeight="false" outlineLevel="0" collapsed="false">
      <c r="A34" s="17" t="n">
        <f aca="false">'Od Franty'!A203</f>
        <v>42614</v>
      </c>
      <c r="B34" s="0" t="n">
        <f aca="false">'Od Franty'!R203</f>
        <v>1978.3409680039</v>
      </c>
      <c r="C34" s="0" t="n">
        <f aca="false">'Od Franty'!T203</f>
        <v>12501.8217822745</v>
      </c>
      <c r="D34" s="0" t="n">
        <f aca="false">'Od Franty'!S203</f>
        <v>4.31</v>
      </c>
    </row>
    <row r="35" customFormat="false" ht="13.8" hidden="false" customHeight="false" outlineLevel="0" collapsed="false">
      <c r="A35" s="17" t="n">
        <f aca="false">'Od Franty'!A204</f>
        <v>42644</v>
      </c>
      <c r="B35" s="0" t="n">
        <f aca="false">'Od Franty'!R204</f>
        <v>1832.19730107386</v>
      </c>
      <c r="C35" s="0" t="n">
        <f aca="false">'Od Franty'!T204</f>
        <v>13504.7052023169</v>
      </c>
      <c r="D35" s="0" t="n">
        <f aca="false">'Od Franty'!S204</f>
        <v>5.68</v>
      </c>
    </row>
    <row r="36" customFormat="false" ht="13.8" hidden="false" customHeight="false" outlineLevel="0" collapsed="false">
      <c r="A36" s="17" t="n">
        <f aca="false">'Od Franty'!A205</f>
        <v>42675</v>
      </c>
      <c r="B36" s="0" t="n">
        <f aca="false">'Od Franty'!R205</f>
        <v>1783.17249921042</v>
      </c>
      <c r="C36" s="0" t="n">
        <f aca="false">'Od Franty'!T205</f>
        <v>13927.1742894774</v>
      </c>
      <c r="D36" s="0" t="n">
        <f aca="false">'Od Franty'!S205</f>
        <v>5.63</v>
      </c>
    </row>
    <row r="37" customFormat="false" ht="13.8" hidden="false" customHeight="false" outlineLevel="0" collapsed="false">
      <c r="A37" s="17" t="n">
        <f aca="false">'Od Franty'!A206</f>
        <v>42705</v>
      </c>
      <c r="B37" s="0" t="n">
        <f aca="false">'Od Franty'!R206</f>
        <v>3125.07376469999</v>
      </c>
      <c r="C37" s="0" t="n">
        <f aca="false">'Od Franty'!T206</f>
        <v>22993.6464614842</v>
      </c>
      <c r="D37" s="0" t="n">
        <f aca="false">'Od Franty'!S206</f>
        <v>5.2</v>
      </c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2018-12-10T08:16:09Z</dcterms:created>
  <dc:creator>zap149</dc:creator>
  <dc:description/>
  <dc:language>en-US</dc:language>
  <cp:lastModifiedBy/>
  <dcterms:modified xsi:type="dcterms:W3CDTF">2018-12-11T14:20:16Z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