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sasala/Development/Aquarius/Design/"/>
    </mc:Choice>
  </mc:AlternateContent>
  <xr:revisionPtr revIDLastSave="0" documentId="13_ncr:1_{26AAF925-443D-564F-A789-48A3AC0BC3FD}" xr6:coauthVersionLast="47" xr6:coauthVersionMax="47" xr10:uidLastSave="{00000000-0000-0000-0000-000000000000}"/>
  <bookViews>
    <workbookView xWindow="14800" yWindow="500" windowWidth="29040" windowHeight="20280" activeTab="1" xr2:uid="{65B8354C-21CA-4BC3-A1D5-79EE0BBEB83F}"/>
  </bookViews>
  <sheets>
    <sheet name="BOM" sheetId="2" r:id="rId1"/>
    <sheet name="Part Research" sheetId="1" r:id="rId2"/>
    <sheet name="iVac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9" i="1" l="1"/>
  <c r="B60" i="1"/>
  <c r="B61" i="1"/>
  <c r="B56" i="1"/>
  <c r="B55" i="1"/>
  <c r="B47" i="1"/>
  <c r="B54" i="1"/>
  <c r="D4" i="2"/>
  <c r="D12" i="2"/>
  <c r="D51" i="1"/>
  <c r="B51" i="1" s="1"/>
  <c r="B50" i="1"/>
  <c r="D50" i="1"/>
  <c r="E17" i="2"/>
  <c r="E16" i="2"/>
  <c r="E15" i="2"/>
  <c r="E14" i="2"/>
  <c r="E13" i="2"/>
  <c r="E12" i="2"/>
  <c r="E11" i="2"/>
  <c r="E10" i="2"/>
  <c r="E9" i="2"/>
  <c r="E8" i="2"/>
  <c r="E7" i="2"/>
  <c r="E4" i="2"/>
  <c r="E25" i="2" s="1"/>
  <c r="E3" i="2"/>
  <c r="E2" i="2"/>
  <c r="D5" i="2"/>
  <c r="E5" i="2" s="1"/>
  <c r="B3" i="1"/>
  <c r="B48" i="1"/>
  <c r="B49" i="1"/>
  <c r="B44" i="1"/>
  <c r="B33" i="1"/>
  <c r="B40" i="1"/>
  <c r="B38" i="1"/>
  <c r="B25" i="1"/>
  <c r="B24" i="1"/>
  <c r="B23" i="1"/>
  <c r="B32" i="1"/>
  <c r="B29" i="1"/>
  <c r="B31" i="1"/>
  <c r="B17" i="1"/>
  <c r="B16" i="1"/>
  <c r="B30" i="1"/>
  <c r="B6" i="1"/>
  <c r="B5" i="1"/>
  <c r="D6" i="2"/>
  <c r="E6" i="2" s="1"/>
  <c r="B15" i="1"/>
  <c r="B14" i="1"/>
  <c r="B13" i="1"/>
  <c r="B12" i="1"/>
  <c r="B11" i="1"/>
  <c r="B10" i="1"/>
  <c r="B9" i="1"/>
  <c r="B8" i="1"/>
  <c r="B2" i="1"/>
</calcChain>
</file>

<file path=xl/sharedStrings.xml><?xml version="1.0" encoding="utf-8"?>
<sst xmlns="http://schemas.openxmlformats.org/spreadsheetml/2006/main" count="104" uniqueCount="92">
  <si>
    <t>cost/ea</t>
  </si>
  <si>
    <t>Price</t>
  </si>
  <si>
    <t>pkg</t>
  </si>
  <si>
    <t>5 Way Tactile Switch 10x10x9mm</t>
  </si>
  <si>
    <t>https://www.amazon.com/Mecion-Tactile-Switches-10x10x9mm-Momentary/dp/B093DD1461</t>
  </si>
  <si>
    <t>https://www.amazon.com/MCP23017-I2C-GPIO-Expander-Breakout/dp/B09PZLTLZZ</t>
  </si>
  <si>
    <t>I2C SSD1306 128x32 Pixels Blue Character Display</t>
  </si>
  <si>
    <t>https://www.amazon.com/dp/B0B7J5D87L</t>
  </si>
  <si>
    <t>I2C SSD1306 128x32 Pixels White Character Display</t>
  </si>
  <si>
    <t>https://www.amazon.com/dp/B0B7H7NXMB</t>
  </si>
  <si>
    <t>https://www.amazon.com/Hosyond-Display-Self-Luminous-Compatible-Raspberry/dp/B09C5K91H7</t>
  </si>
  <si>
    <t>I2C SSD1306 128x64 Pixels Bi-Color Display</t>
  </si>
  <si>
    <t>https://www.amazon.com/Display-Module-SSD1306-Du-pont-Arduino/dp/B08V8KWXM6</t>
  </si>
  <si>
    <t>I2C SSD1315 128x64 Pixels Bi-Color Display</t>
  </si>
  <si>
    <t>https://www.amazon.com/dp/B0711RKXB5</t>
  </si>
  <si>
    <t>https://www.amazon.com/1-5inch-Interface-Raspberry-Examples-Provided/dp/B07D9NVJPZ</t>
  </si>
  <si>
    <t>SPI 0.95" SSD1331 OLED 96x64 Color Display</t>
  </si>
  <si>
    <t>SPI 1.5" SSD1351 OLED 128x128 Color Display</t>
  </si>
  <si>
    <t>SPI 1.44" ST7735S TFT 128×128 Color</t>
  </si>
  <si>
    <t>https://www.amazon.com/xicoolee-1-44inch-Raspberry-Resolution-Interface/dp/B0BKFQ8QRV</t>
  </si>
  <si>
    <t>https://seengreat.com/product/186/</t>
  </si>
  <si>
    <t>https://www.adafruit.com/product/5346</t>
  </si>
  <si>
    <t>MCP23017-E/SO</t>
  </si>
  <si>
    <t>https://www.amazon.com/Nilight-Waterproof-Terminal-Connector-10-Warranty/dp/B07FJPMML6/</t>
  </si>
  <si>
    <t>2 Pin Connector</t>
  </si>
  <si>
    <t>Power In</t>
  </si>
  <si>
    <t>Power Out</t>
  </si>
  <si>
    <t>Enclosure</t>
  </si>
  <si>
    <t>Display</t>
  </si>
  <si>
    <t xml:space="preserve">MCU - </t>
  </si>
  <si>
    <t>Xiao ESP32C3</t>
  </si>
  <si>
    <t>Part</t>
  </si>
  <si>
    <t>Model</t>
  </si>
  <si>
    <t>Quantity</t>
  </si>
  <si>
    <t>Cost/ea</t>
  </si>
  <si>
    <t>Extended Cost</t>
  </si>
  <si>
    <t>5 Position Switch</t>
  </si>
  <si>
    <t>Port Expander</t>
  </si>
  <si>
    <t>Servo Connector</t>
  </si>
  <si>
    <t>Current Sensor</t>
  </si>
  <si>
    <t>Power Supply</t>
  </si>
  <si>
    <t>Power In Connector</t>
  </si>
  <si>
    <t>Power Out Connector</t>
  </si>
  <si>
    <t>Level Shifter</t>
  </si>
  <si>
    <t>https://www.amazon.com/STARELO-Receptacle-Weatherproof-Dustproof-Radiation/dp/B0C4SDL5LF</t>
  </si>
  <si>
    <t>NEMA 5-15R, Weatherproof</t>
  </si>
  <si>
    <t>https://www.amazon.com/Self-Luminous-Display-Compatible-Arduino-Raspberry/dp/B09JWN8K99</t>
  </si>
  <si>
    <t>I2C  0.96" 128x64 OLED White Display</t>
  </si>
  <si>
    <t>https://www.amazon.com/dp/B08VNNCLHD</t>
  </si>
  <si>
    <t>NEMA 5-20R Weatherproof</t>
  </si>
  <si>
    <t>https://www.amazon.com/STARELO-Receptacle-Generator-Weatherproof-Dustproof/dp/B0B6ZKDN2J</t>
  </si>
  <si>
    <t>15A 125V Panel Mount</t>
  </si>
  <si>
    <t>https://www.amazon.com/RuiLing-Water-Proof-Dust-Proof-Industrial-Electrical/dp/B07RZZHG6H</t>
  </si>
  <si>
    <t>https://www.amazon.com/TAODAN-Waterproof-Industrial-Electrical-Connector/dp/B0BQ2XY4PX</t>
  </si>
  <si>
    <t>C20 Panel Mount Plug Adapter</t>
  </si>
  <si>
    <t>https://www.amazon.com/uxcell-Adapter-Module-Connector-Staight/dp/B07PYWTH5H</t>
  </si>
  <si>
    <t>https://www.amazon.com/Cablelera-North-American-Extension-ZWACPFAC-06/dp/B00GMPVAJM</t>
  </si>
  <si>
    <t xml:space="preserve">NEMA 5-15P to C19, 6', 14 AWG, 15A, 125V </t>
  </si>
  <si>
    <t>https://www.amazon.com/dp/B00KHV1M1I</t>
  </si>
  <si>
    <t>C14 to C19 Cord, 4'</t>
  </si>
  <si>
    <t>https://www.amazon.com/Socket-IEC320-Industrial-Three-Hole-Electrical/dp/B07XZLJGJY</t>
  </si>
  <si>
    <t>AC Power Socket IEC320 C19</t>
  </si>
  <si>
    <t>https://www.amazon.com/uxcell-Panel-Adapter-Module-Socket/dp/B07PVNJC88</t>
  </si>
  <si>
    <t>C14 Panel Mount Plug Adapter</t>
  </si>
  <si>
    <t>6Ft Nema 5-15P to C19 Heavy Duty</t>
  </si>
  <si>
    <t>https://www.amazon.com/5-15P-Heavy-Power-14AWG-Black/dp/B0C2K9XNTX</t>
  </si>
  <si>
    <t>https://www.digikey.com/en/products/detail/qualtek/739W-X2-30/3691965</t>
  </si>
  <si>
    <t>NEMA 5-120R Panel Mount Receptacle</t>
  </si>
  <si>
    <t>iVAC Pro Tool Plus</t>
  </si>
  <si>
    <t>iVAC Pro Remote</t>
  </si>
  <si>
    <t>iVAC Switch Box</t>
  </si>
  <si>
    <t>iVAC Pro Switch (120v 20A)</t>
  </si>
  <si>
    <t>MCP23017 I2C Port Expander</t>
  </si>
  <si>
    <t>https://www.aliexpress.us/item/3256805685141537.html</t>
  </si>
  <si>
    <t>https://www.aliexpress.us/item/2255800534100451.html</t>
  </si>
  <si>
    <t>https://www.amazon.com/gp/product/B0C3Q74VXZ</t>
  </si>
  <si>
    <t>WS2812 5mm Diffused</t>
  </si>
  <si>
    <t>WS2812 5mm Diffused Flat</t>
  </si>
  <si>
    <t>https://www.adafruit.com/product/1734</t>
  </si>
  <si>
    <t>WS2812 8mm Diffused</t>
  </si>
  <si>
    <t>https://www.adafruit.com/product/1938</t>
  </si>
  <si>
    <t>Status Indicator</t>
  </si>
  <si>
    <t xml:space="preserve">5mm WS2812 </t>
  </si>
  <si>
    <t>128x64 OLED</t>
  </si>
  <si>
    <t>https://www.amazon.com/DAOKI-Current-Sensor-Module-Arduino/dp/B00XT0PL20</t>
  </si>
  <si>
    <t>30a Current Sensor</t>
  </si>
  <si>
    <t>https://www.aliexpress.us/item/2251832659225395.html</t>
  </si>
  <si>
    <t>https://www.aliexpress.us/item/3256803253576018.html</t>
  </si>
  <si>
    <t>https://www.aliexpress.us/item/3256805565434910.html</t>
  </si>
  <si>
    <t>https://www.ebay.com/itm/176029462520?chn=ps&amp;mkevt=1&amp;mkcid=28&amp;srsltid=AfmBOopgI0Cc1oOeLfrnUPhYN-5tHWrtU8Ul_27sw_Q7RcPavQk3jhoE0g8</t>
  </si>
  <si>
    <t>Tactile Push Button Switch SMD FMHXG</t>
  </si>
  <si>
    <t>https://www.amazon.com/Ruiwaer-10x10x9mm-Momentary-Surface-Switches/dp/B0CC26Q2MB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</si>
</sst>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mazon.com/DAOKI-Current-Sensor-Module-Arduino/dp/B00XT0PL20" TargetMode="External"/><Relationship Id="rId2" Type="http://schemas.openxmlformats.org/officeDocument/2006/relationships/hyperlink" Target="https://www.aliexpress.us/item/2255800534100451.html" TargetMode="External"/><Relationship Id="rId1" Type="http://schemas.openxmlformats.org/officeDocument/2006/relationships/hyperlink" Target="https://www.aliexpress.us/item/3256805685141537.html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www.amazon.com/Ruiwaer-10x10x9mm-Momentary-Surface-Switches/dp/B0CC26Q2MB" TargetMode="External"/><Relationship Id="rId4" Type="http://schemas.openxmlformats.org/officeDocument/2006/relationships/hyperlink" Target="https://www.amazon.com/gp/product/B0C3Q74VXZ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78B1D-A1C6-405B-9680-CB9F6A601E9A}">
  <dimension ref="A1:E25"/>
  <sheetViews>
    <sheetView workbookViewId="0">
      <selection activeCell="D8" sqref="D8"/>
    </sheetView>
  </sheetViews>
  <sheetFormatPr baseColWidth="10" defaultColWidth="8.83203125" defaultRowHeight="15" x14ac:dyDescent="0.2"/>
  <cols>
    <col min="1" max="1" width="23.83203125" customWidth="1"/>
    <col min="2" max="2" width="19" customWidth="1"/>
    <col min="5" max="5" width="23" customWidth="1"/>
  </cols>
  <sheetData>
    <row r="1" spans="1:5" x14ac:dyDescent="0.2">
      <c r="A1" t="s">
        <v>31</v>
      </c>
      <c r="B1" t="s">
        <v>32</v>
      </c>
      <c r="C1" t="s">
        <v>33</v>
      </c>
      <c r="D1" t="s">
        <v>34</v>
      </c>
      <c r="E1" t="s">
        <v>35</v>
      </c>
    </row>
    <row r="2" spans="1:5" x14ac:dyDescent="0.2">
      <c r="A2" t="s">
        <v>29</v>
      </c>
      <c r="B2" t="s">
        <v>30</v>
      </c>
      <c r="E2">
        <f t="shared" ref="E2:E4" si="0">C2*D2</f>
        <v>0</v>
      </c>
    </row>
    <row r="3" spans="1:5" x14ac:dyDescent="0.2">
      <c r="A3" t="s">
        <v>27</v>
      </c>
      <c r="E3">
        <f t="shared" si="0"/>
        <v>0</v>
      </c>
    </row>
    <row r="4" spans="1:5" x14ac:dyDescent="0.2">
      <c r="A4" t="s">
        <v>28</v>
      </c>
      <c r="B4" t="s">
        <v>83</v>
      </c>
      <c r="C4">
        <v>1</v>
      </c>
      <c r="D4">
        <f>'Part Research'!B16</f>
        <v>2.3980000000000001</v>
      </c>
      <c r="E4">
        <f t="shared" si="0"/>
        <v>2.3980000000000001</v>
      </c>
    </row>
    <row r="5" spans="1:5" x14ac:dyDescent="0.2">
      <c r="A5" t="s">
        <v>36</v>
      </c>
      <c r="C5">
        <v>1</v>
      </c>
      <c r="D5">
        <f>'Part Research'!B3</f>
        <v>0.89900000000000002</v>
      </c>
      <c r="E5">
        <f>C5*D5</f>
        <v>0.89900000000000002</v>
      </c>
    </row>
    <row r="6" spans="1:5" x14ac:dyDescent="0.2">
      <c r="A6" t="s">
        <v>37</v>
      </c>
      <c r="C6">
        <v>1</v>
      </c>
      <c r="D6">
        <f>'Part Research'!D6</f>
        <v>5.95</v>
      </c>
      <c r="E6">
        <f t="shared" ref="E6:E17" si="1">C6*D6</f>
        <v>5.95</v>
      </c>
    </row>
    <row r="7" spans="1:5" x14ac:dyDescent="0.2">
      <c r="A7" t="s">
        <v>38</v>
      </c>
      <c r="E7">
        <f t="shared" si="1"/>
        <v>0</v>
      </c>
    </row>
    <row r="8" spans="1:5" x14ac:dyDescent="0.2">
      <c r="A8" t="s">
        <v>39</v>
      </c>
      <c r="E8">
        <f t="shared" si="1"/>
        <v>0</v>
      </c>
    </row>
    <row r="9" spans="1:5" x14ac:dyDescent="0.2">
      <c r="A9" t="s">
        <v>40</v>
      </c>
      <c r="E9">
        <f t="shared" si="1"/>
        <v>0</v>
      </c>
    </row>
    <row r="10" spans="1:5" x14ac:dyDescent="0.2">
      <c r="A10" t="s">
        <v>41</v>
      </c>
      <c r="E10">
        <f t="shared" si="1"/>
        <v>0</v>
      </c>
    </row>
    <row r="11" spans="1:5" x14ac:dyDescent="0.2">
      <c r="A11" t="s">
        <v>42</v>
      </c>
      <c r="E11">
        <f t="shared" si="1"/>
        <v>0</v>
      </c>
    </row>
    <row r="12" spans="1:5" x14ac:dyDescent="0.2">
      <c r="A12" t="s">
        <v>81</v>
      </c>
      <c r="B12" t="s">
        <v>82</v>
      </c>
      <c r="C12">
        <v>1</v>
      </c>
      <c r="D12">
        <f>'Part Research'!B50</f>
        <v>0.99</v>
      </c>
      <c r="E12">
        <f t="shared" si="1"/>
        <v>0.99</v>
      </c>
    </row>
    <row r="13" spans="1:5" x14ac:dyDescent="0.2">
      <c r="A13" t="s">
        <v>43</v>
      </c>
      <c r="E13">
        <f t="shared" si="1"/>
        <v>0</v>
      </c>
    </row>
    <row r="14" spans="1:5" x14ac:dyDescent="0.2">
      <c r="E14">
        <f t="shared" si="1"/>
        <v>0</v>
      </c>
    </row>
    <row r="15" spans="1:5" x14ac:dyDescent="0.2">
      <c r="E15">
        <f t="shared" si="1"/>
        <v>0</v>
      </c>
    </row>
    <row r="16" spans="1:5" x14ac:dyDescent="0.2">
      <c r="E16">
        <f t="shared" si="1"/>
        <v>0</v>
      </c>
    </row>
    <row r="17" spans="5:5" x14ac:dyDescent="0.2">
      <c r="E17">
        <f t="shared" si="1"/>
        <v>0</v>
      </c>
    </row>
    <row r="25" spans="5:5" x14ac:dyDescent="0.2">
      <c r="E25">
        <f>SUM(E2:E17)</f>
        <v>10.237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F341D-09D8-48FF-B9F6-628C5EE284DD}">
  <dimension ref="A1:G61"/>
  <sheetViews>
    <sheetView tabSelected="1" topLeftCell="A16" workbookViewId="0">
      <selection activeCell="A62" sqref="A62"/>
    </sheetView>
  </sheetViews>
  <sheetFormatPr baseColWidth="10" defaultColWidth="8.83203125" defaultRowHeight="15" x14ac:dyDescent="0.2"/>
  <cols>
    <col min="1" max="1" width="50.33203125" customWidth="1"/>
  </cols>
  <sheetData>
    <row r="1" spans="1:7" x14ac:dyDescent="0.2">
      <c r="B1" t="s">
        <v>0</v>
      </c>
      <c r="C1" t="s">
        <v>2</v>
      </c>
      <c r="D1" t="s">
        <v>1</v>
      </c>
    </row>
    <row r="2" spans="1:7" x14ac:dyDescent="0.2">
      <c r="A2" t="s">
        <v>3</v>
      </c>
      <c r="B2">
        <f>D2/C2</f>
        <v>0.999</v>
      </c>
      <c r="C2">
        <v>10</v>
      </c>
      <c r="D2">
        <v>9.99</v>
      </c>
      <c r="G2" t="s">
        <v>4</v>
      </c>
    </row>
    <row r="3" spans="1:7" x14ac:dyDescent="0.2">
      <c r="A3" t="s">
        <v>3</v>
      </c>
      <c r="B3">
        <f>D3/C3</f>
        <v>0.89900000000000002</v>
      </c>
      <c r="C3">
        <v>10</v>
      </c>
      <c r="D3">
        <v>8.99</v>
      </c>
      <c r="G3" t="s">
        <v>75</v>
      </c>
    </row>
    <row r="5" spans="1:7" x14ac:dyDescent="0.2">
      <c r="A5" t="s">
        <v>72</v>
      </c>
      <c r="B5">
        <f t="shared" ref="B5:B6" si="0">D5/C5</f>
        <v>8.77</v>
      </c>
      <c r="C5">
        <v>1</v>
      </c>
      <c r="D5">
        <v>8.77</v>
      </c>
      <c r="G5" t="s">
        <v>5</v>
      </c>
    </row>
    <row r="6" spans="1:7" x14ac:dyDescent="0.2">
      <c r="A6" t="s">
        <v>72</v>
      </c>
      <c r="B6">
        <f t="shared" si="0"/>
        <v>5.95</v>
      </c>
      <c r="C6">
        <v>1</v>
      </c>
      <c r="D6">
        <v>5.95</v>
      </c>
      <c r="G6" t="s">
        <v>21</v>
      </c>
    </row>
    <row r="8" spans="1:7" x14ac:dyDescent="0.2">
      <c r="A8" t="s">
        <v>6</v>
      </c>
      <c r="B8">
        <f t="shared" ref="B8:B15" si="1">D8/C8</f>
        <v>2.665</v>
      </c>
      <c r="C8">
        <v>6</v>
      </c>
      <c r="D8">
        <v>15.99</v>
      </c>
      <c r="G8" t="s">
        <v>9</v>
      </c>
    </row>
    <row r="9" spans="1:7" x14ac:dyDescent="0.2">
      <c r="A9" t="s">
        <v>8</v>
      </c>
      <c r="B9">
        <f t="shared" si="1"/>
        <v>2.665</v>
      </c>
      <c r="C9">
        <v>6</v>
      </c>
      <c r="D9">
        <v>15.99</v>
      </c>
      <c r="G9" t="s">
        <v>7</v>
      </c>
    </row>
    <row r="10" spans="1:7" x14ac:dyDescent="0.2">
      <c r="A10" t="s">
        <v>11</v>
      </c>
      <c r="B10">
        <f t="shared" si="1"/>
        <v>2.9980000000000002</v>
      </c>
      <c r="C10">
        <v>5</v>
      </c>
      <c r="D10">
        <v>14.99</v>
      </c>
      <c r="G10" t="s">
        <v>10</v>
      </c>
    </row>
    <row r="11" spans="1:7" x14ac:dyDescent="0.2">
      <c r="A11" t="s">
        <v>13</v>
      </c>
      <c r="B11">
        <f t="shared" si="1"/>
        <v>3.2475000000000001</v>
      </c>
      <c r="C11">
        <v>4</v>
      </c>
      <c r="D11">
        <v>12.99</v>
      </c>
      <c r="G11" t="s">
        <v>12</v>
      </c>
    </row>
    <row r="12" spans="1:7" x14ac:dyDescent="0.2">
      <c r="A12" t="s">
        <v>16</v>
      </c>
      <c r="B12">
        <f t="shared" si="1"/>
        <v>12.99</v>
      </c>
      <c r="C12">
        <v>1</v>
      </c>
      <c r="D12">
        <v>12.99</v>
      </c>
      <c r="G12" t="s">
        <v>14</v>
      </c>
    </row>
    <row r="13" spans="1:7" x14ac:dyDescent="0.2">
      <c r="A13" t="s">
        <v>17</v>
      </c>
      <c r="B13">
        <f t="shared" si="1"/>
        <v>18.59</v>
      </c>
      <c r="C13">
        <v>1</v>
      </c>
      <c r="D13">
        <v>18.59</v>
      </c>
      <c r="G13" t="s">
        <v>15</v>
      </c>
    </row>
    <row r="14" spans="1:7" x14ac:dyDescent="0.2">
      <c r="A14" t="s">
        <v>18</v>
      </c>
      <c r="B14">
        <f t="shared" si="1"/>
        <v>15.59</v>
      </c>
      <c r="C14">
        <v>1</v>
      </c>
      <c r="D14">
        <v>15.59</v>
      </c>
      <c r="G14" t="s">
        <v>19</v>
      </c>
    </row>
    <row r="15" spans="1:7" x14ac:dyDescent="0.2">
      <c r="A15" t="s">
        <v>18</v>
      </c>
      <c r="B15">
        <f t="shared" si="1"/>
        <v>8.99</v>
      </c>
      <c r="C15">
        <v>1</v>
      </c>
      <c r="D15">
        <v>8.99</v>
      </c>
      <c r="G15" t="s">
        <v>20</v>
      </c>
    </row>
    <row r="16" spans="1:7" x14ac:dyDescent="0.2">
      <c r="A16" t="s">
        <v>47</v>
      </c>
      <c r="B16">
        <f t="shared" ref="B16" si="2">D16/C16</f>
        <v>2.3980000000000001</v>
      </c>
      <c r="C16">
        <v>5</v>
      </c>
      <c r="D16">
        <v>11.99</v>
      </c>
      <c r="G16" t="s">
        <v>46</v>
      </c>
    </row>
    <row r="17" spans="1:7" x14ac:dyDescent="0.2">
      <c r="A17" t="s">
        <v>47</v>
      </c>
      <c r="B17">
        <f t="shared" ref="B17" si="3">D17/C17</f>
        <v>2.2989999999999999</v>
      </c>
      <c r="C17">
        <v>10</v>
      </c>
      <c r="D17">
        <v>22.99</v>
      </c>
      <c r="G17" t="s">
        <v>48</v>
      </c>
    </row>
    <row r="20" spans="1:7" x14ac:dyDescent="0.2">
      <c r="A20" t="s">
        <v>24</v>
      </c>
      <c r="G20" t="s">
        <v>23</v>
      </c>
    </row>
    <row r="22" spans="1:7" x14ac:dyDescent="0.2">
      <c r="A22" t="s">
        <v>25</v>
      </c>
    </row>
    <row r="23" spans="1:7" x14ac:dyDescent="0.2">
      <c r="A23" t="s">
        <v>54</v>
      </c>
      <c r="B23">
        <f t="shared" ref="B23" si="4">D23/C23</f>
        <v>2.798</v>
      </c>
      <c r="C23">
        <v>5</v>
      </c>
      <c r="D23">
        <v>13.99</v>
      </c>
      <c r="G23" t="s">
        <v>55</v>
      </c>
    </row>
    <row r="24" spans="1:7" x14ac:dyDescent="0.2">
      <c r="A24" t="s">
        <v>57</v>
      </c>
      <c r="B24">
        <f t="shared" ref="B24" si="5">D24/C24</f>
        <v>8.99</v>
      </c>
      <c r="C24">
        <v>1</v>
      </c>
      <c r="D24">
        <v>8.99</v>
      </c>
      <c r="G24" t="s">
        <v>56</v>
      </c>
    </row>
    <row r="25" spans="1:7" x14ac:dyDescent="0.2">
      <c r="A25" t="s">
        <v>59</v>
      </c>
      <c r="B25">
        <f>D25/C25</f>
        <v>6.99</v>
      </c>
      <c r="C25">
        <v>1</v>
      </c>
      <c r="D25">
        <v>6.99</v>
      </c>
      <c r="G25" t="s">
        <v>58</v>
      </c>
    </row>
    <row r="26" spans="1:7" x14ac:dyDescent="0.2">
      <c r="A26" t="s">
        <v>63</v>
      </c>
      <c r="G26" t="s">
        <v>62</v>
      </c>
    </row>
    <row r="28" spans="1:7" x14ac:dyDescent="0.2">
      <c r="A28" t="s">
        <v>26</v>
      </c>
    </row>
    <row r="29" spans="1:7" x14ac:dyDescent="0.2">
      <c r="A29" t="s">
        <v>51</v>
      </c>
      <c r="B29">
        <f t="shared" ref="B29" si="6">D29/C29</f>
        <v>4.9950000000000001</v>
      </c>
      <c r="C29">
        <v>2</v>
      </c>
      <c r="D29">
        <v>9.99</v>
      </c>
      <c r="G29" t="s">
        <v>52</v>
      </c>
    </row>
    <row r="30" spans="1:7" x14ac:dyDescent="0.2">
      <c r="A30" t="s">
        <v>45</v>
      </c>
      <c r="B30">
        <f t="shared" ref="B30" si="7">D30/C30</f>
        <v>7.9980000000000002</v>
      </c>
      <c r="C30">
        <v>5</v>
      </c>
      <c r="D30">
        <v>39.99</v>
      </c>
      <c r="G30" t="s">
        <v>44</v>
      </c>
    </row>
    <row r="31" spans="1:7" x14ac:dyDescent="0.2">
      <c r="A31" s="1" t="s">
        <v>49</v>
      </c>
      <c r="B31">
        <f t="shared" ref="B31:B33" si="8">D31/C31</f>
        <v>9.99</v>
      </c>
      <c r="C31">
        <v>1</v>
      </c>
      <c r="D31">
        <v>9.99</v>
      </c>
      <c r="G31" t="s">
        <v>50</v>
      </c>
    </row>
    <row r="32" spans="1:7" x14ac:dyDescent="0.2">
      <c r="A32" t="s">
        <v>51</v>
      </c>
      <c r="B32">
        <f t="shared" si="8"/>
        <v>4.9950000000000001</v>
      </c>
      <c r="C32">
        <v>2</v>
      </c>
      <c r="D32">
        <v>9.99</v>
      </c>
      <c r="G32" t="s">
        <v>53</v>
      </c>
    </row>
    <row r="33" spans="1:7" x14ac:dyDescent="0.2">
      <c r="A33" t="s">
        <v>67</v>
      </c>
      <c r="B33">
        <f t="shared" si="8"/>
        <v>2.4700000000000002</v>
      </c>
      <c r="C33">
        <v>1</v>
      </c>
      <c r="D33">
        <v>2.4700000000000002</v>
      </c>
      <c r="G33" t="s">
        <v>66</v>
      </c>
    </row>
    <row r="38" spans="1:7" x14ac:dyDescent="0.2">
      <c r="A38" t="s">
        <v>61</v>
      </c>
      <c r="B38">
        <f>D38/C38</f>
        <v>2.4850000000000003</v>
      </c>
      <c r="C38">
        <v>10</v>
      </c>
      <c r="D38">
        <v>24.85</v>
      </c>
      <c r="G38" t="s">
        <v>60</v>
      </c>
    </row>
    <row r="40" spans="1:7" x14ac:dyDescent="0.2">
      <c r="A40" t="s">
        <v>64</v>
      </c>
      <c r="B40">
        <f>D40/C40</f>
        <v>10.99</v>
      </c>
      <c r="C40">
        <v>1</v>
      </c>
      <c r="D40">
        <v>10.99</v>
      </c>
      <c r="G40" t="s">
        <v>65</v>
      </c>
    </row>
    <row r="44" spans="1:7" x14ac:dyDescent="0.2">
      <c r="A44" t="s">
        <v>22</v>
      </c>
      <c r="B44">
        <f t="shared" ref="B44" si="9">D44/C44</f>
        <v>1.62</v>
      </c>
      <c r="C44">
        <v>1</v>
      </c>
      <c r="D44">
        <v>1.62</v>
      </c>
    </row>
    <row r="47" spans="1:7" x14ac:dyDescent="0.2">
      <c r="A47" t="s">
        <v>77</v>
      </c>
      <c r="B47">
        <f t="shared" ref="B47:B48" si="10">D47/C47</f>
        <v>0.1164</v>
      </c>
      <c r="C47">
        <v>100</v>
      </c>
      <c r="D47">
        <v>11.64</v>
      </c>
      <c r="G47" t="s">
        <v>86</v>
      </c>
    </row>
    <row r="48" spans="1:7" x14ac:dyDescent="0.2">
      <c r="A48" t="s">
        <v>77</v>
      </c>
      <c r="B48">
        <f t="shared" si="10"/>
        <v>8.199999999999999E-2</v>
      </c>
      <c r="C48">
        <v>50</v>
      </c>
      <c r="D48">
        <v>4.0999999999999996</v>
      </c>
      <c r="G48" s="2" t="s">
        <v>73</v>
      </c>
    </row>
    <row r="49" spans="1:7" x14ac:dyDescent="0.2">
      <c r="A49" t="s">
        <v>76</v>
      </c>
      <c r="B49">
        <f t="shared" ref="B49:B50" si="11">D49/C49</f>
        <v>9.2799999999999994E-2</v>
      </c>
      <c r="C49">
        <v>100</v>
      </c>
      <c r="D49">
        <v>9.2799999999999994</v>
      </c>
      <c r="G49" s="2" t="s">
        <v>74</v>
      </c>
    </row>
    <row r="50" spans="1:7" x14ac:dyDescent="0.2">
      <c r="A50" t="s">
        <v>76</v>
      </c>
      <c r="B50">
        <f t="shared" si="11"/>
        <v>0.99</v>
      </c>
      <c r="C50">
        <v>5</v>
      </c>
      <c r="D50">
        <f>9.9/2</f>
        <v>4.95</v>
      </c>
      <c r="G50" t="s">
        <v>80</v>
      </c>
    </row>
    <row r="51" spans="1:7" x14ac:dyDescent="0.2">
      <c r="A51" t="s">
        <v>79</v>
      </c>
      <c r="B51">
        <f t="shared" ref="B51" si="12">D51/C51</f>
        <v>0.99</v>
      </c>
      <c r="C51">
        <v>5</v>
      </c>
      <c r="D51">
        <f>9.9/2</f>
        <v>4.95</v>
      </c>
      <c r="G51" t="s">
        <v>78</v>
      </c>
    </row>
    <row r="54" spans="1:7" x14ac:dyDescent="0.2">
      <c r="A54" t="s">
        <v>85</v>
      </c>
      <c r="B54">
        <f t="shared" ref="B54:B55" si="13">D54/C54</f>
        <v>1.998</v>
      </c>
      <c r="C54">
        <v>5</v>
      </c>
      <c r="D54">
        <v>9.99</v>
      </c>
      <c r="G54" s="2" t="s">
        <v>84</v>
      </c>
    </row>
    <row r="55" spans="1:7" x14ac:dyDescent="0.2">
      <c r="A55" t="s">
        <v>85</v>
      </c>
      <c r="B55">
        <f t="shared" si="13"/>
        <v>0.64</v>
      </c>
      <c r="C55">
        <v>1</v>
      </c>
      <c r="D55">
        <v>0.64</v>
      </c>
      <c r="G55" t="s">
        <v>87</v>
      </c>
    </row>
    <row r="56" spans="1:7" x14ac:dyDescent="0.2">
      <c r="A56" t="s">
        <v>85</v>
      </c>
      <c r="B56">
        <f t="shared" ref="B56" si="14">D56/C56</f>
        <v>0.62</v>
      </c>
      <c r="C56">
        <v>1</v>
      </c>
      <c r="D56">
        <v>0.62</v>
      </c>
      <c r="G56" t="s">
        <v>88</v>
      </c>
    </row>
    <row r="59" spans="1:7" x14ac:dyDescent="0.2">
      <c r="A59" t="s">
        <v>90</v>
      </c>
      <c r="B59">
        <f t="shared" ref="B59" si="15">D59/C59</f>
        <v>0.43200000000000005</v>
      </c>
      <c r="C59">
        <v>10</v>
      </c>
      <c r="D59">
        <v>4.32</v>
      </c>
      <c r="G59" t="s">
        <v>89</v>
      </c>
    </row>
    <row r="60" spans="1:7" x14ac:dyDescent="0.2">
      <c r="A60" t="s">
        <v>90</v>
      </c>
      <c r="B60">
        <f t="shared" ref="B60" si="16">D60/C60</f>
        <v>0.999</v>
      </c>
      <c r="C60">
        <v>10</v>
      </c>
      <c r="D60">
        <v>9.99</v>
      </c>
      <c r="G60" s="2" t="s">
        <v>75</v>
      </c>
    </row>
    <row r="61" spans="1:7" x14ac:dyDescent="0.2">
      <c r="A61" t="s">
        <v>90</v>
      </c>
      <c r="B61">
        <f t="shared" ref="B61" si="17">D61/C61</f>
        <v>0.79900000000000004</v>
      </c>
      <c r="C61">
        <v>10</v>
      </c>
      <c r="D61">
        <v>7.99</v>
      </c>
      <c r="G61" s="2" t="s">
        <v>91</v>
      </c>
    </row>
  </sheetData>
  <hyperlinks>
    <hyperlink ref="G48" r:id="rId1" xr:uid="{ED972068-0F18-6848-8879-2AADF6DC3DC2}"/>
    <hyperlink ref="G49" r:id="rId2" xr:uid="{5AAD89A9-79BF-6141-A4BD-96A246BBFA30}"/>
    <hyperlink ref="G54" r:id="rId3" xr:uid="{57ABA11B-66DE-F446-84A5-4417AFA1BBCB}"/>
    <hyperlink ref="G60" r:id="rId4" xr:uid="{6FEBD5F4-A2ED-9F4D-9EAF-F1582707BBB9}"/>
    <hyperlink ref="G61" r:id="rId5" xr:uid="{DA984527-7678-8647-981F-45108827B256}"/>
  </hyperlinks>
  <pageMargins left="0.7" right="0.7" top="0.75" bottom="0.75" header="0.3" footer="0.3"/>
  <pageSetup orientation="portrait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2692F-1FA3-49A7-89B0-6CDF67EE220B}">
  <dimension ref="A1:B4"/>
  <sheetViews>
    <sheetView workbookViewId="0">
      <selection activeCell="B22" sqref="B22:C22"/>
    </sheetView>
  </sheetViews>
  <sheetFormatPr baseColWidth="10" defaultColWidth="8.83203125" defaultRowHeight="15" x14ac:dyDescent="0.2"/>
  <cols>
    <col min="1" max="1" width="27.5" customWidth="1"/>
  </cols>
  <sheetData>
    <row r="1" spans="1:2" x14ac:dyDescent="0.2">
      <c r="A1" t="s">
        <v>68</v>
      </c>
      <c r="B1">
        <v>73.95</v>
      </c>
    </row>
    <row r="2" spans="1:2" x14ac:dyDescent="0.2">
      <c r="A2" t="s">
        <v>69</v>
      </c>
      <c r="B2">
        <v>33.950000000000003</v>
      </c>
    </row>
    <row r="3" spans="1:2" x14ac:dyDescent="0.2">
      <c r="A3" t="s">
        <v>70</v>
      </c>
      <c r="B3">
        <v>60.95</v>
      </c>
    </row>
    <row r="4" spans="1:2" x14ac:dyDescent="0.2">
      <c r="A4" t="s">
        <v>71</v>
      </c>
      <c r="B4">
        <v>83.95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BOM</vt:lpstr>
      <vt:lpstr>Part Research</vt:lpstr>
      <vt:lpstr>iVac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Sasala, Thomas M</dc:creator>
  <cp:lastModifiedBy>reg@sasala.com</cp:lastModifiedBy>
  <dcterms:created xsi:type="dcterms:W3CDTF">2023-11-02T16:38:25Z</dcterms:created>
  <dcterms:modified xsi:type="dcterms:W3CDTF">2023-12-26T19:55:18Z</dcterms:modified>
</cp:coreProperties>
</file>