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Questa_cartella_di_lavoro" hidePivotFieldList="1" defaultThemeVersion="124226"/>
  <mc:AlternateContent xmlns:mc="http://schemas.openxmlformats.org/markup-compatibility/2006">
    <mc:Choice Requires="x15">
      <x15ac:absPath xmlns:x15ac="http://schemas.microsoft.com/office/spreadsheetml/2010/11/ac" url="C:\Users\michele.dessi\Desktop\UAT\"/>
    </mc:Choice>
  </mc:AlternateContent>
  <bookViews>
    <workbookView xWindow="240" yWindow="75" windowWidth="20115" windowHeight="7995" activeTab="1"/>
  </bookViews>
  <sheets>
    <sheet name="Copertina" sheetId="4" r:id="rId1"/>
    <sheet name="Lista dei casi di test" sheetId="1" r:id="rId2"/>
    <sheet name="Sintesi" sheetId="2" r:id="rId3"/>
  </sheets>
  <definedNames>
    <definedName name="_xlnm.Print_Area" localSheetId="2">Sintesi!$O$10</definedName>
  </definedNames>
  <calcPr calcId="152511"/>
  <pivotCaches>
    <pivotCache cacheId="23" r:id="rId4"/>
    <pivotCache cacheId="26" r:id="rId5"/>
  </pivotCaches>
</workbook>
</file>

<file path=xl/calcChain.xml><?xml version="1.0" encoding="utf-8"?>
<calcChain xmlns="http://schemas.openxmlformats.org/spreadsheetml/2006/main">
  <c r="L4" i="1" l="1"/>
  <c r="I5" i="2"/>
  <c r="N11" i="2"/>
  <c r="N12" i="2"/>
  <c r="J12" i="2"/>
  <c r="D9" i="2"/>
  <c r="J11" i="2"/>
  <c r="H5" i="2"/>
  <c r="J13" i="2"/>
  <c r="D8" i="2"/>
  <c r="J5" i="2" l="1"/>
</calcChain>
</file>

<file path=xl/comments1.xml><?xml version="1.0" encoding="utf-8"?>
<comments xmlns="http://schemas.openxmlformats.org/spreadsheetml/2006/main">
  <authors>
    <author>Iavazzo Maria Elisa</author>
    <author>Savegnago Stefano</author>
  </authors>
  <commentList>
    <comment ref="A1" authorId="0" shapeId="0">
      <text>
        <r>
          <rPr>
            <b/>
            <sz val="9"/>
            <color indexed="81"/>
            <rFont val="Tahoma"/>
            <family val="2"/>
          </rPr>
          <t>Compilazione a cura referente DSI</t>
        </r>
      </text>
    </comment>
    <comment ref="A2" authorId="0" shapeId="0">
      <text>
        <r>
          <rPr>
            <b/>
            <sz val="9"/>
            <color indexed="81"/>
            <rFont val="Tahoma"/>
            <family val="2"/>
          </rPr>
          <t>Compilazione a cura referente DSI</t>
        </r>
      </text>
    </comment>
    <comment ref="A3" authorId="1" shapeId="0">
      <text>
        <r>
          <rPr>
            <sz val="9"/>
            <color indexed="81"/>
            <rFont val="Tahoma"/>
            <family val="2"/>
          </rPr>
          <t>Dell'acronino oggetto di Unit test</t>
        </r>
      </text>
    </comment>
    <comment ref="B3" authorId="1" shapeId="0">
      <text>
        <r>
          <rPr>
            <sz val="9"/>
            <color indexed="81"/>
            <rFont val="Tahoma"/>
            <family val="2"/>
          </rPr>
          <t>codice identificativo univoco del test</t>
        </r>
      </text>
    </comment>
    <comment ref="C3" authorId="1" shapeId="0">
      <text>
        <r>
          <rPr>
            <sz val="9"/>
            <color indexed="81"/>
            <rFont val="Tahoma"/>
            <family val="2"/>
          </rPr>
          <t xml:space="preserve">Specificare quale sia l'oggetto del test corrente in termini di Funzioni (Dato obbligatorio)
</t>
        </r>
      </text>
    </comment>
    <comment ref="D3" authorId="1" shapeId="0">
      <text>
        <r>
          <rPr>
            <sz val="9"/>
            <color indexed="81"/>
            <rFont val="Tahoma"/>
            <family val="2"/>
          </rPr>
          <t>Specificare quale sia l'oggetto del test corrente in termini di Moduli (dato facoltativo)</t>
        </r>
      </text>
    </comment>
    <comment ref="E3" authorId="1" shapeId="0">
      <text>
        <r>
          <rPr>
            <sz val="9"/>
            <color indexed="81"/>
            <rFont val="Tahoma"/>
            <family val="2"/>
          </rPr>
          <t>Nome identificativo del test</t>
        </r>
      </text>
    </comment>
    <comment ref="F3" authorId="1" shapeId="0">
      <text>
        <r>
          <rPr>
            <sz val="9"/>
            <color indexed="81"/>
            <rFont val="Tahoma"/>
            <family val="2"/>
          </rPr>
          <t>D</t>
        </r>
        <r>
          <rPr>
            <sz val="9"/>
            <color indexed="81"/>
            <rFont val="Tahoma"/>
            <family val="2"/>
          </rPr>
          <t>escrizione di cosa deve essere fatto per eseguire il test</t>
        </r>
      </text>
    </comment>
    <comment ref="G3" authorId="1" shapeId="0">
      <text>
        <r>
          <rPr>
            <sz val="9"/>
            <color indexed="81"/>
            <rFont val="Tahoma"/>
            <family val="2"/>
          </rPr>
          <t xml:space="preserve">Descrizione dell'esito corretto che ci si deve aspettare dal test corrente </t>
        </r>
      </text>
    </comment>
    <comment ref="H3" authorId="1" shapeId="0">
      <text>
        <r>
          <rPr>
            <sz val="9"/>
            <color indexed="81"/>
            <rFont val="Tahoma"/>
            <family val="2"/>
          </rPr>
          <t>Eventuali informazioni relative a dati di input e precondizioni necessarie per l'esecuzione del test, dettagli sugli esiti e varie</t>
        </r>
      </text>
    </comment>
    <comment ref="I3" authorId="1" shapeId="0">
      <text>
        <r>
          <rPr>
            <sz val="9"/>
            <color indexed="81"/>
            <rFont val="Tahoma"/>
            <family val="2"/>
          </rPr>
          <t xml:space="preserve">&gt;Eseguito ok
&gt;eseguito ko
</t>
        </r>
      </text>
    </comment>
    <comment ref="J3" authorId="0" shapeId="0">
      <text>
        <r>
          <rPr>
            <sz val="9"/>
            <color indexed="81"/>
            <rFont val="Tahoma"/>
            <family val="2"/>
          </rPr>
          <t xml:space="preserve">Data di consegna del documento di test (coerente con la data di consegna del sw)
</t>
        </r>
      </text>
    </comment>
    <comment ref="K3" authorId="1" shapeId="0">
      <text>
        <r>
          <rPr>
            <sz val="9"/>
            <color indexed="81"/>
            <rFont val="Tahoma"/>
            <family val="2"/>
          </rPr>
          <t>lo stato potrà essere:
ok
ko
Non verificato</t>
        </r>
      </text>
    </comment>
    <comment ref="L3" authorId="0" shapeId="0">
      <text>
        <r>
          <rPr>
            <sz val="9"/>
            <color indexed="81"/>
            <rFont val="Tahoma"/>
            <family val="2"/>
          </rPr>
          <t xml:space="preserve">Data di consegna del documento di test (coerente con la data di consegna del sw)
</t>
        </r>
      </text>
    </comment>
  </commentList>
</comments>
</file>

<file path=xl/sharedStrings.xml><?xml version="1.0" encoding="utf-8"?>
<sst xmlns="http://schemas.openxmlformats.org/spreadsheetml/2006/main" count="103" uniqueCount="79">
  <si>
    <t>Applicazione</t>
  </si>
  <si>
    <t>ID</t>
  </si>
  <si>
    <t>Nome del test</t>
  </si>
  <si>
    <t>Descrizione test</t>
  </si>
  <si>
    <t>Esito atteso</t>
  </si>
  <si>
    <t>Stato test</t>
  </si>
  <si>
    <t>DIREZIONE SISTEMI INFORMATIVI</t>
  </si>
  <si>
    <t>--Servizio--</t>
  </si>
  <si>
    <t>--Ufficio--</t>
  </si>
  <si>
    <t>--Progetto--</t>
  </si>
  <si>
    <t>Codice</t>
  </si>
  <si>
    <t>AAMMGG.XXXXXXXXXXXX.NNNN</t>
  </si>
  <si>
    <t>Classificazione</t>
  </si>
  <si>
    <t>Non classificato, Ad uso interno, Riservato</t>
  </si>
  <si>
    <t>Autorizzati</t>
  </si>
  <si>
    <t>Lista degli utenti autorizzati all'utilizzo di un documento riservato</t>
  </si>
  <si>
    <t>Autore</t>
  </si>
  <si>
    <t>Nome file</t>
  </si>
  <si>
    <t>Nome del file formato elettronico</t>
  </si>
  <si>
    <t>Versione</t>
  </si>
  <si>
    <t>01</t>
  </si>
  <si>
    <t>Stato</t>
  </si>
  <si>
    <t>Bozza, In approvazione, Approvato, Pubblicato,  In modifica</t>
  </si>
  <si>
    <t>Approvato da</t>
  </si>
  <si>
    <t>Lista dei Responsabili e/o Strutture Organizzative Approvatrici</t>
  </si>
  <si>
    <t>Data creazione</t>
  </si>
  <si>
    <t>Data Ultima Modifica</t>
  </si>
  <si>
    <t>1.   I documenti classificati ad "uso interno" non possono essere divulgati all'esterno di Intesa Sanpaolo</t>
  </si>
  <si>
    <t>2.   La persona che venisse in possesso di un documento classificato "riservato" e non trovi il suo nominativo nella lista del personale autorizzato all'utilizzo è invitato a consegnare il documento ad una delle persone citate nella lista</t>
  </si>
  <si>
    <t>Lista casi di test di Unit test</t>
  </si>
  <si>
    <t>Singoli nomi o nome della società di fornitori</t>
  </si>
  <si>
    <t>PRJXXXXXX</t>
  </si>
  <si>
    <t>MdC_PRJXXXXXX_Step_001</t>
  </si>
  <si>
    <t>Note fornitore</t>
  </si>
  <si>
    <t>Data consegna</t>
  </si>
  <si>
    <t>Moduli oggetto del test</t>
  </si>
  <si>
    <t>Funzioni oggetto del test</t>
  </si>
  <si>
    <t>Ok</t>
  </si>
  <si>
    <t>Ko</t>
  </si>
  <si>
    <t>Non verificato</t>
  </si>
  <si>
    <t>Esecuzione Test Fornitore</t>
  </si>
  <si>
    <t xml:space="preserve">Verifica DSI </t>
  </si>
  <si>
    <t>Incorenza stati</t>
  </si>
  <si>
    <t>Allert</t>
  </si>
  <si>
    <t>Non coerente</t>
  </si>
  <si>
    <t>Coerente</t>
  </si>
  <si>
    <t xml:space="preserve">% </t>
  </si>
  <si>
    <t>Stato Casi Test</t>
  </si>
  <si>
    <t>Conteggio</t>
  </si>
  <si>
    <t>Verifica coerenza esito fornitore</t>
  </si>
  <si>
    <t>Totale casi Test Verificati da DSI</t>
  </si>
  <si>
    <t>% Copertura verifiche DSI</t>
  </si>
  <si>
    <t>Verifica DSI</t>
  </si>
  <si>
    <t>Test per Stato Fornitore</t>
  </si>
  <si>
    <t>ok</t>
  </si>
  <si>
    <t>Test eseguiti dal fornitore</t>
  </si>
  <si>
    <t>Row Labels</t>
  </si>
  <si>
    <t>Grand Total</t>
  </si>
  <si>
    <t xml:space="preserve"> - porting variabile
 - ERRORE - considerat i seguendi casi:
indicatore è missing -&gt; missing</t>
  </si>
  <si>
    <t>Indicator 221 - Past due public creditors / employees</t>
  </si>
  <si>
    <t>Indicator 222 - Collateral Value Decrease</t>
  </si>
  <si>
    <t>Indicator 223 - Delta Cashflow</t>
  </si>
  <si>
    <t>Indicator 224 - Covenant Breach</t>
  </si>
  <si>
    <t>Indicator 225 - Bond Trade Suspended</t>
  </si>
  <si>
    <t xml:space="preserve">• Per il singolo SNDG il campo può assumere valore 0 o 1 a seconda che venga attivato o meno il flag sul cruscotto;
• Il flag è valorizzato a 1 se si verifica la presenza di un past due verso impiegati e creditori pubblici;
• L’alimentazione è manuale attraverso l’applicativo “cruscotto” a cura del gestore della posizione;
• La materialità dell’importo è expert-based, per cui è affidato interamente al giudizio del gestore  (CRMD non definisce al momento alcuna linea guida);
• L’indicatore è manuale e non sono previsti possibili casi di errore.
</t>
  </si>
  <si>
    <t xml:space="preserve">• Per il singolo SNDG il campo può assumere valore 0 o 1 a seconda che venga attivato o meno il flag sul cruscotto;
• Il flag è valorizzato a 1 se si verifica la presenza di una significativa riduzione del valore del collateral qualora la vendita dello stesso sia necessaria per il rimborso del finanziamento;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</si>
  <si>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 xml:space="preserve">• Per il singolo SNDG il campo può assumere valore 0 o 1 a seconda che venga attivato o meno il flag sul cruscotto;
• L’indicatore è valorizzato a 1 se si verifica un decremento significativo nei flussi di cassa futuri previsionali;
• L’alimentazione è manuale attraverso l’applicativo “cruscotto” a cura del gestore della posizione;
• La materialità dell’importo / percentuale della riduzione è expert-based, per cui è affidato interamente al giudizio del gestore (CRMD non definisce al momento alcuna linea guida);
• L’indicatore è manuale e non sono previsti possibili casi di errore.
</t>
  </si>
  <si>
    <t xml:space="preserve">• Per il singolo SNDG l’indicatore ha il seguente dominio (seguirà traduzione): 
o COVENANT ROTTO NON ANCORA SANATO
o COVENANT IN TENSIONE
o COVENANT SCADUTO E NON MONITORATO 
o COVENANT NON RISPETTATO E NON SANATO 
• Lasciamo all’IT la scelta tra le seguenti modalità di inserimento a cruscotto e nel repository dei dati delle informazioni relative a questo trigger
o MODALITA’ 1
A cruscotto viene evidenziata una domanda a risposta multipla sui covenant;
Nel datamart EWS verrà storicizzata un’unica variabile valorizzata con un codice (ad. es. 01 = covenant rotto non ancora sanato, 02 = etc….);
o MODALITA’ 2
A cruscotto vengono evidenziate 4 domande afferenti i covenant; 
Nel datamart EWS verranno storicizzate 4 variabili flag, il cui valore può essere pari a 0 o 1, corrispondenti a ciascuna domanda del cruscotto.
• L’alimentazione è manuale attraverso l’applicativo “cruscotto” a cura del gestore della posizione;
• L’indicatore è attualmente manuale e non sono possibili casi di errore, ma nelle successive versioni dovranno essere previsti dei controlli.
</t>
  </si>
  <si>
    <t xml:space="preserve">• Per il singolo SNDG il campo può assumere valore 0 o 1 a seconda che venga attivato o meno il flag sul cruscotto;
• L’indicatore è valorizzato a 1 se si verifica una sospensione temporanea alla negoziazione di un bond per momentanea difficoltà della controparte emittente;
• L’alimentazione è manuale attraverso l’applicativo “cruscotto” a cura del gestore della posizione;
• L’indicatore è manuale e non sono previsti possibili casi di errore.
</t>
  </si>
  <si>
    <t>BR15</t>
  </si>
  <si>
    <t>BR16</t>
  </si>
  <si>
    <t>accensione della BR 15</t>
  </si>
  <si>
    <t>accensione della BR 16</t>
  </si>
  <si>
    <t>ECCEZIONE_1</t>
  </si>
  <si>
    <t>BR15 = 1 or BR16 = 1</t>
  </si>
  <si>
    <t>accensione ECCEZIONE_1 e assegnamento colore LIGHT_BLUE</t>
  </si>
  <si>
    <t>ind_225 = 1</t>
  </si>
  <si>
    <t>ind_221 = 1</t>
  </si>
  <si>
    <t>SNDG:
0000000090890463
0000000078356193
0000000078424764
0000000078276761
0000000091605514
0000000078375153
0000000078400570</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</si>
</sst>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b/>
      <sz val="11"/>
      <color theme="1"/>
      <name val="Calibri"/>
      <family val="2"/>
      <scheme val="minor"/>
    </font>
    <font>
      <sz val="9"/>
      <color indexed="81"/>
      <name val="Tahoma"/>
      <family val="2"/>
    </font>
    <font>
      <b/>
      <sz val="12"/>
      <color theme="1"/>
      <name val="Times New Roman"/>
      <family val="1"/>
    </font>
    <font>
      <b/>
      <sz val="12"/>
      <color theme="1"/>
      <name val="Copperplate Gothic Light"/>
      <family val="2"/>
    </font>
    <font>
      <sz val="9"/>
      <color theme="1"/>
      <name val="Copperplate Gothic Light"/>
      <family val="2"/>
    </font>
    <font>
      <b/>
      <sz val="18"/>
      <color theme="1"/>
      <name val="Times New Roman"/>
      <family val="1"/>
    </font>
    <font>
      <sz val="12"/>
      <color theme="1"/>
      <name val="Times New Roman"/>
      <family val="1"/>
    </font>
    <font>
      <sz val="7"/>
      <color theme="1"/>
      <name val="Georgia"/>
      <family val="1"/>
    </font>
    <font>
      <b/>
      <sz val="11"/>
      <color theme="0"/>
      <name val="Calibri"/>
      <family val="2"/>
      <scheme val="minor"/>
    </font>
    <font>
      <b/>
      <sz val="9"/>
      <color indexed="81"/>
      <name val="Tahoma"/>
      <family val="2"/>
    </font>
    <font>
      <b/>
      <sz val="14"/>
      <color theme="0"/>
      <name val="Calibri"/>
      <family val="2"/>
      <scheme val="minor"/>
    </font>
    <font>
      <sz val="11"/>
      <color theme="1"/>
      <name val="Calibri"/>
      <family val="2"/>
      <scheme val="minor"/>
    </font>
    <font>
      <sz val="11"/>
      <color theme="4" tint="0.79998168889431442"/>
      <name val="Calibri"/>
      <family val="2"/>
      <scheme val="minor"/>
    </font>
    <font>
      <sz val="11"/>
      <name val="Calibri"/>
      <family val="2"/>
      <scheme val="minor"/>
    </font>
    <font>
      <sz val="10"/>
      <color theme="1"/>
      <name val="Calibri"/>
      <family val="2"/>
      <scheme val="minor"/>
    </font>
    <font>
      <sz val="9"/>
      <color theme="1"/>
      <name val="Calibri"/>
      <family val="2"/>
      <scheme val="minor"/>
    </font>
  </fonts>
  <fills count="11">
    <fill>
      <patternFill patternType="none"/>
    </fill>
    <fill>
      <patternFill patternType="gray125"/>
    </fill>
    <fill>
      <patternFill patternType="solid">
        <fgColor theme="4"/>
        <bgColor indexed="64"/>
      </patternFill>
    </fill>
    <fill>
      <patternFill patternType="solid">
        <fgColor rgb="FFCCCCFF"/>
        <bgColor indexed="64"/>
      </patternFill>
    </fill>
    <fill>
      <patternFill patternType="solid">
        <fgColor theme="3" tint="0.79998168889431442"/>
        <bgColor indexed="64"/>
      </patternFill>
    </fill>
    <fill>
      <patternFill patternType="solid">
        <fgColor theme="3"/>
        <bgColor indexed="64"/>
      </patternFill>
    </fill>
    <fill>
      <patternFill patternType="solid">
        <fgColor theme="0"/>
        <bgColor indexed="64"/>
      </patternFill>
    </fill>
    <fill>
      <patternFill patternType="solid">
        <fgColor rgb="FFFF0000"/>
        <bgColor indexed="64"/>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2" tint="-9.9978637043366805E-2"/>
        <bgColor indexed="64"/>
      </patternFill>
    </fill>
  </fills>
  <borders count="38">
    <border>
      <left/>
      <right/>
      <top/>
      <bottom/>
      <diagonal/>
    </border>
    <border>
      <left style="thin">
        <color indexed="17"/>
      </left>
      <right/>
      <top style="thin">
        <color indexed="17"/>
      </top>
      <bottom/>
      <diagonal/>
    </border>
    <border>
      <left/>
      <right/>
      <top style="thin">
        <color indexed="17"/>
      </top>
      <bottom/>
      <diagonal/>
    </border>
    <border>
      <left/>
      <right style="thin">
        <color indexed="17"/>
      </right>
      <top style="thin">
        <color indexed="17"/>
      </top>
      <bottom/>
      <diagonal/>
    </border>
    <border>
      <left style="thin">
        <color indexed="17"/>
      </left>
      <right/>
      <top/>
      <bottom/>
      <diagonal/>
    </border>
    <border>
      <left/>
      <right style="thin">
        <color indexed="17"/>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17"/>
      </left>
      <right/>
      <top/>
      <bottom style="thin">
        <color indexed="17"/>
      </bottom>
      <diagonal/>
    </border>
    <border>
      <left/>
      <right/>
      <top/>
      <bottom style="thin">
        <color indexed="17"/>
      </bottom>
      <diagonal/>
    </border>
    <border>
      <left/>
      <right style="thin">
        <color indexed="17"/>
      </right>
      <top/>
      <bottom style="thin">
        <color indexed="17"/>
      </bottom>
      <diagonal/>
    </border>
    <border>
      <left style="medium">
        <color theme="3"/>
      </left>
      <right/>
      <top style="medium">
        <color theme="3"/>
      </top>
      <bottom/>
      <diagonal/>
    </border>
    <border>
      <left/>
      <right/>
      <top style="medium">
        <color theme="3"/>
      </top>
      <bottom/>
      <diagonal/>
    </border>
    <border>
      <left/>
      <right style="medium">
        <color theme="3"/>
      </right>
      <top style="medium">
        <color theme="3"/>
      </top>
      <bottom/>
      <diagonal/>
    </border>
    <border>
      <left style="medium">
        <color theme="3"/>
      </left>
      <right/>
      <top/>
      <bottom/>
      <diagonal/>
    </border>
    <border>
      <left/>
      <right style="medium">
        <color theme="3"/>
      </right>
      <top/>
      <bottom/>
      <diagonal/>
    </border>
    <border>
      <left style="medium">
        <color theme="3"/>
      </left>
      <right/>
      <top/>
      <bottom style="medium">
        <color theme="3"/>
      </bottom>
      <diagonal/>
    </border>
    <border>
      <left/>
      <right/>
      <top/>
      <bottom style="medium">
        <color theme="3"/>
      </bottom>
      <diagonal/>
    </border>
    <border>
      <left/>
      <right style="medium">
        <color theme="3"/>
      </right>
      <top/>
      <bottom style="medium">
        <color theme="3"/>
      </bottom>
      <diagonal/>
    </border>
    <border>
      <left style="medium">
        <color theme="3"/>
      </left>
      <right style="medium">
        <color theme="3"/>
      </right>
      <top style="medium">
        <color theme="3"/>
      </top>
      <bottom style="medium">
        <color theme="3"/>
      </bottom>
      <diagonal/>
    </border>
    <border>
      <left style="medium">
        <color theme="3"/>
      </left>
      <right style="medium">
        <color theme="3"/>
      </right>
      <top/>
      <bottom/>
      <diagonal/>
    </border>
    <border>
      <left/>
      <right style="medium">
        <color theme="3"/>
      </right>
      <top style="thin">
        <color theme="4" tint="0.39997558519241921"/>
      </top>
      <bottom style="medium">
        <color theme="3"/>
      </bottom>
      <diagonal/>
    </border>
    <border>
      <left style="medium">
        <color theme="3"/>
      </left>
      <right style="medium">
        <color theme="3"/>
      </right>
      <top style="medium">
        <color theme="3"/>
      </top>
      <bottom/>
      <diagonal/>
    </border>
    <border>
      <left style="medium">
        <color theme="3"/>
      </left>
      <right style="medium">
        <color theme="3"/>
      </right>
      <top/>
      <bottom style="medium">
        <color theme="3"/>
      </bottom>
      <diagonal/>
    </border>
    <border>
      <left style="medium">
        <color theme="3"/>
      </left>
      <right/>
      <top style="medium">
        <color theme="3"/>
      </top>
      <bottom style="medium">
        <color theme="3"/>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9" fontId="12" fillId="0" borderId="0" applyFont="0" applyFill="0" applyBorder="0" applyAlignment="0" applyProtection="0"/>
    <xf numFmtId="0" fontId="12" fillId="0" borderId="0"/>
  </cellStyleXfs>
  <cellXfs count="117">
    <xf numFmtId="0" fontId="0" fillId="0" borderId="0" xfId="0"/>
    <xf numFmtId="0" fontId="3" fillId="0" borderId="0" xfId="0" applyFont="1"/>
    <xf numFmtId="0" fontId="3" fillId="0" borderId="1" xfId="0" applyFont="1" applyBorder="1"/>
    <xf numFmtId="0" fontId="3" fillId="0" borderId="2" xfId="0" applyFont="1" applyBorder="1"/>
    <xf numFmtId="0" fontId="3" fillId="0" borderId="3" xfId="0" applyFont="1" applyBorder="1"/>
    <xf numFmtId="0" fontId="3" fillId="0" borderId="4" xfId="0" applyFont="1" applyBorder="1"/>
    <xf numFmtId="0" fontId="3" fillId="0" borderId="0" xfId="0" applyFont="1" applyBorder="1"/>
    <xf numFmtId="0" fontId="3" fillId="0" borderId="5" xfId="0" applyFont="1" applyBorder="1"/>
    <xf numFmtId="0" fontId="4" fillId="0" borderId="0" xfId="0" applyFont="1" applyBorder="1"/>
    <xf numFmtId="0" fontId="5" fillId="0" borderId="0" xfId="0" applyFont="1" applyBorder="1"/>
    <xf numFmtId="0" fontId="3" fillId="0" borderId="18" xfId="0" applyFont="1" applyBorder="1"/>
    <xf numFmtId="0" fontId="3" fillId="0" borderId="19" xfId="0" applyFont="1" applyBorder="1"/>
    <xf numFmtId="0" fontId="3" fillId="0" borderId="20" xfId="0" applyFont="1" applyBorder="1"/>
    <xf numFmtId="0" fontId="0" fillId="0" borderId="14" xfId="0" applyBorder="1" applyAlignment="1">
      <alignment horizontal="center" vertical="center"/>
    </xf>
    <xf numFmtId="0" fontId="1" fillId="3" borderId="14" xfId="0" applyFont="1" applyFill="1" applyBorder="1" applyAlignment="1">
      <alignment horizontal="center" vertical="center"/>
    </xf>
    <xf numFmtId="0" fontId="0" fillId="0" borderId="0" xfId="0" applyAlignment="1">
      <alignment horizontal="center" vertical="center"/>
    </xf>
    <xf numFmtId="0" fontId="1" fillId="3" borderId="15" xfId="0" applyFont="1" applyFill="1" applyBorder="1" applyAlignment="1">
      <alignment horizontal="center" vertical="center"/>
    </xf>
    <xf numFmtId="14" fontId="0" fillId="0" borderId="14" xfId="0" applyNumberFormat="1" applyBorder="1" applyAlignment="1">
      <alignment horizontal="center" vertical="center"/>
    </xf>
    <xf numFmtId="14" fontId="0" fillId="0" borderId="0" xfId="0" applyNumberFormat="1" applyAlignment="1">
      <alignment horizontal="center" vertical="center"/>
    </xf>
    <xf numFmtId="0" fontId="0" fillId="0" borderId="0" xfId="0" applyAlignment="1">
      <alignment horizontal="center" vertical="center" wrapText="1"/>
    </xf>
    <xf numFmtId="0" fontId="0" fillId="6" borderId="0" xfId="0" applyFill="1" applyAlignment="1">
      <alignment horizontal="center" vertical="center" wrapText="1"/>
    </xf>
    <xf numFmtId="0" fontId="0" fillId="6" borderId="0" xfId="0" applyFill="1"/>
    <xf numFmtId="0" fontId="0" fillId="6" borderId="0" xfId="0" applyFill="1" applyBorder="1" applyAlignment="1">
      <alignment horizontal="center" vertical="center" wrapText="1"/>
    </xf>
    <xf numFmtId="0" fontId="0" fillId="6" borderId="0" xfId="0" applyFill="1" applyBorder="1"/>
    <xf numFmtId="0" fontId="0" fillId="6" borderId="25" xfId="0" applyFill="1" applyBorder="1" applyAlignment="1">
      <alignment horizontal="center" vertical="center" wrapText="1"/>
    </xf>
    <xf numFmtId="0" fontId="0" fillId="0" borderId="24" xfId="0" applyBorder="1" applyAlignment="1">
      <alignment horizontal="center" vertical="center" wrapText="1"/>
    </xf>
    <xf numFmtId="0" fontId="0" fillId="6" borderId="24" xfId="0" applyFill="1" applyBorder="1"/>
    <xf numFmtId="0" fontId="0" fillId="6" borderId="27" xfId="0" applyFill="1" applyBorder="1"/>
    <xf numFmtId="0" fontId="0" fillId="6" borderId="27" xfId="0" applyFill="1" applyBorder="1" applyAlignment="1">
      <alignment horizontal="center" vertical="center" wrapText="1"/>
    </xf>
    <xf numFmtId="0" fontId="0" fillId="6" borderId="28" xfId="0" applyFill="1" applyBorder="1" applyAlignment="1">
      <alignment horizontal="center" vertical="center" wrapText="1"/>
    </xf>
    <xf numFmtId="0" fontId="0" fillId="6" borderId="0" xfId="0" applyFill="1" applyBorder="1" applyAlignment="1">
      <alignment wrapText="1"/>
    </xf>
    <xf numFmtId="0" fontId="0" fillId="6" borderId="26" xfId="0" applyFill="1" applyBorder="1"/>
    <xf numFmtId="0" fontId="1" fillId="9" borderId="31" xfId="0" applyNumberFormat="1" applyFont="1" applyFill="1" applyBorder="1" applyAlignment="1">
      <alignment horizontal="center" vertical="center"/>
    </xf>
    <xf numFmtId="0" fontId="0" fillId="0" borderId="0" xfId="0" applyNumberFormat="1" applyBorder="1" applyAlignment="1">
      <alignment horizontal="center" vertical="center"/>
    </xf>
    <xf numFmtId="0" fontId="0" fillId="6" borderId="23" xfId="0" applyFill="1" applyBorder="1" applyAlignment="1">
      <alignment horizontal="center" vertical="center" wrapText="1"/>
    </xf>
    <xf numFmtId="9" fontId="1" fillId="6" borderId="25" xfId="1" applyFont="1" applyFill="1" applyBorder="1" applyAlignment="1">
      <alignment horizontal="center" vertical="center"/>
    </xf>
    <xf numFmtId="0" fontId="0" fillId="6" borderId="21" xfId="0" applyFill="1" applyBorder="1"/>
    <xf numFmtId="0" fontId="0" fillId="6" borderId="22" xfId="0" applyFill="1" applyBorder="1"/>
    <xf numFmtId="0" fontId="0" fillId="6" borderId="22" xfId="0" applyFill="1" applyBorder="1" applyAlignment="1">
      <alignment horizontal="center" vertical="center" wrapText="1"/>
    </xf>
    <xf numFmtId="0" fontId="0" fillId="6" borderId="24" xfId="0" applyFill="1" applyBorder="1" applyAlignment="1">
      <alignment horizontal="center" vertical="center" wrapText="1"/>
    </xf>
    <xf numFmtId="0" fontId="0" fillId="0" borderId="21" xfId="0" applyNumberFormat="1" applyBorder="1" applyAlignment="1">
      <alignment horizontal="center" vertical="center"/>
    </xf>
    <xf numFmtId="0" fontId="0" fillId="0" borderId="24" xfId="0" applyNumberFormat="1" applyBorder="1" applyAlignment="1">
      <alignment horizontal="center" vertical="center"/>
    </xf>
    <xf numFmtId="0" fontId="0" fillId="0" borderId="26" xfId="0" applyNumberFormat="1" applyBorder="1" applyAlignment="1">
      <alignment horizontal="center" vertical="center"/>
    </xf>
    <xf numFmtId="0" fontId="0" fillId="0" borderId="32" xfId="0" applyNumberFormat="1" applyBorder="1" applyAlignment="1">
      <alignment horizontal="center" vertical="center"/>
    </xf>
    <xf numFmtId="0" fontId="0" fillId="0" borderId="30" xfId="0" applyNumberFormat="1" applyBorder="1" applyAlignment="1">
      <alignment horizontal="center" vertical="center"/>
    </xf>
    <xf numFmtId="0" fontId="0" fillId="0" borderId="33" xfId="0" applyNumberFormat="1" applyBorder="1" applyAlignment="1">
      <alignment horizontal="center" vertical="center"/>
    </xf>
    <xf numFmtId="0" fontId="0" fillId="0" borderId="29" xfId="0" applyBorder="1" applyAlignment="1">
      <alignment horizontal="center" vertical="center"/>
    </xf>
    <xf numFmtId="0" fontId="1" fillId="9" borderId="29" xfId="0" applyFont="1" applyFill="1" applyBorder="1" applyAlignment="1">
      <alignment horizontal="center" vertical="center"/>
    </xf>
    <xf numFmtId="0" fontId="1" fillId="6" borderId="0" xfId="0" applyFont="1" applyFill="1" applyBorder="1" applyAlignment="1">
      <alignment horizontal="center" vertical="center" wrapText="1"/>
    </xf>
    <xf numFmtId="9" fontId="0" fillId="6" borderId="0" xfId="1" applyFont="1" applyFill="1" applyBorder="1" applyAlignment="1">
      <alignment horizontal="center" vertical="center" wrapText="1"/>
    </xf>
    <xf numFmtId="0" fontId="1" fillId="8" borderId="21" xfId="0" applyFont="1" applyFill="1" applyBorder="1" applyAlignment="1">
      <alignment horizontal="center" vertical="center" wrapText="1"/>
    </xf>
    <xf numFmtId="0" fontId="1" fillId="8" borderId="22" xfId="0" applyFont="1" applyFill="1" applyBorder="1" applyAlignment="1">
      <alignment horizontal="center" vertical="center" wrapText="1"/>
    </xf>
    <xf numFmtId="0" fontId="1" fillId="8" borderId="23" xfId="0" applyFont="1" applyFill="1" applyBorder="1" applyAlignment="1">
      <alignment horizontal="center" vertical="center" wrapText="1"/>
    </xf>
    <xf numFmtId="0" fontId="0" fillId="6" borderId="26" xfId="0" applyFont="1" applyFill="1" applyBorder="1" applyAlignment="1">
      <alignment horizontal="center" vertical="center" wrapText="1"/>
    </xf>
    <xf numFmtId="0" fontId="0" fillId="6" borderId="27" xfId="0" applyFont="1" applyFill="1" applyBorder="1" applyAlignment="1">
      <alignment horizontal="center" vertical="center" wrapText="1"/>
    </xf>
    <xf numFmtId="0" fontId="14" fillId="0" borderId="29" xfId="0" pivotButton="1" applyFont="1" applyBorder="1" applyAlignment="1">
      <alignment horizontal="center"/>
    </xf>
    <xf numFmtId="0" fontId="0" fillId="0" borderId="32" xfId="0" applyBorder="1" applyAlignment="1">
      <alignment horizontal="center"/>
    </xf>
    <xf numFmtId="0" fontId="0" fillId="0" borderId="33" xfId="0" applyBorder="1" applyAlignment="1">
      <alignment horizontal="center"/>
    </xf>
    <xf numFmtId="0" fontId="0" fillId="0" borderId="29" xfId="0" applyBorder="1" applyAlignment="1">
      <alignment horizontal="center"/>
    </xf>
    <xf numFmtId="0" fontId="1" fillId="9" borderId="29" xfId="0" applyFont="1" applyFill="1" applyBorder="1" applyAlignment="1">
      <alignment horizontal="center"/>
    </xf>
    <xf numFmtId="0" fontId="0" fillId="0" borderId="24" xfId="0" applyBorder="1" applyAlignment="1">
      <alignment horizontal="center" vertical="center"/>
    </xf>
    <xf numFmtId="0" fontId="0" fillId="0" borderId="21" xfId="0" applyBorder="1" applyAlignment="1">
      <alignment horizontal="center" vertical="center"/>
    </xf>
    <xf numFmtId="0" fontId="0" fillId="0" borderId="26" xfId="0" applyBorder="1" applyAlignment="1">
      <alignment horizontal="center" vertical="center"/>
    </xf>
    <xf numFmtId="0" fontId="13" fillId="0" borderId="34" xfId="0" applyFont="1" applyFill="1" applyBorder="1" applyAlignment="1">
      <alignment horizontal="center" vertical="center"/>
    </xf>
    <xf numFmtId="0" fontId="13" fillId="0" borderId="34" xfId="0" pivotButton="1" applyFont="1" applyBorder="1" applyAlignment="1">
      <alignment horizontal="center" vertical="center"/>
    </xf>
    <xf numFmtId="0" fontId="0" fillId="0" borderId="34" xfId="0" applyBorder="1" applyAlignment="1">
      <alignment horizontal="center" vertical="center"/>
    </xf>
    <xf numFmtId="0" fontId="0" fillId="0" borderId="34" xfId="0" applyFill="1" applyBorder="1" applyAlignment="1">
      <alignment horizontal="center" vertical="center"/>
    </xf>
    <xf numFmtId="9" fontId="1" fillId="6" borderId="28" xfId="1" applyFont="1" applyFill="1" applyBorder="1" applyAlignment="1">
      <alignment horizontal="center" vertical="center" wrapText="1"/>
    </xf>
    <xf numFmtId="0" fontId="0" fillId="0" borderId="14" xfId="0" applyBorder="1" applyAlignment="1">
      <alignment horizontal="left" vertical="center"/>
    </xf>
    <xf numFmtId="0" fontId="16" fillId="6" borderId="14" xfId="2" quotePrefix="1" applyFont="1" applyFill="1" applyBorder="1" applyAlignment="1">
      <alignment horizontal="left" vertical="top" wrapText="1"/>
    </xf>
    <xf numFmtId="0" fontId="0" fillId="0" borderId="14" xfId="0" applyBorder="1" applyAlignment="1">
      <alignment horizontal="left" vertical="top"/>
    </xf>
    <xf numFmtId="0" fontId="15" fillId="0" borderId="14" xfId="0" applyFont="1" applyBorder="1" applyAlignment="1">
      <alignment horizontal="left" vertical="top" wrapText="1"/>
    </xf>
    <xf numFmtId="0" fontId="0" fillId="10" borderId="14" xfId="0" applyFill="1" applyBorder="1" applyAlignment="1">
      <alignment horizontal="center" vertical="center"/>
    </xf>
    <xf numFmtId="14" fontId="0" fillId="10" borderId="14" xfId="0" applyNumberFormat="1" applyFill="1" applyBorder="1" applyAlignment="1">
      <alignment horizontal="center" vertical="center"/>
    </xf>
    <xf numFmtId="0" fontId="8" fillId="0" borderId="0" xfId="0" applyFont="1" applyBorder="1"/>
    <xf numFmtId="0" fontId="8" fillId="0" borderId="0" xfId="0" applyFont="1" applyBorder="1" applyAlignment="1">
      <alignment wrapText="1"/>
    </xf>
    <xf numFmtId="0" fontId="7" fillId="0" borderId="14" xfId="0" applyFont="1" applyBorder="1"/>
    <xf numFmtId="0" fontId="3" fillId="0" borderId="14" xfId="0" applyFont="1" applyBorder="1"/>
    <xf numFmtId="14" fontId="3" fillId="0" borderId="15" xfId="0" applyNumberFormat="1" applyFont="1" applyBorder="1" applyAlignment="1">
      <alignment horizontal="left"/>
    </xf>
    <xf numFmtId="0" fontId="3" fillId="0" borderId="17" xfId="0" applyFont="1" applyBorder="1" applyAlignment="1">
      <alignment horizontal="left"/>
    </xf>
    <xf numFmtId="0" fontId="3" fillId="0" borderId="16" xfId="0" applyFont="1" applyBorder="1" applyAlignment="1">
      <alignment horizontal="left"/>
    </xf>
    <xf numFmtId="0" fontId="3" fillId="0" borderId="15" xfId="0" quotePrefix="1" applyFont="1" applyBorder="1" applyAlignment="1">
      <alignment horizontal="left"/>
    </xf>
    <xf numFmtId="0" fontId="6" fillId="0" borderId="6" xfId="0" applyFont="1" applyBorder="1" applyAlignment="1">
      <alignment horizontal="center"/>
    </xf>
    <xf numFmtId="0" fontId="6" fillId="0" borderId="7" xfId="0" applyFont="1" applyBorder="1" applyAlignment="1">
      <alignment horizontal="center"/>
    </xf>
    <xf numFmtId="0" fontId="6" fillId="0" borderId="8" xfId="0" applyFont="1" applyBorder="1" applyAlignment="1">
      <alignment horizontal="center"/>
    </xf>
    <xf numFmtId="0" fontId="6" fillId="0" borderId="9" xfId="0" applyFont="1" applyBorder="1" applyAlignment="1">
      <alignment horizontal="center"/>
    </xf>
    <xf numFmtId="0" fontId="6" fillId="0" borderId="0" xfId="0" applyFont="1" applyBorder="1" applyAlignment="1">
      <alignment horizontal="center"/>
    </xf>
    <xf numFmtId="0" fontId="6" fillId="0" borderId="10" xfId="0" applyFont="1" applyBorder="1" applyAlignment="1">
      <alignment horizontal="center"/>
    </xf>
    <xf numFmtId="0" fontId="6" fillId="0" borderId="11" xfId="0" applyFont="1" applyBorder="1" applyAlignment="1">
      <alignment horizontal="center"/>
    </xf>
    <xf numFmtId="0" fontId="6" fillId="0" borderId="12" xfId="0" applyFont="1" applyBorder="1" applyAlignment="1">
      <alignment horizontal="center"/>
    </xf>
    <xf numFmtId="0" fontId="6" fillId="0" borderId="13" xfId="0" applyFont="1" applyBorder="1" applyAlignment="1">
      <alignment horizontal="center"/>
    </xf>
    <xf numFmtId="0" fontId="9" fillId="2" borderId="11" xfId="0" applyFont="1" applyFill="1" applyBorder="1" applyAlignment="1">
      <alignment horizontal="center" vertical="center"/>
    </xf>
    <xf numFmtId="0" fontId="9" fillId="2" borderId="12" xfId="0" applyFont="1" applyFill="1" applyBorder="1" applyAlignment="1">
      <alignment horizontal="center" vertical="center"/>
    </xf>
    <xf numFmtId="0" fontId="9" fillId="2" borderId="9" xfId="0" applyFont="1" applyFill="1" applyBorder="1" applyAlignment="1">
      <alignment horizontal="center" vertical="center"/>
    </xf>
    <xf numFmtId="0" fontId="9" fillId="2" borderId="0" xfId="0" applyFont="1" applyFill="1" applyBorder="1" applyAlignment="1">
      <alignment horizontal="center" vertical="center"/>
    </xf>
    <xf numFmtId="0" fontId="9" fillId="2" borderId="0" xfId="0" applyFont="1" applyFill="1" applyAlignment="1">
      <alignment horizontal="center" vertical="center"/>
    </xf>
    <xf numFmtId="0" fontId="0" fillId="7" borderId="0" xfId="0" applyFill="1" applyAlignment="1">
      <alignment horizontal="center" vertical="center"/>
    </xf>
    <xf numFmtId="0" fontId="0" fillId="7" borderId="12" xfId="0" applyFill="1" applyBorder="1" applyAlignment="1">
      <alignment horizontal="center" vertical="center"/>
    </xf>
    <xf numFmtId="0" fontId="1" fillId="4" borderId="21" xfId="0" applyFont="1" applyFill="1" applyBorder="1" applyAlignment="1">
      <alignment horizontal="center" vertical="center" wrapText="1"/>
    </xf>
    <xf numFmtId="0" fontId="1" fillId="4" borderId="22" xfId="0" applyFont="1" applyFill="1" applyBorder="1" applyAlignment="1">
      <alignment horizontal="center" vertical="center" wrapText="1"/>
    </xf>
    <xf numFmtId="0" fontId="1" fillId="4" borderId="23" xfId="0" applyFont="1" applyFill="1" applyBorder="1" applyAlignment="1">
      <alignment horizontal="center" vertical="center" wrapText="1"/>
    </xf>
    <xf numFmtId="0" fontId="1" fillId="4" borderId="26" xfId="0" applyFont="1" applyFill="1" applyBorder="1" applyAlignment="1">
      <alignment horizontal="center" vertical="center" wrapText="1"/>
    </xf>
    <xf numFmtId="0" fontId="1" fillId="4" borderId="27" xfId="0" applyFont="1" applyFill="1" applyBorder="1" applyAlignment="1">
      <alignment horizontal="center" vertical="center" wrapText="1"/>
    </xf>
    <xf numFmtId="0" fontId="1" fillId="4" borderId="28" xfId="0" applyFont="1" applyFill="1" applyBorder="1" applyAlignment="1">
      <alignment horizontal="center" vertical="center" wrapText="1"/>
    </xf>
    <xf numFmtId="0" fontId="11" fillId="5" borderId="21" xfId="0" applyFont="1" applyFill="1" applyBorder="1" applyAlignment="1">
      <alignment horizontal="center" vertical="center" wrapText="1"/>
    </xf>
    <xf numFmtId="0" fontId="11" fillId="5" borderId="22" xfId="0" applyFont="1" applyFill="1" applyBorder="1" applyAlignment="1">
      <alignment horizontal="center" vertical="center" wrapText="1"/>
    </xf>
    <xf numFmtId="0" fontId="11" fillId="5" borderId="23" xfId="0" applyFont="1" applyFill="1" applyBorder="1" applyAlignment="1">
      <alignment horizontal="center" vertical="center" wrapText="1"/>
    </xf>
    <xf numFmtId="0" fontId="11" fillId="5" borderId="24" xfId="0" applyFont="1" applyFill="1" applyBorder="1" applyAlignment="1">
      <alignment horizontal="center" vertical="center" wrapText="1"/>
    </xf>
    <xf numFmtId="0" fontId="11" fillId="5" borderId="0" xfId="0" applyFont="1" applyFill="1" applyBorder="1" applyAlignment="1">
      <alignment horizontal="center" vertical="center" wrapText="1"/>
    </xf>
    <xf numFmtId="0" fontId="11" fillId="5" borderId="25" xfId="0" applyFont="1" applyFill="1" applyBorder="1" applyAlignment="1">
      <alignment horizontal="center" vertical="center" wrapText="1"/>
    </xf>
    <xf numFmtId="0" fontId="1" fillId="4" borderId="24" xfId="0" applyFont="1" applyFill="1" applyBorder="1" applyAlignment="1">
      <alignment horizontal="center" vertical="center" wrapText="1"/>
    </xf>
    <xf numFmtId="0" fontId="1" fillId="4" borderId="0"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0" fillId="0" borderId="14" xfId="0" applyBorder="1" applyAlignment="1">
      <alignment horizontal="center"/>
    </xf>
    <xf numFmtId="0" fontId="0" fillId="0" borderId="35" xfId="0" applyBorder="1" applyAlignment="1">
      <alignment horizontal="left" vertical="center" wrapText="1"/>
    </xf>
    <xf numFmtId="0" fontId="0" fillId="0" borderId="36" xfId="0" applyBorder="1" applyAlignment="1">
      <alignment horizontal="left" vertical="center" wrapText="1"/>
    </xf>
    <xf numFmtId="0" fontId="0" fillId="0" borderId="37" xfId="0" applyBorder="1" applyAlignment="1">
      <alignment horizontal="left" vertical="center" wrapText="1"/>
    </xf>
  </cellXfs>
  <cellStyles count="3">
    <cellStyle name="Normal" xfId="0" builtinId="0"/>
    <cellStyle name="Normal 4" xfId="2"/>
    <cellStyle name="Percent" xfId="1" builtinId="5"/>
  </cellStyles>
  <dxfs count="102">
    <dxf>
      <font>
        <color rgb="FFFF0000"/>
      </font>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top style="medium">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alignment vertical="center" readingOrder="0"/>
    </dxf>
    <dxf>
      <font>
        <color theme="4" tint="0.79998168889431442"/>
      </font>
    </dxf>
    <dxf>
      <border>
        <top style="medium">
          <color theme="3"/>
        </top>
      </border>
    </dxf>
    <dxf>
      <border>
        <top style="medium">
          <color theme="3"/>
        </top>
      </border>
    </dxf>
    <dxf>
      <border>
        <top style="medium">
          <color theme="3"/>
        </top>
      </border>
    </dxf>
    <dxf>
      <alignment horizontal="center" vertical="center" readingOrder="0"/>
    </dxf>
    <dxf>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fill>
        <patternFill patternType="none">
          <fgColor indexed="64"/>
          <bgColor indexed="65"/>
        </patternFill>
      </fill>
      <alignment horizontal="center" vertical="center" readingOrder="0"/>
    </dxf>
    <dxf>
      <alignment horizontal="center" readingOrder="0"/>
    </dxf>
    <dxf>
      <alignment horizontal="center" readingOrder="0"/>
    </dxf>
    <dxf>
      <alignment horizontal="center" readingOrder="0"/>
    </dxf>
    <dxf>
      <alignment vertical="center" readingOrder="0"/>
    </dxf>
    <dxf>
      <alignment vertical="center" readingOrder="0"/>
    </dxf>
    <dxf>
      <alignment vertical="center" readingOrder="0"/>
    </dxf>
    <dxf>
      <border>
        <top style="thin">
          <color theme="3"/>
        </top>
      </border>
    </dxf>
    <dxf>
      <border>
        <top style="thin">
          <color theme="3"/>
        </top>
      </border>
    </dxf>
    <dxf>
      <border>
        <top style="thin">
          <color theme="3"/>
        </top>
      </border>
    </dxf>
    <dxf>
      <border>
        <top style="thin">
          <color theme="3"/>
        </top>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border>
        <left style="medium">
          <color theme="3"/>
        </left>
        <bottom style="medium">
          <color theme="3"/>
        </bottom>
      </border>
    </dxf>
    <dxf>
      <font>
        <color theme="4" tint="0.79998168889431442"/>
      </font>
    </dxf>
    <dxf>
      <font>
        <color rgb="FFCCCCFF"/>
      </font>
    </dxf>
    <dxf>
      <fill>
        <patternFill patternType="solid">
          <bgColor theme="4" tint="0.79998168889431442"/>
        </patternFill>
      </fill>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top style="medium">
          <color theme="3"/>
        </top>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medium">
          <color theme="3"/>
        </left>
        <right style="medium">
          <color theme="3"/>
        </right>
        <top style="medium">
          <color theme="3"/>
        </top>
        <bottom style="medium">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thin">
          <color theme="3"/>
        </left>
        <right style="thin">
          <color theme="3"/>
        </right>
        <top style="thin">
          <color theme="3"/>
        </top>
        <bottom style="thin">
          <color theme="3"/>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alignment horizontal="center" readingOrder="0"/>
    </dxf>
    <dxf>
      <alignment horizontal="center" readingOrder="0"/>
    </dxf>
    <dxf>
      <alignment vertical="center" readingOrder="0"/>
    </dxf>
    <dxf>
      <alignment vertical="center" readingOrder="0"/>
    </dxf>
    <dxf>
      <border>
        <right/>
        <bottom/>
        <vertical/>
      </border>
    </dxf>
    <dxf>
      <border>
        <right/>
        <top/>
        <vertical/>
      </border>
    </dxf>
    <dxf>
      <border>
        <right/>
        <top/>
        <vertical/>
      </border>
    </dxf>
    <dxf>
      <border>
        <right/>
        <top/>
        <bottom/>
        <vertical/>
      </border>
    </dxf>
    <dxf>
      <alignment horizontal="center" readingOrder="0"/>
    </dxf>
    <dxf>
      <alignment horizontal="center" readingOrder="0"/>
    </dxf>
    <dxf>
      <alignment horizontal="center" readingOrder="0"/>
    </dxf>
    <dxf>
      <font>
        <color auto="1"/>
      </font>
    </dxf>
    <dxf>
      <font>
        <color theme="4" tint="0.79998168889431442"/>
      </font>
    </dxf>
    <dxf>
      <border>
        <left style="medium">
          <color theme="3"/>
        </left>
        <right style="medium">
          <color theme="3"/>
        </right>
        <top style="medium">
          <color theme="3"/>
        </top>
        <bottom style="medium">
          <color theme="3"/>
        </bottom>
      </border>
    </dxf>
    <dxf>
      <alignment horizontal="center" readingOrder="0"/>
    </dxf>
    <dxf>
      <alignment vertical="center" readingOrder="0"/>
    </dxf>
  </dxfs>
  <tableStyles count="0" defaultTableStyle="TableStyleMedium2" defaultPivotStyle="PivotStyleLight16"/>
  <colors>
    <mruColors>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pivotCacheDefinition" Target="pivotCache/pivotCacheDefinition2.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http://quac1.sede.corp.sanpaoloimi.com:8080/quality_center/img_report/logo_int_san.png"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1</xdr:colOff>
      <xdr:row>7</xdr:row>
      <xdr:rowOff>0</xdr:rowOff>
    </xdr:from>
    <xdr:to>
      <xdr:col>7</xdr:col>
      <xdr:colOff>234314</xdr:colOff>
      <xdr:row>9</xdr:row>
      <xdr:rowOff>0</xdr:rowOff>
    </xdr:to>
    <xdr:pic>
      <xdr:nvPicPr>
        <xdr:cNvPr id="2" name="Immagine 1"/>
        <xdr:cNvPicPr>
          <a:picLocks noChangeAspect="1"/>
        </xdr:cNvPicPr>
      </xdr:nvPicPr>
      <xdr:blipFill>
        <a:blip xmlns:r="http://schemas.openxmlformats.org/officeDocument/2006/relationships" r:link="rId1"/>
        <a:stretch>
          <a:fillRect/>
        </a:stretch>
      </xdr:blipFill>
      <xdr:spPr>
        <a:xfrm>
          <a:off x="295276" y="1400175"/>
          <a:ext cx="3577588" cy="40005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OnLoad="1" refreshedBy="Dessi, Michele" refreshedDate="42726.432957060184" createdVersion="4" refreshedVersion="5" minRefreshableVersion="3" recordCount="34">
  <cacheSource type="worksheet">
    <worksheetSource ref="A3:L1048576" sheet="Lista dei casi di test"/>
  </cacheSource>
  <cacheFields count="12">
    <cacheField name="Applicazione" numFmtId="0">
      <sharedItems containsNonDate="0" containsString="0" containsBlank="1"/>
    </cacheField>
    <cacheField name="ID" numFmtId="0">
      <sharedItems containsString="0" containsBlank="1" containsNumber="1" containsInteger="1" minValue="1" maxValue="7"/>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acheField>
    <cacheField name="Data consegna" numFmtId="14">
      <sharedItems containsNonDate="0" containsDate="1" containsString="0" containsBlank="1" minDate="2016-10-27T00:00:00" maxDate="2016-10-29T00:00:00"/>
    </cacheField>
    <cacheField name="Verifica DSI" numFmtId="0">
      <sharedItems containsBlank="1" count="4">
        <s v="Ko"/>
        <s v="ok"/>
        <s v="Non verificato"/>
        <m/>
      </sharedItems>
    </cacheField>
    <cacheField name="Incorenza stati" numFmtId="0">
      <sharedItems containsBlank="1" count="4">
        <s v="Non coerente"/>
        <s v="Coerente"/>
        <s v="Non applicabile"/>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Dessi, Michele" refreshedDate="42726.43295775463" createdVersion="4" refreshedVersion="5" minRefreshableVersion="3" recordCount="30">
  <cacheSource type="worksheet">
    <worksheetSource ref="A3:K1048576" sheet="Lista dei casi di test"/>
  </cacheSource>
  <cacheFields count="11">
    <cacheField name="Applicazione" numFmtId="0">
      <sharedItems containsNonDate="0" containsString="0" containsBlank="1"/>
    </cacheField>
    <cacheField name="ID" numFmtId="0">
      <sharedItems containsString="0" containsBlank="1" containsNumber="1" containsInteger="1" minValue="1" maxValue="7"/>
    </cacheField>
    <cacheField name="Funzioni oggetto del test" numFmtId="0">
      <sharedItems containsNonDate="0" containsString="0" containsBlank="1"/>
    </cacheField>
    <cacheField name="Moduli oggetto del test" numFmtId="0">
      <sharedItems containsNonDate="0" containsString="0" containsBlank="1"/>
    </cacheField>
    <cacheField name="Nome del test" numFmtId="0">
      <sharedItems containsBlank="1"/>
    </cacheField>
    <cacheField name="Descrizione test" numFmtId="0">
      <sharedItems containsBlank="1" longText="1"/>
    </cacheField>
    <cacheField name="Esito atteso" numFmtId="0">
      <sharedItems containsBlank="1"/>
    </cacheField>
    <cacheField name="Note fornitore" numFmtId="0">
      <sharedItems containsBlank="1"/>
    </cacheField>
    <cacheField name="Stato test" numFmtId="0">
      <sharedItems containsBlank="1" count="5">
        <s v="Ok"/>
        <m/>
        <s v="Da eseguire" u="1"/>
        <s v="Ko" u="1"/>
        <s v="In esecuzione" u="1"/>
      </sharedItems>
    </cacheField>
    <cacheField name="Data consegna" numFmtId="14">
      <sharedItems containsNonDate="0" containsDate="1" containsString="0" containsBlank="1" minDate="2016-10-27T00:00:00" maxDate="2016-10-29T00:00:00"/>
    </cacheField>
    <cacheField name="Verifica DSI"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34">
  <r>
    <m/>
    <n v="1"/>
    <m/>
    <m/>
    <s v="Indicatore 37 - Delta patrimonio netto"/>
    <s v="L'obiettivo dell'indicatore è fornire la variazione relativa del patrimonio netto all'anno t rispetto all'anno precedente. Si calcola facendo il rapporto tra la variazione annuale di patrimonio netto (TOT_EQUITY_1 - TOT_EQUITY_2) e il valore assoluto del patrimonio netto al tempo t-1 (TOT_EQUITY_2)_x000a_"/>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s v="Ok"/>
    <d v="2016-10-27T00:00:00"/>
    <x v="0"/>
    <x v="0"/>
  </r>
  <r>
    <m/>
    <n v="2"/>
    <m/>
    <m/>
    <s v="Indicatore 38 - Delta utile lordo"/>
    <s v="L'obiettivo dell'indicatore è fornire la variazione relativa dell'utile lordo all'anno t rispetto all'anno precedente. Si calcola facendo il rapporto tra la variazione annuale di utile lordo (PRE_TAX_PROFIT_1 - PRE_TAX_PROFIT_2) e il valore assoluto dell'utile lordo al tempo t-1 (PRE_TAX_PROFIT_2)_x000a__x000a_ERRORE - consideratI I seguendi casi:_x000a_1  - missing/missing -&gt; missing  _x000a_2 - DEN=0 e NUM&gt;0 -&gt; valore convenzionale (1000000)_x000a_3 -  DEN=0 e NUM=0 -&gt;valore convenzionale  (0)_x000a_4 - DEN=0 e NUM&lt; 0 -&gt; (-1000000)"/>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s v="Ok"/>
    <d v="2016-10-27T00:00:00"/>
    <x v="1"/>
    <x v="1"/>
  </r>
  <r>
    <m/>
    <n v="3"/>
    <m/>
    <m/>
    <s v="Indicatore 39 - Leverage patrimonio tangibile"/>
    <s v="Per il singolo SNDG viene riportato il valore del rapporto tra Patrimonio netto tangibile (patrimonio netto sottratti gli assets non tangibili) ed il Totale attivo tangibile (utile lordo sottratti gli assets non tangibili)_x000a__x000a_ERRORE - considerati i seguendi casi:_x000a_1  - missing/missing -&gt; missing  _x000a_2 - DEN &lt;= 0 -&gt; missing"/>
    <s v=" - rapporto_x000a__x000a_ - ERRORE - considerati i seguendi casi:_x000a_1  - missing/missing -&gt; missing  _x000a_2 - DEN &lt;= 0 -&gt; missing"/>
    <s v="1 - missing/missing -&gt; CORRETTO  _x000a_2 - DEN &lt;=0  -&gt;  NESSUN CASO"/>
    <s v="Ok"/>
    <d v="2016-10-27T00:00:00"/>
    <x v="0"/>
    <x v="0"/>
  </r>
  <r>
    <m/>
    <n v="4"/>
    <m/>
    <m/>
    <s v="Indicatore 40 - Patrimonio netto tempo t"/>
    <s v="Per il singolo SNDG viene riportato il valore del Patrimonio netto all'ultima data disponibile (ultimo anno)"/>
    <s v=" - porting variabile_x000a__x000a_ - ERRORE - considerat i seguendi casi:_x000a_indicatore è missing -&gt; missing"/>
    <m/>
    <s v="Ok"/>
    <d v="2016-10-27T00:00:00"/>
    <x v="2"/>
    <x v="2"/>
  </r>
  <r>
    <m/>
    <n v="5"/>
    <m/>
    <m/>
    <s v="Indicatore 41 - Utile lordo tempo t"/>
    <s v="Per il singolo SNDG viene riportato l'utile lordo all'ultima data disponibile (ultimo anno)_x000a_"/>
    <s v=" - porting variabile_x000a__x000a_ - ERRORE - considerat i seguendi casi:_x000a_indicatore è missing -&gt; missing"/>
    <m/>
    <s v="Ok"/>
    <d v="2016-10-27T00:00:00"/>
    <x v="3"/>
    <x v="3"/>
  </r>
  <r>
    <m/>
    <n v="6"/>
    <m/>
    <m/>
    <s v="Indicatore 42 - Rating interno"/>
    <s v="Per il singolo SNDG viene riportato il codice relativo al suo rating interno relativo all'ultima data disponibile "/>
    <s v=" - porting variabile_x000a__x000a_ - ERRORE - considerat i seguendi casi:_x000a_indicatore è missing -&gt; missing"/>
    <m/>
    <s v="Ok"/>
    <d v="2016-10-27T00:00:00"/>
    <x v="3"/>
    <x v="3"/>
  </r>
  <r>
    <m/>
    <n v="7"/>
    <m/>
    <m/>
    <s v="Indicatore 43 - Rating Fitch"/>
    <s v="Per il singolo SNDG viene riportato il codice relativo al rating espresso dalla società di rating Fitch espresso in valore numerico su una scala da 1 a 20 (dove 1 corrisponde a AAA e 20 Default) relativo all'ultima data disponibile "/>
    <s v=" - porting variabile_x000a__x000a_ - ERRORE - considerat i seguendi casi:_x000a_indicatore è missing -&gt; missing"/>
    <m/>
    <s v="Ok"/>
    <d v="2016-10-27T00:00:00"/>
    <x v="3"/>
    <x v="3"/>
  </r>
  <r>
    <m/>
    <m/>
    <m/>
    <m/>
    <s v="BR132"/>
    <s v="ind_42='R5' and ind_41 &gt; 0 and ind_38 &lt; -0.5"/>
    <s v="accensione della BR 132 "/>
    <s v="in esame SNDG = 27905589"/>
    <s v="Ok"/>
    <d v="2016-10-28T00:00:00"/>
    <x v="3"/>
    <x v="3"/>
  </r>
  <r>
    <m/>
    <m/>
    <m/>
    <m/>
    <s v="BR133"/>
    <s v="IND_42 = 'R5' AND IND_41 &lt; 0 AND IND_38 &lt; 0"/>
    <s v="accensione della BR 133"/>
    <s v="in esame SNDG = 48331757"/>
    <s v="Ok"/>
    <d v="2016-10-28T00:00:00"/>
    <x v="3"/>
    <x v="3"/>
  </r>
  <r>
    <m/>
    <m/>
    <m/>
    <m/>
    <s v="BR134"/>
    <s v="IND_42 = 'R5' AND IND_40 &gt; 0 AND IND_37 &lt; -0.5"/>
    <s v="accensione della BR 134"/>
    <s v="in esame SNDG = 49981143"/>
    <s v="Ok"/>
    <d v="2016-10-28T00:00:00"/>
    <x v="3"/>
    <x v="3"/>
  </r>
  <r>
    <m/>
    <m/>
    <m/>
    <m/>
    <s v="BR135"/>
    <s v="IND_42 = 'R5' AND IND_40 &lt; 0"/>
    <s v="accensione della BR 135"/>
    <s v="in esame SNDG = 66691328"/>
    <s v="Ok"/>
    <d v="2016-10-28T00:00:00"/>
    <x v="3"/>
    <x v="3"/>
  </r>
  <r>
    <m/>
    <m/>
    <m/>
    <m/>
    <s v="BR136"/>
    <s v="IND_42 = 'R5' AND IND_39 &lt; 0.03"/>
    <s v="accensione della BR 136"/>
    <s v="in esame SNDG = 67537222"/>
    <s v="Ok"/>
    <d v="2016-10-28T00:00:00"/>
    <x v="3"/>
    <x v="3"/>
  </r>
  <r>
    <m/>
    <m/>
    <m/>
    <m/>
    <s v="BR137"/>
    <s v="IND_42 in ('R3','R4', 'R5') AND IND_43 =&lt; 11 AND IND_41 &gt; 0 AND IND_38 &lt; -0.3"/>
    <s v="accensione della BR 137"/>
    <s v="in esame SNDG = 17777292"/>
    <s v="Ok"/>
    <d v="2016-10-28T00:00:00"/>
    <x v="3"/>
    <x v="3"/>
  </r>
  <r>
    <m/>
    <m/>
    <m/>
    <m/>
    <s v="BR138"/>
    <s v="IND_42 in ('R3','R4', 'R5') AND IND_43 =&lt; 11 AND IND_40 &gt; 0 AND IND_37 &lt; -0.3"/>
    <s v="accensione della BR 138"/>
    <s v="nessun caso"/>
    <m/>
    <d v="2016-10-28T00:00:00"/>
    <x v="3"/>
    <x v="3"/>
  </r>
  <r>
    <m/>
    <m/>
    <m/>
    <m/>
    <s v="BR139"/>
    <s v="IND_42 in ('R3','R4', 'R5') AND IND_43 =&lt; 11 AND IND_39 &lt; 0.05"/>
    <s v="accensione della BR 139"/>
    <s v="nessun caso"/>
    <m/>
    <d v="2016-10-28T00:00:00"/>
    <x v="3"/>
    <x v="3"/>
  </r>
  <r>
    <m/>
    <m/>
    <m/>
    <m/>
    <s v="BR140"/>
    <s v="IND_42 in ('R4', 'R5') AND IND_43 &gt;= 13 AND IND_41 &gt; 0 AND IND_38 &lt; -0.3"/>
    <s v="accensione della BR 140"/>
    <s v="in esame SNDG = 48220204"/>
    <s v="Ok"/>
    <d v="2016-10-28T00:00:00"/>
    <x v="3"/>
    <x v="3"/>
  </r>
  <r>
    <m/>
    <m/>
    <m/>
    <m/>
    <s v="BR141"/>
    <s v="IND_42 in ('R4', 'R5') AND IND_43 &gt;= 13 AND IND_40 &gt; 0 AND IND_37 &lt; -0.3"/>
    <s v="accensione della BR 141"/>
    <s v="in esame SNDG = 48220204"/>
    <s v="Ok"/>
    <d v="2016-10-28T00:00:00"/>
    <x v="3"/>
    <x v="3"/>
  </r>
  <r>
    <m/>
    <m/>
    <m/>
    <m/>
    <s v="BR142"/>
    <s v="IND_42 in ('R4', 'R5') AND IND_43 &gt;= 13 AND IND_39 &lt; 0.05"/>
    <s v="accensione della BR 142"/>
    <s v="in esame SNDG = 18006613"/>
    <s v="Ok"/>
    <d v="2016-10-28T00:00:00"/>
    <x v="3"/>
    <x v="3"/>
  </r>
  <r>
    <m/>
    <m/>
    <m/>
    <m/>
    <s v="BR143"/>
    <s v="IND_214 &gt; 30 AND IND_215 &gt;= 50.000"/>
    <s v="accensione della BR 143"/>
    <s v="in esame SNDG = 68603665"/>
    <s v="Ok"/>
    <d v="2016-10-28T00:00:00"/>
    <x v="3"/>
    <x v="3"/>
  </r>
  <r>
    <m/>
    <m/>
    <m/>
    <m/>
    <s v="BR543"/>
    <s v="IND_214 &gt; 30 AND IND_215 &lt; 50.000"/>
    <s v="accensione della BR 543"/>
    <s v="nessun caso"/>
    <m/>
    <d v="2016-10-28T00:00:00"/>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r>
    <m/>
    <m/>
    <m/>
    <m/>
    <m/>
    <m/>
    <m/>
    <m/>
    <m/>
    <m/>
    <x v="3"/>
    <x v="3"/>
  </r>
</pivotCacheRecords>
</file>

<file path=xl/pivotCache/pivotCacheRecords2.xml><?xml version="1.0" encoding="utf-8"?>
<pivotCacheRecords xmlns="http://schemas.openxmlformats.org/spreadsheetml/2006/main" xmlns:r="http://schemas.openxmlformats.org/officeDocument/2006/relationships" count="30">
  <r>
    <m/>
    <n v="1"/>
    <m/>
    <m/>
    <s v="Indicatore 37 - Delta patrimonio netto"/>
    <s v="L'obiettivo dell'indicatore è fornire la variazione relativa del patrimonio netto all'anno t rispetto all'anno precedente. Si calcola facendo il rapporto tra la variazione annuale di patrimonio netto (TOT_EQUITY_1 - TOT_EQUITY_2) e il valore assoluto del patrimonio netto al tempo t-1 (TOT_EQUITY_2)_x000a_"/>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x v="0"/>
    <d v="2016-10-27T00:00:00"/>
    <s v="Ko"/>
  </r>
  <r>
    <m/>
    <n v="2"/>
    <m/>
    <m/>
    <s v="Indicatore 38 - Delta utile lordo"/>
    <s v="L'obiettivo dell'indicatore è fornire la variazione relativa dell'utile lordo all'anno t rispetto all'anno precedente. Si calcola facendo il rapporto tra la variazione annuale di utile lordo (PRE_TAX_PROFIT_1 - PRE_TAX_PROFIT_2) e il valore assoluto dell'utile lordo al tempo t-1 (PRE_TAX_PROFIT_2)_x000a__x000a_ERRORE - consideratI I seguendi casi:_x000a_1  - missing/missing -&gt; missing  _x000a_2 - DEN=0 e NUM&gt;0 -&gt; valore convenzionale (1000000)_x000a_3 -  DEN=0 e NUM=0 -&gt;valore convenzionale  (0)_x000a_4 - DEN=0 e NUM&lt; 0 -&gt; (-1000000)"/>
    <s v=" - rapporto_x000a__x000a_ - ERRORE - consideratI I seguendi casi:_x000a_1  - missing/missing -&gt; missing  _x000a_2 - DEN=0 e NUM&gt;0 -&gt; valore convenzionale (1000000)_x000a_3 -  DEN=0 e NUM=0 -&gt;valore convenzionale  (0)_x000a_4 - DEN=0 e NUM&lt; 0 -&gt; (-1000000)"/>
    <s v="1 - missing/missing -&gt; CORRETTO  _x000a_2 - DEN=0 e NUM&gt;0 -&gt;  NESSUN CASO_x000a_3 -  DEN=0 e NUM=0 -&gt;CORRETTO_x000a_4 - DEN=0 e NUM&lt; 0 -&gt;CORRETTO"/>
    <x v="0"/>
    <d v="2016-10-27T00:00:00"/>
    <s v="ok"/>
  </r>
  <r>
    <m/>
    <n v="3"/>
    <m/>
    <m/>
    <s v="Indicatore 39 - Leverage patrimonio tangibile"/>
    <s v="Per il singolo SNDG viene riportato il valore del rapporto tra Patrimonio netto tangibile (patrimonio netto sottratti gli assets non tangibili) ed il Totale attivo tangibile (utile lordo sottratti gli assets non tangibili)_x000a__x000a_ERRORE - considerati i seguendi casi:_x000a_1  - missing/missing -&gt; missing  _x000a_2 - DEN &lt;= 0 -&gt; missing"/>
    <s v=" - rapporto_x000a__x000a_ - ERRORE - considerati i seguendi casi:_x000a_1  - missing/missing -&gt; missing  _x000a_2 - DEN &lt;= 0 -&gt; missing"/>
    <s v="1 - missing/missing -&gt; CORRETTO  _x000a_2 - DEN &lt;=0  -&gt;  NESSUN CASO"/>
    <x v="0"/>
    <d v="2016-10-27T00:00:00"/>
    <s v="Ko"/>
  </r>
  <r>
    <m/>
    <n v="4"/>
    <m/>
    <m/>
    <s v="Indicatore 40 - Patrimonio netto tempo t"/>
    <s v="Per il singolo SNDG viene riportato il valore del Patrimonio netto all'ultima data disponibile (ultimo anno)"/>
    <s v=" - porting variabile_x000a__x000a_ - ERRORE - considerat i seguendi casi:_x000a_indicatore è missing -&gt; missing"/>
    <m/>
    <x v="0"/>
    <d v="2016-10-27T00:00:00"/>
    <s v="Non verificato"/>
  </r>
  <r>
    <m/>
    <n v="5"/>
    <m/>
    <m/>
    <s v="Indicatore 41 - Utile lordo tempo t"/>
    <s v="Per il singolo SNDG viene riportato l'utile lordo all'ultima data disponibile (ultimo anno)_x000a_"/>
    <s v=" - porting variabile_x000a__x000a_ - ERRORE - considerat i seguendi casi:_x000a_indicatore è missing -&gt; missing"/>
    <m/>
    <x v="0"/>
    <d v="2016-10-27T00:00:00"/>
    <m/>
  </r>
  <r>
    <m/>
    <n v="6"/>
    <m/>
    <m/>
    <s v="Indicatore 42 - Rating interno"/>
    <s v="Per il singolo SNDG viene riportato il codice relativo al suo rating interno relativo all'ultima data disponibile "/>
    <s v=" - porting variabile_x000a__x000a_ - ERRORE - considerat i seguendi casi:_x000a_indicatore è missing -&gt; missing"/>
    <m/>
    <x v="0"/>
    <d v="2016-10-27T00:00:00"/>
    <m/>
  </r>
  <r>
    <m/>
    <n v="7"/>
    <m/>
    <m/>
    <s v="Indicatore 43 - Rating Fitch"/>
    <s v="Per il singolo SNDG viene riportato il codice relativo al rating espresso dalla società di rating Fitch espresso in valore numerico su una scala da 1 a 20 (dove 1 corrisponde a AAA e 20 Default) relativo all'ultima data disponibile "/>
    <s v=" - porting variabile_x000a__x000a_ - ERRORE - considerat i seguendi casi:_x000a_indicatore è missing -&gt; missing"/>
    <m/>
    <x v="0"/>
    <d v="2016-10-27T00:00:00"/>
    <m/>
  </r>
  <r>
    <m/>
    <m/>
    <m/>
    <m/>
    <s v="BR132"/>
    <s v="ind_42='R5' and ind_41 &gt; 0 and ind_38 &lt; -0.5"/>
    <s v="accensione della BR 132 "/>
    <s v="in esame SNDG = 27905589"/>
    <x v="0"/>
    <d v="2016-10-28T00:00:00"/>
    <m/>
  </r>
  <r>
    <m/>
    <m/>
    <m/>
    <m/>
    <s v="BR133"/>
    <s v="IND_42 = 'R5' AND IND_41 &lt; 0 AND IND_38 &lt; 0"/>
    <s v="accensione della BR 133"/>
    <s v="in esame SNDG = 48331757"/>
    <x v="0"/>
    <d v="2016-10-28T00:00:00"/>
    <m/>
  </r>
  <r>
    <m/>
    <m/>
    <m/>
    <m/>
    <s v="BR134"/>
    <s v="IND_42 = 'R5' AND IND_40 &gt; 0 AND IND_37 &lt; -0.5"/>
    <s v="accensione della BR 134"/>
    <s v="in esame SNDG = 49981143"/>
    <x v="0"/>
    <d v="2016-10-28T00:00:00"/>
    <m/>
  </r>
  <r>
    <m/>
    <m/>
    <m/>
    <m/>
    <s v="BR135"/>
    <s v="IND_42 = 'R5' AND IND_40 &lt; 0"/>
    <s v="accensione della BR 135"/>
    <s v="in esame SNDG = 66691328"/>
    <x v="0"/>
    <d v="2016-10-28T00:00:00"/>
    <m/>
  </r>
  <r>
    <m/>
    <m/>
    <m/>
    <m/>
    <s v="BR136"/>
    <s v="IND_42 = 'R5' AND IND_39 &lt; 0.03"/>
    <s v="accensione della BR 136"/>
    <s v="in esame SNDG = 67537222"/>
    <x v="0"/>
    <d v="2016-10-28T00:00:00"/>
    <m/>
  </r>
  <r>
    <m/>
    <m/>
    <m/>
    <m/>
    <s v="BR137"/>
    <s v="IND_42 in ('R3','R4', 'R5') AND IND_43 =&lt; 11 AND IND_41 &gt; 0 AND IND_38 &lt; -0.3"/>
    <s v="accensione della BR 137"/>
    <s v="in esame SNDG = 17777292"/>
    <x v="0"/>
    <d v="2016-10-28T00:00:00"/>
    <m/>
  </r>
  <r>
    <m/>
    <m/>
    <m/>
    <m/>
    <s v="BR138"/>
    <s v="IND_42 in ('R3','R4', 'R5') AND IND_43 =&lt; 11 AND IND_40 &gt; 0 AND IND_37 &lt; -0.3"/>
    <s v="accensione della BR 138"/>
    <s v="nessun caso"/>
    <x v="1"/>
    <d v="2016-10-28T00:00:00"/>
    <m/>
  </r>
  <r>
    <m/>
    <m/>
    <m/>
    <m/>
    <s v="BR139"/>
    <s v="IND_42 in ('R3','R4', 'R5') AND IND_43 =&lt; 11 AND IND_39 &lt; 0.05"/>
    <s v="accensione della BR 139"/>
    <s v="nessun caso"/>
    <x v="1"/>
    <d v="2016-10-28T00:00:00"/>
    <m/>
  </r>
  <r>
    <m/>
    <m/>
    <m/>
    <m/>
    <s v="BR140"/>
    <s v="IND_42 in ('R4', 'R5') AND IND_43 &gt;= 13 AND IND_41 &gt; 0 AND IND_38 &lt; -0.3"/>
    <s v="accensione della BR 140"/>
    <s v="in esame SNDG = 48220204"/>
    <x v="0"/>
    <d v="2016-10-28T00:00:00"/>
    <m/>
  </r>
  <r>
    <m/>
    <m/>
    <m/>
    <m/>
    <s v="BR141"/>
    <s v="IND_42 in ('R4', 'R5') AND IND_43 &gt;= 13 AND IND_40 &gt; 0 AND IND_37 &lt; -0.3"/>
    <s v="accensione della BR 141"/>
    <s v="in esame SNDG = 48220204"/>
    <x v="0"/>
    <d v="2016-10-28T00:00:00"/>
    <m/>
  </r>
  <r>
    <m/>
    <m/>
    <m/>
    <m/>
    <s v="BR142"/>
    <s v="IND_42 in ('R4', 'R5') AND IND_43 &gt;= 13 AND IND_39 &lt; 0.05"/>
    <s v="accensione della BR 142"/>
    <s v="in esame SNDG = 18006613"/>
    <x v="0"/>
    <d v="2016-10-28T00:00:00"/>
    <m/>
  </r>
  <r>
    <m/>
    <m/>
    <m/>
    <m/>
    <s v="BR143"/>
    <s v="IND_214 &gt; 30 AND IND_215 &gt;= 50.000"/>
    <s v="accensione della BR 143"/>
    <s v="in esame SNDG = 68603665"/>
    <x v="0"/>
    <d v="2016-10-28T00:00:00"/>
    <m/>
  </r>
  <r>
    <m/>
    <m/>
    <m/>
    <m/>
    <s v="BR543"/>
    <s v="IND_214 &gt; 30 AND IND_215 &lt; 50.000"/>
    <s v="accensione della BR 543"/>
    <s v="nessun caso"/>
    <x v="1"/>
    <d v="2016-10-28T00:00:00"/>
    <m/>
  </r>
  <r>
    <m/>
    <m/>
    <m/>
    <m/>
    <m/>
    <m/>
    <m/>
    <m/>
    <x v="1"/>
    <m/>
    <m/>
  </r>
  <r>
    <m/>
    <m/>
    <m/>
    <m/>
    <m/>
    <m/>
    <m/>
    <m/>
    <x v="1"/>
    <m/>
    <m/>
  </r>
  <r>
    <m/>
    <m/>
    <m/>
    <m/>
    <m/>
    <m/>
    <m/>
    <m/>
    <x v="1"/>
    <m/>
    <m/>
  </r>
  <r>
    <m/>
    <m/>
    <m/>
    <m/>
    <m/>
    <m/>
    <m/>
    <m/>
    <x v="1"/>
    <m/>
    <m/>
  </r>
  <r>
    <m/>
    <m/>
    <m/>
    <m/>
    <m/>
    <m/>
    <m/>
    <m/>
    <x v="1"/>
    <m/>
    <m/>
  </r>
  <r>
    <m/>
    <m/>
    <m/>
    <m/>
    <m/>
    <m/>
    <m/>
    <m/>
    <x v="1"/>
    <m/>
    <m/>
  </r>
  <r>
    <m/>
    <m/>
    <m/>
    <m/>
    <m/>
    <m/>
    <m/>
    <m/>
    <x v="1"/>
    <m/>
    <m/>
  </r>
  <r>
    <m/>
    <m/>
    <m/>
    <m/>
    <m/>
    <m/>
    <m/>
    <m/>
    <x v="1"/>
    <m/>
    <m/>
  </r>
  <r>
    <m/>
    <m/>
    <m/>
    <m/>
    <m/>
    <m/>
    <m/>
    <m/>
    <x v="1"/>
    <m/>
    <m/>
  </r>
  <r>
    <m/>
    <m/>
    <m/>
    <m/>
    <m/>
    <m/>
    <m/>
    <m/>
    <x v="1"/>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ella pivot3" cacheId="23"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H10:I14"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axis="axisRow">
      <items count="5">
        <item x="2"/>
        <item x="1"/>
        <item h="1" x="3"/>
        <item x="0"/>
        <item t="default"/>
      </items>
    </pivotField>
    <pivotField showAll="0"/>
  </pivotFields>
  <rowFields count="1">
    <field x="10"/>
  </rowFields>
  <rowItems count="4">
    <i>
      <x/>
    </i>
    <i>
      <x v="1"/>
    </i>
    <i>
      <x v="3"/>
    </i>
    <i t="grand">
      <x/>
    </i>
  </rowItems>
  <colItems count="1">
    <i/>
  </colItems>
  <dataFields count="1">
    <dataField name="Conteggio" fld="1" subtotal="count" baseField="10" baseItem="0"/>
  </dataFields>
  <formats count="29">
    <format dxfId="29">
      <pivotArea field="10" type="button" dataOnly="0" labelOnly="1" outline="0" axis="axisRow" fieldPosition="0"/>
    </format>
    <format dxfId="28">
      <pivotArea type="all" dataOnly="0" outline="0" fieldPosition="0"/>
    </format>
    <format dxfId="27">
      <pivotArea outline="0" collapsedLevelsAreSubtotals="1" fieldPosition="0"/>
    </format>
    <format dxfId="26">
      <pivotArea field="10" type="button" dataOnly="0" labelOnly="1" outline="0" axis="axisRow" fieldPosition="0"/>
    </format>
    <format dxfId="25">
      <pivotArea dataOnly="0" labelOnly="1" outline="0" axis="axisValues" fieldPosition="0"/>
    </format>
    <format dxfId="24">
      <pivotArea dataOnly="0" labelOnly="1" fieldPosition="0">
        <references count="1">
          <reference field="10" count="0"/>
        </references>
      </pivotArea>
    </format>
    <format dxfId="23">
      <pivotArea dataOnly="0" labelOnly="1" grandRow="1" outline="0" fieldPosition="0"/>
    </format>
    <format dxfId="22">
      <pivotArea dataOnly="0" labelOnly="1" outline="0" axis="axisValues" fieldPosition="0"/>
    </format>
    <format dxfId="21">
      <pivotArea type="all" dataOnly="0" outline="0" fieldPosition="0"/>
    </format>
    <format dxfId="20">
      <pivotArea outline="0" collapsedLevelsAreSubtotals="1" fieldPosition="0"/>
    </format>
    <format dxfId="19">
      <pivotArea field="10" type="button" dataOnly="0" labelOnly="1" outline="0" axis="axisRow" fieldPosition="0"/>
    </format>
    <format dxfId="18">
      <pivotArea dataOnly="0" labelOnly="1" outline="0" axis="axisValues" fieldPosition="0"/>
    </format>
    <format dxfId="17">
      <pivotArea dataOnly="0" labelOnly="1" fieldPosition="0">
        <references count="1">
          <reference field="10" count="0"/>
        </references>
      </pivotArea>
    </format>
    <format dxfId="16">
      <pivotArea dataOnly="0" labelOnly="1" grandRow="1" outline="0" fieldPosition="0"/>
    </format>
    <format dxfId="15">
      <pivotArea dataOnly="0" labelOnly="1" outline="0" axis="axisValues" fieldPosition="0"/>
    </format>
    <format dxfId="14">
      <pivotArea type="all" dataOnly="0" outline="0" fieldPosition="0"/>
    </format>
    <format dxfId="13">
      <pivotArea outline="0" collapsedLevelsAreSubtotals="1" fieldPosition="0"/>
    </format>
    <format dxfId="12">
      <pivotArea field="10" type="button" dataOnly="0" labelOnly="1" outline="0" axis="axisRow" fieldPosition="0"/>
    </format>
    <format dxfId="11">
      <pivotArea dataOnly="0" labelOnly="1" outline="0" axis="axisValues" fieldPosition="0"/>
    </format>
    <format dxfId="10">
      <pivotArea dataOnly="0" labelOnly="1" fieldPosition="0">
        <references count="1">
          <reference field="10" count="0"/>
        </references>
      </pivotArea>
    </format>
    <format dxfId="9">
      <pivotArea dataOnly="0" labelOnly="1" grandRow="1" outline="0" fieldPosition="0"/>
    </format>
    <format dxfId="8">
      <pivotArea dataOnly="0" labelOnly="1" outline="0" axis="axisValues" fieldPosition="0"/>
    </format>
    <format dxfId="7">
      <pivotArea type="all" dataOnly="0" outline="0" fieldPosition="0"/>
    </format>
    <format dxfId="6">
      <pivotArea outline="0" collapsedLevelsAreSubtotals="1" fieldPosition="0"/>
    </format>
    <format dxfId="5">
      <pivotArea field="10" type="button" dataOnly="0" labelOnly="1" outline="0" axis="axisRow" fieldPosition="0"/>
    </format>
    <format dxfId="4">
      <pivotArea dataOnly="0" labelOnly="1" outline="0" axis="axisValues" fieldPosition="0"/>
    </format>
    <format dxfId="3">
      <pivotArea dataOnly="0" labelOnly="1" fieldPosition="0">
        <references count="1">
          <reference field="10" count="0"/>
        </references>
      </pivotArea>
    </format>
    <format dxfId="2">
      <pivotArea dataOnly="0" labelOnly="1" grandRow="1" outline="0" fieldPosition="0"/>
    </format>
    <format dxfId="1">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Tabella pivot2" cacheId="23"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location ref="L10:M13" firstHeaderRow="1" firstDataRow="1" firstDataCol="1"/>
  <pivotFields count="12">
    <pivotField showAll="0"/>
    <pivotField dataField="1" showAll="0"/>
    <pivotField showAll="0"/>
    <pivotField showAll="0"/>
    <pivotField showAll="0"/>
    <pivotField showAll="0"/>
    <pivotField showAll="0"/>
    <pivotField showAll="0"/>
    <pivotField showAll="0"/>
    <pivotField showAll="0"/>
    <pivotField showAll="0" defaultSubtotal="0"/>
    <pivotField axis="axisRow">
      <items count="5">
        <item x="1"/>
        <item h="1" x="2"/>
        <item x="0"/>
        <item h="1" x="3"/>
        <item t="default"/>
      </items>
    </pivotField>
  </pivotFields>
  <rowFields count="1">
    <field x="11"/>
  </rowFields>
  <rowItems count="3">
    <i>
      <x/>
    </i>
    <i>
      <x v="2"/>
    </i>
    <i t="grand">
      <x/>
    </i>
  </rowItems>
  <colItems count="1">
    <i/>
  </colItems>
  <dataFields count="1">
    <dataField name="Conteggio" fld="1" subtotal="count" baseField="11" baseItem="0"/>
  </dataFields>
  <formats count="28">
    <format dxfId="57">
      <pivotArea field="11" type="button" dataOnly="0" labelOnly="1" outline="0" axis="axisRow" fieldPosition="0"/>
    </format>
    <format dxfId="56">
      <pivotArea field="11" type="button" dataOnly="0" labelOnly="1" outline="0" axis="axisRow" fieldPosition="0"/>
    </format>
    <format dxfId="55">
      <pivotArea field="11" type="button" dataOnly="0" labelOnly="1" outline="0" axis="axisRow" fieldPosition="0"/>
    </format>
    <format dxfId="54">
      <pivotArea type="all" dataOnly="0" outline="0" fieldPosition="0"/>
    </format>
    <format dxfId="53">
      <pivotArea outline="0" collapsedLevelsAreSubtotals="1" fieldPosition="0"/>
    </format>
    <format dxfId="52">
      <pivotArea field="11" type="button" dataOnly="0" labelOnly="1" outline="0" axis="axisRow" fieldPosition="0"/>
    </format>
    <format dxfId="51">
      <pivotArea dataOnly="0" labelOnly="1" outline="0" axis="axisValues" fieldPosition="0"/>
    </format>
    <format dxfId="50">
      <pivotArea dataOnly="0" labelOnly="1" fieldPosition="0">
        <references count="1">
          <reference field="11" count="0"/>
        </references>
      </pivotArea>
    </format>
    <format dxfId="49">
      <pivotArea dataOnly="0" labelOnly="1" grandRow="1" outline="0" fieldPosition="0"/>
    </format>
    <format dxfId="48">
      <pivotArea dataOnly="0" labelOnly="1" outline="0" axis="axisValues" fieldPosition="0"/>
    </format>
    <format dxfId="47">
      <pivotArea field="11" type="button" dataOnly="0" labelOnly="1" outline="0" axis="axisRow" fieldPosition="0"/>
    </format>
    <format dxfId="46">
      <pivotArea field="11" type="button" dataOnly="0" labelOnly="1" outline="0" axis="axisRow" fieldPosition="0"/>
    </format>
    <format dxfId="45">
      <pivotArea dataOnly="0" labelOnly="1" outline="0" axis="axisValues" fieldPosition="0"/>
    </format>
    <format dxfId="44">
      <pivotArea dataOnly="0" labelOnly="1" outline="0" axis="axisValues" fieldPosition="0"/>
    </format>
    <format dxfId="43">
      <pivotArea outline="0" collapsedLevelsAreSubtotals="1" fieldPosition="0"/>
    </format>
    <format dxfId="42">
      <pivotArea dataOnly="0" labelOnly="1" outline="0" axis="axisValues" fieldPosition="0"/>
    </format>
    <format dxfId="41">
      <pivotArea dataOnly="0" labelOnly="1" outline="0" axis="axisValues" fieldPosition="0"/>
    </format>
    <format dxfId="40">
      <pivotArea outline="0" collapsedLevelsAreSubtotals="1" fieldPosition="0"/>
    </format>
    <format dxfId="39">
      <pivotArea dataOnly="0" labelOnly="1" outline="0" axis="axisValues" fieldPosition="0"/>
    </format>
    <format dxfId="38">
      <pivotArea dataOnly="0" labelOnly="1" outline="0" axis="axisValues" fieldPosition="0"/>
    </format>
    <format dxfId="37">
      <pivotArea field="11" type="button" dataOnly="0" labelOnly="1" outline="0" axis="axisRow" fieldPosition="0"/>
    </format>
    <format dxfId="36">
      <pivotArea dataOnly="0" labelOnly="1" outline="0" axis="axisValues" fieldPosition="0"/>
    </format>
    <format dxfId="35">
      <pivotArea dataOnly="0" labelOnly="1" outline="0" axis="axisValues" fieldPosition="0"/>
    </format>
    <format dxfId="34">
      <pivotArea dataOnly="0" labelOnly="1" fieldPosition="0">
        <references count="1">
          <reference field="11" count="0"/>
        </references>
      </pivotArea>
    </format>
    <format dxfId="33">
      <pivotArea dataOnly="0" labelOnly="1" grandRow="1" outline="0" fieldPosition="0"/>
    </format>
    <format dxfId="32">
      <pivotArea field="11" type="button" dataOnly="0" labelOnly="1" outline="0" axis="axisRow" fieldPosition="0"/>
    </format>
    <format dxfId="31">
      <pivotArea dataOnly="0" labelOnly="1" outline="0" axis="axisValues" fieldPosition="0"/>
    </format>
    <format dxfId="3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Tabella_pivot2" cacheId="26" applyNumberFormats="0" applyBorderFormats="0" applyFontFormats="0" applyPatternFormats="0" applyAlignmentFormats="0" applyWidthHeightFormats="1" dataCaption="Valori" updatedVersion="5" minRefreshableVersion="3" useAutoFormatting="1" itemPrintTitles="1" createdVersion="4" indent="0" outline="1" outlineData="1" multipleFieldFilters="0" rowHeaderCaption="Stato Casi Test">
  <location ref="B7:C10" firstHeaderRow="1" firstDataRow="1" firstDataCol="1"/>
  <pivotFields count="11">
    <pivotField showAll="0"/>
    <pivotField dataField="1" showAll="0"/>
    <pivotField showAll="0"/>
    <pivotField showAll="0"/>
    <pivotField showAll="0"/>
    <pivotField showAll="0"/>
    <pivotField showAll="0"/>
    <pivotField showAll="0"/>
    <pivotField axis="axisRow">
      <items count="6">
        <item h="1" m="1" x="2"/>
        <item h="1" m="1" x="4"/>
        <item m="1" x="3"/>
        <item x="0"/>
        <item h="1" x="1"/>
        <item t="default"/>
      </items>
    </pivotField>
    <pivotField showAll="0"/>
    <pivotField showAll="0" defaultSubtotal="0"/>
  </pivotFields>
  <rowFields count="1">
    <field x="8"/>
  </rowFields>
  <rowItems count="3">
    <i>
      <x v="2"/>
    </i>
    <i>
      <x v="3"/>
    </i>
    <i t="grand">
      <x/>
    </i>
  </rowItems>
  <colItems count="1">
    <i/>
  </colItems>
  <dataFields count="1">
    <dataField name="Conteggio" fld="1" subtotal="count" baseField="0" baseItem="0"/>
  </dataFields>
  <formats count="44">
    <format dxfId="101">
      <pivotArea outline="0" collapsedLevelsAreSubtotals="1" fieldPosition="0"/>
    </format>
    <format dxfId="100">
      <pivotArea outline="0" collapsedLevelsAreSubtotals="1" fieldPosition="0"/>
    </format>
    <format dxfId="99">
      <pivotArea type="all" dataOnly="0" outline="0" fieldPosition="0"/>
    </format>
    <format dxfId="98">
      <pivotArea field="8" type="button" dataOnly="0" labelOnly="1" outline="0" axis="axisRow" fieldPosition="0"/>
    </format>
    <format dxfId="97">
      <pivotArea field="8" type="button" dataOnly="0" labelOnly="1" outline="0" axis="axisRow" fieldPosition="0"/>
    </format>
    <format dxfId="96">
      <pivotArea field="8" type="button" dataOnly="0" labelOnly="1" outline="0" axis="axisRow" fieldPosition="0"/>
    </format>
    <format dxfId="95">
      <pivotArea dataOnly="0" labelOnly="1" fieldPosition="0">
        <references count="1">
          <reference field="8" count="0"/>
        </references>
      </pivotArea>
    </format>
    <format dxfId="94">
      <pivotArea dataOnly="0" labelOnly="1" grandRow="1" outline="0" fieldPosition="0"/>
    </format>
    <format dxfId="93">
      <pivotArea collapsedLevelsAreSubtotals="1" fieldPosition="0">
        <references count="1">
          <reference field="8" count="0"/>
        </references>
      </pivotArea>
    </format>
    <format dxfId="92">
      <pivotArea dataOnly="0" labelOnly="1" outline="0" axis="axisValues" fieldPosition="0"/>
    </format>
    <format dxfId="91">
      <pivotArea dataOnly="0" labelOnly="1" outline="0" axis="axisValues" fieldPosition="0"/>
    </format>
    <format dxfId="90">
      <pivotArea grandRow="1" outline="0" collapsedLevelsAreSubtotals="1" fieldPosition="0"/>
    </format>
    <format dxfId="89">
      <pivotArea dataOnly="0" labelOnly="1" outline="0" axis="axisValues" fieldPosition="0"/>
    </format>
    <format dxfId="88">
      <pivotArea dataOnly="0" labelOnly="1" outline="0" axis="axisValues" fieldPosition="0"/>
    </format>
    <format dxfId="87">
      <pivotArea dataOnly="0" labelOnly="1" outline="0" axis="axisValues" fieldPosition="0"/>
    </format>
    <format dxfId="86">
      <pivotArea dataOnly="0" labelOnly="1" outline="0" axis="axisValues" fieldPosition="0"/>
    </format>
    <format dxfId="85">
      <pivotArea type="all" dataOnly="0" outline="0" fieldPosition="0"/>
    </format>
    <format dxfId="84">
      <pivotArea outline="0" collapsedLevelsAreSubtotals="1" fieldPosition="0"/>
    </format>
    <format dxfId="83">
      <pivotArea field="8" type="button" dataOnly="0" labelOnly="1" outline="0" axis="axisRow" fieldPosition="0"/>
    </format>
    <format dxfId="82">
      <pivotArea dataOnly="0" labelOnly="1" outline="0" axis="axisValues" fieldPosition="0"/>
    </format>
    <format dxfId="81">
      <pivotArea dataOnly="0" labelOnly="1" fieldPosition="0">
        <references count="1">
          <reference field="8" count="0"/>
        </references>
      </pivotArea>
    </format>
    <format dxfId="80">
      <pivotArea dataOnly="0" labelOnly="1" grandRow="1" outline="0" fieldPosition="0"/>
    </format>
    <format dxfId="79">
      <pivotArea dataOnly="0" labelOnly="1" outline="0" axis="axisValues" fieldPosition="0"/>
    </format>
    <format dxfId="78">
      <pivotArea type="all" dataOnly="0" outline="0" fieldPosition="0"/>
    </format>
    <format dxfId="77">
      <pivotArea outline="0" collapsedLevelsAreSubtotals="1" fieldPosition="0"/>
    </format>
    <format dxfId="76">
      <pivotArea field="8" type="button" dataOnly="0" labelOnly="1" outline="0" axis="axisRow" fieldPosition="0"/>
    </format>
    <format dxfId="75">
      <pivotArea dataOnly="0" labelOnly="1" outline="0" axis="axisValues" fieldPosition="0"/>
    </format>
    <format dxfId="74">
      <pivotArea dataOnly="0" labelOnly="1" fieldPosition="0">
        <references count="1">
          <reference field="8" count="0"/>
        </references>
      </pivotArea>
    </format>
    <format dxfId="73">
      <pivotArea dataOnly="0" labelOnly="1" grandRow="1" outline="0"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8" type="button" dataOnly="0" labelOnly="1" outline="0" axis="axisRow" fieldPosition="0"/>
    </format>
    <format dxfId="68">
      <pivotArea dataOnly="0" labelOnly="1" outline="0" axis="axisValues" fieldPosition="0"/>
    </format>
    <format dxfId="67">
      <pivotArea dataOnly="0" labelOnly="1" fieldPosition="0">
        <references count="1">
          <reference field="8" count="0"/>
        </references>
      </pivotArea>
    </format>
    <format dxfId="66">
      <pivotArea dataOnly="0" labelOnly="1" grandRow="1" outline="0" fieldPosition="0"/>
    </format>
    <format dxfId="65">
      <pivotArea dataOnly="0" labelOnly="1" outline="0" axis="axisValues" fieldPosition="0"/>
    </format>
    <format dxfId="64">
      <pivotArea type="all" dataOnly="0" outline="0" fieldPosition="0"/>
    </format>
    <format dxfId="63">
      <pivotArea outline="0" collapsedLevelsAreSubtotals="1" fieldPosition="0"/>
    </format>
    <format dxfId="62">
      <pivotArea field="8" type="button" dataOnly="0" labelOnly="1" outline="0" axis="axisRow" fieldPosition="0"/>
    </format>
    <format dxfId="61">
      <pivotArea dataOnly="0" labelOnly="1" outline="0" axis="axisValues" fieldPosition="0"/>
    </format>
    <format dxfId="60">
      <pivotArea dataOnly="0" labelOnly="1" fieldPosition="0">
        <references count="1">
          <reference field="8" count="0"/>
        </references>
      </pivotArea>
    </format>
    <format dxfId="59">
      <pivotArea dataOnly="0" labelOnly="1" grandRow="1" outline="0" fieldPosition="0"/>
    </format>
    <format dxfId="5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1"/>
  <dimension ref="A1:M52"/>
  <sheetViews>
    <sheetView topLeftCell="A10" workbookViewId="0"/>
  </sheetViews>
  <sheetFormatPr defaultRowHeight="15" x14ac:dyDescent="0.25"/>
  <sheetData>
    <row r="1" spans="1:13" ht="15.75" x14ac:dyDescent="0.25">
      <c r="A1" s="1"/>
      <c r="B1" s="1"/>
      <c r="C1" s="1"/>
      <c r="D1" s="1"/>
      <c r="E1" s="1"/>
      <c r="F1" s="1"/>
      <c r="G1" s="1"/>
      <c r="H1" s="1"/>
      <c r="I1" s="1"/>
      <c r="J1" s="1"/>
      <c r="K1" s="1"/>
      <c r="L1" s="1"/>
      <c r="M1" s="1"/>
    </row>
    <row r="2" spans="1:13" ht="15.75" x14ac:dyDescent="0.25">
      <c r="A2" s="1"/>
      <c r="B2" s="1"/>
      <c r="C2" s="1"/>
      <c r="D2" s="1"/>
      <c r="E2" s="1"/>
      <c r="F2" s="1"/>
      <c r="G2" s="1"/>
      <c r="H2" s="1"/>
      <c r="I2" s="1"/>
      <c r="J2" s="1"/>
      <c r="K2" s="1"/>
      <c r="L2" s="1"/>
      <c r="M2" s="1"/>
    </row>
    <row r="3" spans="1:13" ht="15.75" x14ac:dyDescent="0.25">
      <c r="A3" s="1"/>
      <c r="B3" s="1"/>
      <c r="C3" s="1"/>
      <c r="D3" s="1"/>
      <c r="E3" s="1"/>
      <c r="F3" s="1"/>
      <c r="G3" s="1"/>
      <c r="H3" s="1"/>
      <c r="I3" s="1"/>
      <c r="J3" s="1"/>
      <c r="K3" s="1"/>
      <c r="L3" s="1"/>
      <c r="M3" s="1"/>
    </row>
    <row r="4" spans="1:13" ht="15.75" x14ac:dyDescent="0.25">
      <c r="A4" s="2"/>
      <c r="B4" s="3"/>
      <c r="C4" s="3"/>
      <c r="D4" s="3"/>
      <c r="E4" s="3"/>
      <c r="F4" s="3"/>
      <c r="G4" s="3"/>
      <c r="H4" s="3"/>
      <c r="I4" s="3"/>
      <c r="J4" s="3"/>
      <c r="K4" s="3"/>
      <c r="L4" s="4"/>
      <c r="M4" s="1"/>
    </row>
    <row r="5" spans="1:13" ht="15.75" x14ac:dyDescent="0.25">
      <c r="A5" s="5"/>
      <c r="B5" s="6"/>
      <c r="C5" s="6"/>
      <c r="D5" s="6"/>
      <c r="E5" s="6"/>
      <c r="F5" s="6"/>
      <c r="G5" s="6"/>
      <c r="H5" s="6"/>
      <c r="I5" s="6"/>
      <c r="J5" s="6"/>
      <c r="K5" s="6"/>
      <c r="L5" s="7"/>
      <c r="M5" s="1"/>
    </row>
    <row r="6" spans="1:13" ht="15.75" x14ac:dyDescent="0.25">
      <c r="A6" s="5"/>
      <c r="B6" s="6"/>
      <c r="C6" s="6"/>
      <c r="D6" s="6"/>
      <c r="E6" s="6"/>
      <c r="F6" s="6"/>
      <c r="G6" s="6"/>
      <c r="H6" s="6"/>
      <c r="I6" s="6"/>
      <c r="J6" s="6"/>
      <c r="K6" s="6"/>
      <c r="L6" s="7"/>
      <c r="M6" s="1"/>
    </row>
    <row r="7" spans="1:13" ht="15.75" x14ac:dyDescent="0.25">
      <c r="A7" s="5"/>
      <c r="B7" s="6"/>
      <c r="C7" s="6"/>
      <c r="D7" s="6"/>
      <c r="E7" s="6"/>
      <c r="F7" s="6"/>
      <c r="G7" s="6"/>
      <c r="H7" s="6"/>
      <c r="I7" s="6"/>
      <c r="J7" s="6"/>
      <c r="K7" s="6"/>
      <c r="L7" s="7"/>
      <c r="M7" s="1"/>
    </row>
    <row r="8" spans="1:13" ht="15.75" x14ac:dyDescent="0.25">
      <c r="A8" s="5"/>
      <c r="B8" s="6"/>
      <c r="C8" s="6"/>
      <c r="D8" s="6"/>
      <c r="E8" s="6"/>
      <c r="F8" s="6"/>
      <c r="G8" s="6"/>
      <c r="H8" s="6"/>
      <c r="I8" s="6"/>
      <c r="J8" s="6"/>
      <c r="K8" s="6"/>
      <c r="L8" s="7"/>
      <c r="M8" s="1"/>
    </row>
    <row r="9" spans="1:13" ht="15.75" x14ac:dyDescent="0.25">
      <c r="A9" s="5"/>
      <c r="B9" s="6"/>
      <c r="C9" s="6"/>
      <c r="D9" s="6"/>
      <c r="E9" s="6"/>
      <c r="F9" s="6"/>
      <c r="G9" s="6"/>
      <c r="H9" s="6"/>
      <c r="I9" s="6"/>
      <c r="J9" s="6"/>
      <c r="K9" s="6"/>
      <c r="L9" s="7"/>
      <c r="M9" s="1"/>
    </row>
    <row r="10" spans="1:13" ht="15.75" x14ac:dyDescent="0.25">
      <c r="A10" s="5"/>
      <c r="B10" s="6"/>
      <c r="C10" s="6"/>
      <c r="D10" s="6"/>
      <c r="E10" s="6"/>
      <c r="F10" s="6"/>
      <c r="G10" s="6"/>
      <c r="H10" s="6"/>
      <c r="I10" s="6"/>
      <c r="J10" s="6"/>
      <c r="K10" s="6"/>
      <c r="L10" s="7"/>
      <c r="M10" s="1"/>
    </row>
    <row r="11" spans="1:13" ht="15.75" x14ac:dyDescent="0.25">
      <c r="A11" s="5"/>
      <c r="B11" s="8" t="s">
        <v>6</v>
      </c>
      <c r="C11" s="6"/>
      <c r="D11" s="6"/>
      <c r="E11" s="6"/>
      <c r="F11" s="6"/>
      <c r="G11" s="6"/>
      <c r="H11" s="6"/>
      <c r="I11" s="6"/>
      <c r="J11" s="6"/>
      <c r="K11" s="6"/>
      <c r="L11" s="7"/>
      <c r="M11" s="1"/>
    </row>
    <row r="12" spans="1:13" ht="15.75" x14ac:dyDescent="0.25">
      <c r="A12" s="5"/>
      <c r="B12" s="9" t="s">
        <v>7</v>
      </c>
      <c r="C12" s="6"/>
      <c r="D12" s="6"/>
      <c r="E12" s="6"/>
      <c r="F12" s="6"/>
      <c r="G12" s="6"/>
      <c r="H12" s="6"/>
      <c r="I12" s="6"/>
      <c r="J12" s="6"/>
      <c r="K12" s="6"/>
      <c r="L12" s="7"/>
      <c r="M12" s="1"/>
    </row>
    <row r="13" spans="1:13" ht="15.75" x14ac:dyDescent="0.25">
      <c r="A13" s="5"/>
      <c r="B13" s="9" t="s">
        <v>8</v>
      </c>
      <c r="C13" s="6"/>
      <c r="D13" s="6"/>
      <c r="E13" s="6"/>
      <c r="F13" s="6"/>
      <c r="G13" s="6"/>
      <c r="H13" s="6"/>
      <c r="I13" s="6"/>
      <c r="J13" s="6"/>
      <c r="K13" s="6"/>
      <c r="L13" s="7"/>
      <c r="M13" s="1"/>
    </row>
    <row r="14" spans="1:13" ht="15.75" x14ac:dyDescent="0.25">
      <c r="A14" s="5"/>
      <c r="B14" s="6"/>
      <c r="C14" s="6"/>
      <c r="D14" s="6"/>
      <c r="E14" s="6"/>
      <c r="F14" s="6"/>
      <c r="G14" s="6"/>
      <c r="H14" s="6"/>
      <c r="I14" s="6"/>
      <c r="J14" s="6"/>
      <c r="K14" s="6"/>
      <c r="L14" s="7"/>
      <c r="M14" s="1"/>
    </row>
    <row r="15" spans="1:13" ht="15.75" x14ac:dyDescent="0.25">
      <c r="A15" s="5"/>
      <c r="B15" s="6"/>
      <c r="C15" s="6"/>
      <c r="D15" s="6"/>
      <c r="E15" s="6"/>
      <c r="F15" s="6"/>
      <c r="G15" s="6"/>
      <c r="H15" s="6"/>
      <c r="I15" s="6"/>
      <c r="J15" s="6"/>
      <c r="K15" s="6"/>
      <c r="L15" s="7"/>
      <c r="M15" s="1"/>
    </row>
    <row r="16" spans="1:13" ht="15.75" x14ac:dyDescent="0.25">
      <c r="A16" s="5"/>
      <c r="B16" s="6"/>
      <c r="C16" s="6"/>
      <c r="D16" s="6"/>
      <c r="E16" s="6"/>
      <c r="F16" s="6"/>
      <c r="G16" s="6"/>
      <c r="H16" s="6"/>
      <c r="I16" s="6"/>
      <c r="J16" s="6"/>
      <c r="K16" s="6"/>
      <c r="L16" s="7"/>
      <c r="M16" s="1"/>
    </row>
    <row r="17" spans="1:13" ht="15.75" x14ac:dyDescent="0.25">
      <c r="A17" s="5"/>
      <c r="B17" s="6"/>
      <c r="C17" s="6"/>
      <c r="D17" s="6"/>
      <c r="E17" s="6"/>
      <c r="F17" s="6"/>
      <c r="G17" s="6"/>
      <c r="H17" s="6"/>
      <c r="I17" s="6"/>
      <c r="J17" s="6"/>
      <c r="K17" s="6"/>
      <c r="L17" s="7"/>
      <c r="M17" s="1"/>
    </row>
    <row r="18" spans="1:13" ht="15.75" x14ac:dyDescent="0.25">
      <c r="A18" s="5"/>
      <c r="B18" s="6"/>
      <c r="C18" s="6"/>
      <c r="D18" s="6"/>
      <c r="E18" s="6"/>
      <c r="F18" s="6"/>
      <c r="G18" s="6"/>
      <c r="H18" s="6"/>
      <c r="I18" s="6"/>
      <c r="J18" s="6"/>
      <c r="K18" s="6"/>
      <c r="L18" s="7"/>
      <c r="M18" s="1"/>
    </row>
    <row r="19" spans="1:13" ht="15.75" x14ac:dyDescent="0.25">
      <c r="A19" s="5"/>
      <c r="B19" s="6"/>
      <c r="C19" s="6"/>
      <c r="D19" s="6"/>
      <c r="E19" s="6"/>
      <c r="F19" s="6"/>
      <c r="G19" s="6"/>
      <c r="H19" s="6"/>
      <c r="I19" s="6"/>
      <c r="J19" s="6"/>
      <c r="K19" s="6"/>
      <c r="L19" s="7"/>
      <c r="M19" s="1"/>
    </row>
    <row r="20" spans="1:13" ht="15.75" x14ac:dyDescent="0.25">
      <c r="A20" s="5"/>
      <c r="B20" s="6"/>
      <c r="C20" s="6"/>
      <c r="D20" s="6"/>
      <c r="E20" s="6"/>
      <c r="F20" s="6"/>
      <c r="G20" s="6"/>
      <c r="H20" s="6"/>
      <c r="I20" s="6"/>
      <c r="J20" s="6"/>
      <c r="K20" s="6"/>
      <c r="L20" s="7"/>
      <c r="M20" s="1"/>
    </row>
    <row r="21" spans="1:13" ht="15.75" x14ac:dyDescent="0.25">
      <c r="A21" s="5"/>
      <c r="B21" s="6"/>
      <c r="C21" s="6"/>
      <c r="D21" s="6"/>
      <c r="E21" s="6"/>
      <c r="F21" s="6"/>
      <c r="G21" s="6"/>
      <c r="H21" s="6"/>
      <c r="I21" s="6"/>
      <c r="J21" s="6"/>
      <c r="K21" s="6"/>
      <c r="L21" s="7"/>
      <c r="M21" s="1"/>
    </row>
    <row r="22" spans="1:13" ht="15.75" x14ac:dyDescent="0.25">
      <c r="A22" s="5"/>
      <c r="B22" s="6"/>
      <c r="C22" s="6"/>
      <c r="D22" s="6"/>
      <c r="E22" s="6"/>
      <c r="F22" s="6"/>
      <c r="G22" s="6"/>
      <c r="H22" s="6"/>
      <c r="I22" s="6"/>
      <c r="J22" s="6"/>
      <c r="K22" s="6"/>
      <c r="L22" s="7"/>
      <c r="M22" s="1"/>
    </row>
    <row r="23" spans="1:13" ht="15.75" x14ac:dyDescent="0.25">
      <c r="A23" s="5"/>
      <c r="B23" s="6"/>
      <c r="C23" s="6"/>
      <c r="D23" s="6"/>
      <c r="E23" s="6"/>
      <c r="F23" s="6"/>
      <c r="G23" s="6"/>
      <c r="H23" s="6"/>
      <c r="I23" s="6"/>
      <c r="J23" s="6"/>
      <c r="K23" s="6"/>
      <c r="L23" s="7"/>
      <c r="M23" s="1"/>
    </row>
    <row r="24" spans="1:13" ht="22.5" x14ac:dyDescent="0.3">
      <c r="A24" s="5"/>
      <c r="B24" s="82"/>
      <c r="C24" s="83"/>
      <c r="D24" s="83"/>
      <c r="E24" s="83"/>
      <c r="F24" s="83"/>
      <c r="G24" s="83"/>
      <c r="H24" s="83"/>
      <c r="I24" s="83"/>
      <c r="J24" s="83"/>
      <c r="K24" s="84"/>
      <c r="L24" s="7"/>
      <c r="M24" s="1"/>
    </row>
    <row r="25" spans="1:13" ht="22.5" x14ac:dyDescent="0.3">
      <c r="A25" s="5"/>
      <c r="B25" s="85" t="s">
        <v>9</v>
      </c>
      <c r="C25" s="86"/>
      <c r="D25" s="86"/>
      <c r="E25" s="86"/>
      <c r="F25" s="86"/>
      <c r="G25" s="86"/>
      <c r="H25" s="86"/>
      <c r="I25" s="86"/>
      <c r="J25" s="86"/>
      <c r="K25" s="87"/>
      <c r="L25" s="7"/>
      <c r="M25" s="1"/>
    </row>
    <row r="26" spans="1:13" ht="22.5" x14ac:dyDescent="0.3">
      <c r="A26" s="5"/>
      <c r="B26" s="85"/>
      <c r="C26" s="86"/>
      <c r="D26" s="86"/>
      <c r="E26" s="86"/>
      <c r="F26" s="86"/>
      <c r="G26" s="86"/>
      <c r="H26" s="86"/>
      <c r="I26" s="86"/>
      <c r="J26" s="86"/>
      <c r="K26" s="87"/>
      <c r="L26" s="7"/>
      <c r="M26" s="1"/>
    </row>
    <row r="27" spans="1:13" ht="22.5" x14ac:dyDescent="0.3">
      <c r="A27" s="5"/>
      <c r="B27" s="85" t="s">
        <v>29</v>
      </c>
      <c r="C27" s="86"/>
      <c r="D27" s="86"/>
      <c r="E27" s="86"/>
      <c r="F27" s="86"/>
      <c r="G27" s="86"/>
      <c r="H27" s="86"/>
      <c r="I27" s="86"/>
      <c r="J27" s="86"/>
      <c r="K27" s="87"/>
      <c r="L27" s="7"/>
      <c r="M27" s="1"/>
    </row>
    <row r="28" spans="1:13" ht="22.5" x14ac:dyDescent="0.3">
      <c r="A28" s="5"/>
      <c r="B28" s="88"/>
      <c r="C28" s="89"/>
      <c r="D28" s="89"/>
      <c r="E28" s="89"/>
      <c r="F28" s="89"/>
      <c r="G28" s="89"/>
      <c r="H28" s="89"/>
      <c r="I28" s="89"/>
      <c r="J28" s="89"/>
      <c r="K28" s="90"/>
      <c r="L28" s="7"/>
      <c r="M28" s="1"/>
    </row>
    <row r="29" spans="1:13" ht="15.75" x14ac:dyDescent="0.25">
      <c r="A29" s="5"/>
      <c r="B29" s="6"/>
      <c r="C29" s="6"/>
      <c r="D29" s="6"/>
      <c r="E29" s="6"/>
      <c r="F29" s="6"/>
      <c r="G29" s="6"/>
      <c r="H29" s="6"/>
      <c r="I29" s="6"/>
      <c r="J29" s="6"/>
      <c r="K29" s="6"/>
      <c r="L29" s="7"/>
      <c r="M29" s="1"/>
    </row>
    <row r="30" spans="1:13" ht="15.75" x14ac:dyDescent="0.25">
      <c r="A30" s="5"/>
      <c r="B30" s="6"/>
      <c r="C30" s="6"/>
      <c r="D30" s="6"/>
      <c r="E30" s="6"/>
      <c r="F30" s="6"/>
      <c r="G30" s="6"/>
      <c r="H30" s="6"/>
      <c r="I30" s="6"/>
      <c r="J30" s="6"/>
      <c r="K30" s="6"/>
      <c r="L30" s="7"/>
      <c r="M30" s="1"/>
    </row>
    <row r="31" spans="1:13" ht="15.75" x14ac:dyDescent="0.25">
      <c r="A31" s="5"/>
      <c r="B31" s="6"/>
      <c r="C31" s="6"/>
      <c r="D31" s="6"/>
      <c r="E31" s="6"/>
      <c r="F31" s="6"/>
      <c r="G31" s="6"/>
      <c r="H31" s="6"/>
      <c r="I31" s="6"/>
      <c r="J31" s="6"/>
      <c r="K31" s="6"/>
      <c r="L31" s="7"/>
      <c r="M31" s="1"/>
    </row>
    <row r="32" spans="1:13" ht="15.75" x14ac:dyDescent="0.25">
      <c r="A32" s="5"/>
      <c r="B32" s="6"/>
      <c r="C32" s="6"/>
      <c r="D32" s="6"/>
      <c r="E32" s="6"/>
      <c r="F32" s="6"/>
      <c r="G32" s="6"/>
      <c r="H32" s="6"/>
      <c r="I32" s="6"/>
      <c r="J32" s="6"/>
      <c r="K32" s="6"/>
      <c r="L32" s="7"/>
      <c r="M32" s="1"/>
    </row>
    <row r="33" spans="1:13" ht="15.75" x14ac:dyDescent="0.25">
      <c r="A33" s="5"/>
      <c r="B33" s="6"/>
      <c r="C33" s="6"/>
      <c r="D33" s="6"/>
      <c r="E33" s="6"/>
      <c r="F33" s="6"/>
      <c r="G33" s="6"/>
      <c r="H33" s="6"/>
      <c r="I33" s="6"/>
      <c r="J33" s="6"/>
      <c r="K33" s="6"/>
      <c r="L33" s="7"/>
      <c r="M33" s="1"/>
    </row>
    <row r="34" spans="1:13" ht="15.75" x14ac:dyDescent="0.25">
      <c r="A34" s="5"/>
      <c r="B34" s="6"/>
      <c r="C34" s="6"/>
      <c r="D34" s="6"/>
      <c r="E34" s="6"/>
      <c r="F34" s="6"/>
      <c r="G34" s="6"/>
      <c r="H34" s="6"/>
      <c r="I34" s="6"/>
      <c r="J34" s="6"/>
      <c r="K34" s="6"/>
      <c r="L34" s="7"/>
      <c r="M34" s="1"/>
    </row>
    <row r="35" spans="1:13" ht="15.75" x14ac:dyDescent="0.25">
      <c r="A35" s="5"/>
      <c r="B35" s="6"/>
      <c r="C35" s="6"/>
      <c r="D35" s="6"/>
      <c r="E35" s="6"/>
      <c r="F35" s="6"/>
      <c r="G35" s="6"/>
      <c r="H35" s="6"/>
      <c r="I35" s="6"/>
      <c r="J35" s="6"/>
      <c r="K35" s="6"/>
      <c r="L35" s="7"/>
      <c r="M35" s="1"/>
    </row>
    <row r="36" spans="1:13" ht="15.75" x14ac:dyDescent="0.25">
      <c r="A36" s="5"/>
      <c r="B36" s="6"/>
      <c r="C36" s="6"/>
      <c r="D36" s="6"/>
      <c r="E36" s="6"/>
      <c r="F36" s="6"/>
      <c r="G36" s="6"/>
      <c r="H36" s="6"/>
      <c r="I36" s="6"/>
      <c r="J36" s="6"/>
      <c r="K36" s="6"/>
      <c r="L36" s="7"/>
      <c r="M36" s="1"/>
    </row>
    <row r="37" spans="1:13" ht="15.75" x14ac:dyDescent="0.25">
      <c r="A37" s="5"/>
      <c r="B37" s="76" t="s">
        <v>10</v>
      </c>
      <c r="C37" s="76"/>
      <c r="D37" s="77" t="s">
        <v>11</v>
      </c>
      <c r="E37" s="77"/>
      <c r="F37" s="77"/>
      <c r="G37" s="77"/>
      <c r="H37" s="77"/>
      <c r="I37" s="77"/>
      <c r="J37" s="77"/>
      <c r="K37" s="77"/>
      <c r="L37" s="7"/>
      <c r="M37" s="1"/>
    </row>
    <row r="38" spans="1:13" ht="15.75" x14ac:dyDescent="0.25">
      <c r="A38" s="5"/>
      <c r="B38" s="76" t="s">
        <v>12</v>
      </c>
      <c r="C38" s="76"/>
      <c r="D38" s="77" t="s">
        <v>13</v>
      </c>
      <c r="E38" s="77"/>
      <c r="F38" s="77"/>
      <c r="G38" s="77"/>
      <c r="H38" s="77"/>
      <c r="I38" s="77"/>
      <c r="J38" s="77"/>
      <c r="K38" s="77"/>
      <c r="L38" s="7"/>
      <c r="M38" s="1"/>
    </row>
    <row r="39" spans="1:13" ht="15.75" x14ac:dyDescent="0.25">
      <c r="A39" s="5"/>
      <c r="B39" s="76" t="s">
        <v>14</v>
      </c>
      <c r="C39" s="76"/>
      <c r="D39" s="77" t="s">
        <v>15</v>
      </c>
      <c r="E39" s="77"/>
      <c r="F39" s="77"/>
      <c r="G39" s="77"/>
      <c r="H39" s="77"/>
      <c r="I39" s="77"/>
      <c r="J39" s="77"/>
      <c r="K39" s="77"/>
      <c r="L39" s="7"/>
      <c r="M39" s="1"/>
    </row>
    <row r="40" spans="1:13" ht="15.75" x14ac:dyDescent="0.25">
      <c r="A40" s="5"/>
      <c r="B40" s="76" t="s">
        <v>16</v>
      </c>
      <c r="C40" s="76"/>
      <c r="D40" s="77" t="s">
        <v>30</v>
      </c>
      <c r="E40" s="77"/>
      <c r="F40" s="77"/>
      <c r="G40" s="77"/>
      <c r="H40" s="77"/>
      <c r="I40" s="77"/>
      <c r="J40" s="77"/>
      <c r="K40" s="77"/>
      <c r="L40" s="7"/>
      <c r="M40" s="1"/>
    </row>
    <row r="41" spans="1:13" ht="15.75" x14ac:dyDescent="0.25">
      <c r="A41" s="5"/>
      <c r="B41" s="76" t="s">
        <v>17</v>
      </c>
      <c r="C41" s="76"/>
      <c r="D41" s="77" t="s">
        <v>18</v>
      </c>
      <c r="E41" s="77"/>
      <c r="F41" s="77"/>
      <c r="G41" s="77"/>
      <c r="H41" s="77"/>
      <c r="I41" s="77"/>
      <c r="J41" s="77"/>
      <c r="K41" s="77"/>
      <c r="L41" s="7"/>
      <c r="M41" s="1"/>
    </row>
    <row r="42" spans="1:13" ht="15.75" x14ac:dyDescent="0.25">
      <c r="A42" s="5"/>
      <c r="B42" s="76" t="s">
        <v>19</v>
      </c>
      <c r="C42" s="76"/>
      <c r="D42" s="81" t="s">
        <v>20</v>
      </c>
      <c r="E42" s="80"/>
      <c r="F42" s="77" t="s">
        <v>21</v>
      </c>
      <c r="G42" s="77"/>
      <c r="H42" s="77" t="s">
        <v>22</v>
      </c>
      <c r="I42" s="77"/>
      <c r="J42" s="77"/>
      <c r="K42" s="77"/>
      <c r="L42" s="7"/>
      <c r="M42" s="1"/>
    </row>
    <row r="43" spans="1:13" ht="15.75" x14ac:dyDescent="0.25">
      <c r="A43" s="5"/>
      <c r="B43" s="76" t="s">
        <v>23</v>
      </c>
      <c r="C43" s="76"/>
      <c r="D43" s="77" t="s">
        <v>24</v>
      </c>
      <c r="E43" s="77"/>
      <c r="F43" s="77"/>
      <c r="G43" s="77"/>
      <c r="H43" s="77"/>
      <c r="I43" s="77"/>
      <c r="J43" s="77"/>
      <c r="K43" s="77"/>
      <c r="L43" s="7"/>
      <c r="M43" s="1"/>
    </row>
    <row r="44" spans="1:13" ht="15.75" x14ac:dyDescent="0.25">
      <c r="A44" s="5"/>
      <c r="B44" s="76" t="s">
        <v>25</v>
      </c>
      <c r="C44" s="76"/>
      <c r="D44" s="78">
        <v>42506</v>
      </c>
      <c r="E44" s="79"/>
      <c r="F44" s="80"/>
      <c r="G44" s="77" t="s">
        <v>26</v>
      </c>
      <c r="H44" s="77"/>
      <c r="I44" s="77"/>
      <c r="J44" s="78">
        <v>42506</v>
      </c>
      <c r="K44" s="80"/>
      <c r="L44" s="7"/>
      <c r="M44" s="1"/>
    </row>
    <row r="45" spans="1:13" ht="15.75" x14ac:dyDescent="0.25">
      <c r="A45" s="5"/>
      <c r="B45" s="6"/>
      <c r="C45" s="6"/>
      <c r="D45" s="6"/>
      <c r="E45" s="6"/>
      <c r="F45" s="6"/>
      <c r="G45" s="6"/>
      <c r="H45" s="6"/>
      <c r="I45" s="6"/>
      <c r="J45" s="6"/>
      <c r="K45" s="6"/>
      <c r="L45" s="7"/>
      <c r="M45" s="1"/>
    </row>
    <row r="46" spans="1:13" ht="15.75" x14ac:dyDescent="0.25">
      <c r="A46" s="5"/>
      <c r="B46" s="6"/>
      <c r="C46" s="6"/>
      <c r="D46" s="6"/>
      <c r="E46" s="6"/>
      <c r="F46" s="6"/>
      <c r="G46" s="6"/>
      <c r="H46" s="6"/>
      <c r="I46" s="6"/>
      <c r="J46" s="6"/>
      <c r="K46" s="6"/>
      <c r="L46" s="7"/>
      <c r="M46" s="1"/>
    </row>
    <row r="47" spans="1:13" ht="15.75" x14ac:dyDescent="0.25">
      <c r="A47" s="5"/>
      <c r="B47" s="6"/>
      <c r="C47" s="6"/>
      <c r="D47" s="6"/>
      <c r="E47" s="6"/>
      <c r="F47" s="6"/>
      <c r="G47" s="6"/>
      <c r="H47" s="6"/>
      <c r="I47" s="6"/>
      <c r="J47" s="6"/>
      <c r="K47" s="6"/>
      <c r="L47" s="7"/>
      <c r="M47" s="1"/>
    </row>
    <row r="48" spans="1:13" ht="15.75" x14ac:dyDescent="0.25">
      <c r="A48" s="5"/>
      <c r="B48" s="74" t="s">
        <v>27</v>
      </c>
      <c r="C48" s="74"/>
      <c r="D48" s="74"/>
      <c r="E48" s="74"/>
      <c r="F48" s="74"/>
      <c r="G48" s="74"/>
      <c r="H48" s="74"/>
      <c r="I48" s="74"/>
      <c r="J48" s="74"/>
      <c r="K48" s="74"/>
      <c r="L48" s="7"/>
      <c r="M48" s="1"/>
    </row>
    <row r="49" spans="1:13" ht="15.75" x14ac:dyDescent="0.25">
      <c r="A49" s="5"/>
      <c r="B49" s="75" t="s">
        <v>28</v>
      </c>
      <c r="C49" s="75"/>
      <c r="D49" s="75"/>
      <c r="E49" s="75"/>
      <c r="F49" s="75"/>
      <c r="G49" s="75"/>
      <c r="H49" s="75"/>
      <c r="I49" s="75"/>
      <c r="J49" s="75"/>
      <c r="K49" s="75"/>
      <c r="L49" s="7"/>
      <c r="M49" s="1"/>
    </row>
    <row r="50" spans="1:13" ht="15.75" x14ac:dyDescent="0.25">
      <c r="A50" s="5"/>
      <c r="B50" s="6"/>
      <c r="C50" s="6"/>
      <c r="D50" s="6"/>
      <c r="E50" s="6"/>
      <c r="F50" s="6"/>
      <c r="G50" s="6"/>
      <c r="H50" s="6"/>
      <c r="I50" s="6"/>
      <c r="J50" s="6"/>
      <c r="K50" s="6"/>
      <c r="L50" s="7"/>
      <c r="M50" s="1"/>
    </row>
    <row r="51" spans="1:13" ht="15.75" x14ac:dyDescent="0.25">
      <c r="A51" s="10"/>
      <c r="B51" s="11"/>
      <c r="C51" s="11"/>
      <c r="D51" s="11"/>
      <c r="E51" s="11"/>
      <c r="F51" s="11"/>
      <c r="G51" s="11"/>
      <c r="H51" s="11"/>
      <c r="I51" s="11"/>
      <c r="J51" s="11"/>
      <c r="K51" s="11"/>
      <c r="L51" s="12"/>
      <c r="M51" s="1"/>
    </row>
    <row r="52" spans="1:13" ht="15.75" x14ac:dyDescent="0.25">
      <c r="A52" s="1"/>
      <c r="B52" s="1"/>
      <c r="C52" s="1"/>
      <c r="D52" s="1"/>
      <c r="E52" s="1"/>
      <c r="F52" s="1"/>
      <c r="G52" s="1"/>
      <c r="H52" s="1"/>
      <c r="I52" s="1"/>
      <c r="J52" s="1"/>
      <c r="K52" s="1"/>
      <c r="L52" s="1"/>
      <c r="M52" s="1"/>
    </row>
  </sheetData>
  <mergeCells count="27">
    <mergeCell ref="B37:C37"/>
    <mergeCell ref="D37:K37"/>
    <mergeCell ref="B24:K24"/>
    <mergeCell ref="B25:K25"/>
    <mergeCell ref="B26:K26"/>
    <mergeCell ref="B27:K27"/>
    <mergeCell ref="B28:K28"/>
    <mergeCell ref="B38:C38"/>
    <mergeCell ref="D38:K38"/>
    <mergeCell ref="B39:C39"/>
    <mergeCell ref="D39:K39"/>
    <mergeCell ref="B40:C40"/>
    <mergeCell ref="D40:K40"/>
    <mergeCell ref="B41:C41"/>
    <mergeCell ref="D41:K41"/>
    <mergeCell ref="B42:C42"/>
    <mergeCell ref="D42:E42"/>
    <mergeCell ref="F42:G42"/>
    <mergeCell ref="H42:K42"/>
    <mergeCell ref="B48:K48"/>
    <mergeCell ref="B49:K49"/>
    <mergeCell ref="B43:C43"/>
    <mergeCell ref="D43:K43"/>
    <mergeCell ref="B44:C44"/>
    <mergeCell ref="D44:F44"/>
    <mergeCell ref="G44:I44"/>
    <mergeCell ref="J44:K44"/>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oglio2"/>
  <dimension ref="A1:Q23"/>
  <sheetViews>
    <sheetView tabSelected="1" topLeftCell="E7" zoomScale="90" zoomScaleNormal="90" workbookViewId="0">
      <selection activeCell="H18" sqref="H18"/>
    </sheetView>
  </sheetViews>
  <sheetFormatPr defaultRowHeight="15" x14ac:dyDescent="0.25"/>
  <cols>
    <col min="1" max="1" width="25.28515625" style="15" bestFit="1" customWidth="1"/>
    <col min="2" max="2" width="3.28515625" style="15" bestFit="1" customWidth="1"/>
    <col min="3" max="3" width="23.42578125" style="15" bestFit="1" customWidth="1"/>
    <col min="4" max="4" width="22.28515625" style="15" bestFit="1" customWidth="1"/>
    <col min="5" max="5" width="41.5703125" style="15" bestFit="1" customWidth="1"/>
    <col min="6" max="6" width="70.5703125" style="15" bestFit="1" customWidth="1"/>
    <col min="7" max="7" width="56.140625" style="15" bestFit="1" customWidth="1"/>
    <col min="8" max="8" width="34" style="15" customWidth="1"/>
    <col min="9" max="9" width="13.28515625" style="15" bestFit="1" customWidth="1"/>
    <col min="10" max="10" width="15.42578125" style="18" bestFit="1" customWidth="1"/>
    <col min="11" max="11" width="17.28515625" style="15" bestFit="1" customWidth="1"/>
    <col min="12" max="12" width="19.42578125" style="15" bestFit="1" customWidth="1"/>
    <col min="13" max="14" width="9.140625" style="15"/>
    <col min="15" max="17" width="9.140625" style="15" customWidth="1"/>
    <col min="18" max="16384" width="9.140625" style="15"/>
  </cols>
  <sheetData>
    <row r="1" spans="1:17" x14ac:dyDescent="0.25">
      <c r="A1" s="93" t="s">
        <v>31</v>
      </c>
      <c r="B1" s="94"/>
      <c r="C1" s="94"/>
      <c r="D1" s="94"/>
      <c r="E1" s="94"/>
      <c r="F1" s="94"/>
      <c r="G1" s="94"/>
      <c r="H1" s="94"/>
      <c r="I1" s="94"/>
      <c r="J1" s="94"/>
      <c r="K1" s="95"/>
      <c r="L1" s="96" t="s">
        <v>43</v>
      </c>
    </row>
    <row r="2" spans="1:17" x14ac:dyDescent="0.25">
      <c r="A2" s="91" t="s">
        <v>32</v>
      </c>
      <c r="B2" s="92"/>
      <c r="C2" s="92"/>
      <c r="D2" s="92"/>
      <c r="E2" s="92"/>
      <c r="F2" s="92"/>
      <c r="G2" s="92"/>
      <c r="H2" s="92"/>
      <c r="I2" s="92"/>
      <c r="J2" s="92"/>
      <c r="K2" s="92"/>
      <c r="L2" s="97"/>
    </row>
    <row r="3" spans="1:17" x14ac:dyDescent="0.25">
      <c r="A3" s="14" t="s">
        <v>0</v>
      </c>
      <c r="B3" s="14" t="s">
        <v>1</v>
      </c>
      <c r="C3" s="16" t="s">
        <v>36</v>
      </c>
      <c r="D3" s="16" t="s">
        <v>35</v>
      </c>
      <c r="E3" s="14" t="s">
        <v>2</v>
      </c>
      <c r="F3" s="14" t="s">
        <v>3</v>
      </c>
      <c r="G3" s="14" t="s">
        <v>4</v>
      </c>
      <c r="H3" s="14" t="s">
        <v>33</v>
      </c>
      <c r="I3" s="14" t="s">
        <v>5</v>
      </c>
      <c r="J3" s="14" t="s">
        <v>34</v>
      </c>
      <c r="K3" s="14" t="s">
        <v>52</v>
      </c>
      <c r="L3" s="14" t="s">
        <v>42</v>
      </c>
      <c r="P3" s="15" t="s">
        <v>37</v>
      </c>
      <c r="Q3" s="15" t="s">
        <v>37</v>
      </c>
    </row>
    <row r="4" spans="1:17" ht="50.25" customHeight="1" x14ac:dyDescent="0.25">
      <c r="A4" s="13"/>
      <c r="B4" s="13">
        <v>1</v>
      </c>
      <c r="C4" s="72"/>
      <c r="D4" s="72"/>
      <c r="E4" s="68" t="s">
        <v>59</v>
      </c>
      <c r="F4" s="69" t="s">
        <v>64</v>
      </c>
      <c r="G4" s="71" t="s">
        <v>58</v>
      </c>
      <c r="H4" s="70"/>
      <c r="I4" s="13" t="s">
        <v>37</v>
      </c>
      <c r="J4" s="17">
        <v>42726</v>
      </c>
      <c r="K4" s="72" t="s">
        <v>39</v>
      </c>
      <c r="L4" s="73" t="str">
        <f>IF(K4=I4,"Coerente",(IF(K4="Non verificato","Non applicabile","Non coerente")))</f>
        <v>Non applicabile</v>
      </c>
    </row>
    <row r="5" spans="1:17" ht="59.25" customHeight="1" x14ac:dyDescent="0.25">
      <c r="A5" s="13"/>
      <c r="B5" s="13">
        <v>2</v>
      </c>
      <c r="C5" s="72"/>
      <c r="D5" s="72"/>
      <c r="E5" s="68" t="s">
        <v>60</v>
      </c>
      <c r="F5" s="69" t="s">
        <v>65</v>
      </c>
      <c r="G5" s="71" t="s">
        <v>58</v>
      </c>
      <c r="H5" s="70"/>
      <c r="I5" s="13" t="s">
        <v>37</v>
      </c>
      <c r="J5" s="17">
        <v>42726</v>
      </c>
      <c r="K5" s="72"/>
      <c r="L5" s="73"/>
    </row>
    <row r="6" spans="1:17" ht="56.25" customHeight="1" x14ac:dyDescent="0.25">
      <c r="A6" s="13"/>
      <c r="B6" s="13">
        <v>3</v>
      </c>
      <c r="C6" s="72"/>
      <c r="D6" s="72"/>
      <c r="E6" s="68" t="s">
        <v>61</v>
      </c>
      <c r="F6" s="69" t="s">
        <v>66</v>
      </c>
      <c r="G6" s="71" t="s">
        <v>58</v>
      </c>
      <c r="H6" s="70"/>
      <c r="I6" s="13" t="s">
        <v>37</v>
      </c>
      <c r="J6" s="17">
        <v>42726</v>
      </c>
      <c r="K6" s="72"/>
      <c r="L6" s="73"/>
    </row>
    <row r="7" spans="1:17" ht="57.75" customHeight="1" x14ac:dyDescent="0.25">
      <c r="A7" s="13"/>
      <c r="B7" s="13">
        <v>4</v>
      </c>
      <c r="C7" s="72"/>
      <c r="D7" s="72"/>
      <c r="E7" s="68" t="s">
        <v>62</v>
      </c>
      <c r="F7" s="69" t="s">
        <v>67</v>
      </c>
      <c r="G7" s="71" t="s">
        <v>58</v>
      </c>
      <c r="H7" s="70"/>
      <c r="I7" s="13" t="s">
        <v>37</v>
      </c>
      <c r="J7" s="17">
        <v>42726</v>
      </c>
      <c r="K7" s="72"/>
      <c r="L7" s="73"/>
    </row>
    <row r="8" spans="1:17" ht="57" customHeight="1" x14ac:dyDescent="0.25">
      <c r="A8" s="13"/>
      <c r="B8" s="13">
        <v>5</v>
      </c>
      <c r="C8" s="72"/>
      <c r="D8" s="72"/>
      <c r="E8" s="68" t="s">
        <v>63</v>
      </c>
      <c r="F8" s="69" t="s">
        <v>68</v>
      </c>
      <c r="G8" s="71" t="s">
        <v>58</v>
      </c>
      <c r="H8" s="70"/>
      <c r="I8" s="13" t="s">
        <v>37</v>
      </c>
      <c r="J8" s="17">
        <v>42726</v>
      </c>
      <c r="K8" s="72"/>
      <c r="L8" s="73"/>
    </row>
    <row r="9" spans="1:17" ht="40.5" customHeight="1" x14ac:dyDescent="0.25">
      <c r="A9" s="13"/>
      <c r="B9" s="13"/>
      <c r="C9" s="72"/>
      <c r="D9" s="72"/>
      <c r="E9" s="68"/>
      <c r="F9" s="69"/>
      <c r="G9" s="71"/>
      <c r="H9" s="70"/>
      <c r="I9" s="13"/>
      <c r="J9" s="17"/>
      <c r="K9" s="72"/>
      <c r="L9" s="73"/>
    </row>
    <row r="10" spans="1:17" ht="58.5" customHeight="1" x14ac:dyDescent="0.25">
      <c r="A10" s="13"/>
      <c r="B10" s="13">
        <v>6</v>
      </c>
      <c r="C10" s="72"/>
      <c r="D10" s="72"/>
      <c r="E10" s="13" t="s">
        <v>69</v>
      </c>
      <c r="F10" s="113" t="s">
        <v>77</v>
      </c>
      <c r="G10" s="68" t="s">
        <v>71</v>
      </c>
      <c r="H10" s="114" t="s">
        <v>78</v>
      </c>
      <c r="I10" s="13" t="s">
        <v>37</v>
      </c>
      <c r="J10" s="17">
        <v>42671</v>
      </c>
      <c r="K10" s="13"/>
      <c r="L10" s="17"/>
    </row>
    <row r="11" spans="1:17" ht="67.5" customHeight="1" x14ac:dyDescent="0.25">
      <c r="A11" s="13"/>
      <c r="B11" s="13">
        <v>7</v>
      </c>
      <c r="C11" s="72"/>
      <c r="D11" s="72"/>
      <c r="E11" s="13" t="s">
        <v>70</v>
      </c>
      <c r="F11" s="113" t="s">
        <v>76</v>
      </c>
      <c r="G11" s="68" t="s">
        <v>72</v>
      </c>
      <c r="H11" s="116"/>
      <c r="I11" s="13" t="s">
        <v>37</v>
      </c>
      <c r="J11" s="17">
        <v>42671</v>
      </c>
      <c r="K11" s="13"/>
      <c r="L11" s="17"/>
    </row>
    <row r="12" spans="1:17" x14ac:dyDescent="0.25">
      <c r="A12" s="13"/>
      <c r="B12" s="13">
        <v>8</v>
      </c>
      <c r="C12" s="13"/>
      <c r="D12" s="13"/>
      <c r="E12" s="13" t="s">
        <v>73</v>
      </c>
      <c r="F12" s="13" t="s">
        <v>74</v>
      </c>
      <c r="G12" s="68" t="s">
        <v>75</v>
      </c>
      <c r="H12" s="115"/>
      <c r="I12" s="13" t="s">
        <v>37</v>
      </c>
      <c r="J12" s="17">
        <v>42671</v>
      </c>
      <c r="K12" s="13"/>
      <c r="L12" s="17"/>
    </row>
    <row r="13" spans="1:17" x14ac:dyDescent="0.25">
      <c r="A13" s="13"/>
      <c r="B13" s="13"/>
      <c r="C13" s="13"/>
      <c r="D13" s="13"/>
      <c r="E13" s="13"/>
      <c r="F13" s="13"/>
      <c r="G13" s="13"/>
      <c r="H13" s="13"/>
      <c r="I13" s="13"/>
      <c r="J13" s="17"/>
      <c r="K13" s="13"/>
      <c r="L13" s="17"/>
    </row>
    <row r="14" spans="1:17" x14ac:dyDescent="0.25">
      <c r="A14" s="13"/>
      <c r="B14" s="13"/>
      <c r="C14" s="13"/>
      <c r="D14" s="13"/>
      <c r="E14" s="13"/>
      <c r="F14" s="13"/>
      <c r="G14" s="13"/>
      <c r="H14" s="13"/>
      <c r="I14" s="13"/>
      <c r="J14" s="17"/>
      <c r="K14" s="13"/>
      <c r="L14" s="17"/>
    </row>
    <row r="15" spans="1:17" x14ac:dyDescent="0.25">
      <c r="L15" s="18"/>
    </row>
    <row r="16" spans="1:17" x14ac:dyDescent="0.25">
      <c r="L16" s="18"/>
    </row>
    <row r="17" spans="12:12" x14ac:dyDescent="0.25">
      <c r="L17" s="18"/>
    </row>
    <row r="18" spans="12:12" x14ac:dyDescent="0.25">
      <c r="L18" s="18"/>
    </row>
    <row r="19" spans="12:12" x14ac:dyDescent="0.25">
      <c r="L19" s="18"/>
    </row>
    <row r="20" spans="12:12" x14ac:dyDescent="0.25">
      <c r="L20" s="18"/>
    </row>
    <row r="21" spans="12:12" x14ac:dyDescent="0.25">
      <c r="L21" s="18"/>
    </row>
    <row r="22" spans="12:12" x14ac:dyDescent="0.25">
      <c r="L22" s="18"/>
    </row>
    <row r="23" spans="12:12" x14ac:dyDescent="0.25">
      <c r="L23" s="18"/>
    </row>
  </sheetData>
  <mergeCells count="4">
    <mergeCell ref="A2:K2"/>
    <mergeCell ref="A1:K1"/>
    <mergeCell ref="L1:L2"/>
    <mergeCell ref="H10:H12"/>
  </mergeCells>
  <dataValidations count="2">
    <dataValidation type="list" allowBlank="1" showInputMessage="1" showErrorMessage="1" sqref="I4:I1048576">
      <formula1>$P$3:$P$3</formula1>
    </dataValidation>
    <dataValidation type="list" allowBlank="1" showInputMessage="1" showErrorMessage="1" sqref="K4:K1048576">
      <formula1>$Q$3:$Q$3</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oglio3"/>
  <dimension ref="A1:O37"/>
  <sheetViews>
    <sheetView zoomScaleNormal="100" workbookViewId="0">
      <selection sqref="A1:O15"/>
    </sheetView>
  </sheetViews>
  <sheetFormatPr defaultRowHeight="15" x14ac:dyDescent="0.25"/>
  <cols>
    <col min="1" max="1" width="8.7109375" style="19" customWidth="1"/>
    <col min="2" max="2" width="18.42578125" style="19" bestFit="1" customWidth="1"/>
    <col min="3" max="3" width="10" style="19" customWidth="1"/>
    <col min="4" max="4" width="12.28515625" style="19" customWidth="1"/>
    <col min="5" max="5" width="7.140625" style="19" customWidth="1"/>
    <col min="6" max="6" width="1.42578125" style="20" customWidth="1"/>
    <col min="7" max="7" width="7.42578125" style="19" customWidth="1"/>
    <col min="8" max="8" width="15.42578125" style="19" customWidth="1"/>
    <col min="9" max="9" width="10" style="19" customWidth="1"/>
    <col min="10" max="10" width="14.5703125" style="19" customWidth="1"/>
    <col min="11" max="11" width="3.28515625" style="19" customWidth="1"/>
    <col min="12" max="12" width="15.42578125" style="19" customWidth="1"/>
    <col min="13" max="13" width="10" style="19" customWidth="1"/>
    <col min="14" max="14" width="11.42578125" style="19" customWidth="1"/>
    <col min="15" max="15" width="6.28515625" style="19" customWidth="1"/>
    <col min="16" max="16" width="18.28515625" style="19" bestFit="1" customWidth="1"/>
    <col min="17" max="16384" width="9.140625" style="19"/>
  </cols>
  <sheetData>
    <row r="1" spans="1:15" ht="15" customHeight="1" x14ac:dyDescent="0.25">
      <c r="A1" s="104" t="s">
        <v>40</v>
      </c>
      <c r="B1" s="105"/>
      <c r="C1" s="105"/>
      <c r="D1" s="105"/>
      <c r="E1" s="106"/>
      <c r="G1" s="104" t="s">
        <v>41</v>
      </c>
      <c r="H1" s="105"/>
      <c r="I1" s="105"/>
      <c r="J1" s="105"/>
      <c r="K1" s="105"/>
      <c r="L1" s="105"/>
      <c r="M1" s="105"/>
      <c r="N1" s="105"/>
      <c r="O1" s="106"/>
    </row>
    <row r="2" spans="1:15" ht="15.75" thickBot="1" x14ac:dyDescent="0.3">
      <c r="A2" s="107"/>
      <c r="B2" s="108"/>
      <c r="C2" s="108"/>
      <c r="D2" s="108"/>
      <c r="E2" s="109"/>
      <c r="G2" s="107"/>
      <c r="H2" s="108"/>
      <c r="I2" s="108"/>
      <c r="J2" s="108"/>
      <c r="K2" s="108"/>
      <c r="L2" s="108"/>
      <c r="M2" s="108"/>
      <c r="N2" s="108"/>
      <c r="O2" s="109"/>
    </row>
    <row r="3" spans="1:15" ht="15.75" thickBot="1" x14ac:dyDescent="0.3">
      <c r="A3" s="36"/>
      <c r="B3" s="37"/>
      <c r="C3" s="37"/>
      <c r="D3" s="38"/>
      <c r="E3" s="34"/>
      <c r="G3" s="26"/>
      <c r="H3" s="30"/>
      <c r="I3" s="30"/>
      <c r="J3" s="30"/>
      <c r="K3" s="30"/>
      <c r="L3" s="30"/>
      <c r="M3" s="30"/>
      <c r="N3" s="22"/>
      <c r="O3" s="24"/>
    </row>
    <row r="4" spans="1:15" ht="60.75" thickBot="1" x14ac:dyDescent="0.3">
      <c r="A4" s="26"/>
      <c r="B4" s="23"/>
      <c r="C4" s="23"/>
      <c r="D4" s="22"/>
      <c r="E4" s="24"/>
      <c r="G4" s="26"/>
      <c r="H4" s="50" t="s">
        <v>55</v>
      </c>
      <c r="I4" s="51" t="s">
        <v>50</v>
      </c>
      <c r="J4" s="52" t="s">
        <v>51</v>
      </c>
      <c r="K4" s="30"/>
      <c r="L4" s="30"/>
      <c r="M4" s="30"/>
      <c r="N4" s="22"/>
      <c r="O4" s="24"/>
    </row>
    <row r="5" spans="1:15" ht="30.75" customHeight="1" thickBot="1" x14ac:dyDescent="0.3">
      <c r="A5" s="26"/>
      <c r="B5" s="98" t="s">
        <v>53</v>
      </c>
      <c r="C5" s="99"/>
      <c r="D5" s="100"/>
      <c r="E5" s="24"/>
      <c r="G5" s="26"/>
      <c r="H5" s="53">
        <f>GETPIVOTDATA("ID",$B$7)</f>
        <v>7</v>
      </c>
      <c r="I5" s="54">
        <f>COUNTIF('Lista dei casi di test'!L:L,"Coerente")+COUNTIF('Lista dei casi di test'!L:L,"Non coerente")</f>
        <v>0</v>
      </c>
      <c r="J5" s="67">
        <f>I5/H5</f>
        <v>0</v>
      </c>
      <c r="K5" s="30"/>
      <c r="L5" s="30"/>
      <c r="M5" s="30"/>
      <c r="N5" s="22"/>
      <c r="O5" s="24"/>
    </row>
    <row r="6" spans="1:15" ht="5.25" customHeight="1" thickBot="1" x14ac:dyDescent="0.3">
      <c r="A6" s="26"/>
      <c r="B6" s="101"/>
      <c r="C6" s="102"/>
      <c r="D6" s="103"/>
      <c r="E6" s="24"/>
      <c r="G6" s="26"/>
      <c r="H6" s="48"/>
      <c r="I6" s="48"/>
      <c r="J6" s="49"/>
      <c r="K6" s="30"/>
      <c r="L6" s="30"/>
      <c r="M6" s="30"/>
      <c r="N6" s="22"/>
      <c r="O6" s="24"/>
    </row>
    <row r="7" spans="1:15" ht="18.75" customHeight="1" thickBot="1" x14ac:dyDescent="0.3">
      <c r="A7" s="26"/>
      <c r="B7" s="55" t="s">
        <v>47</v>
      </c>
      <c r="C7" s="46" t="s">
        <v>48</v>
      </c>
      <c r="D7" s="47" t="s">
        <v>46</v>
      </c>
      <c r="E7" s="24"/>
      <c r="G7" s="26"/>
      <c r="H7" s="48"/>
      <c r="I7" s="48"/>
      <c r="J7" s="49"/>
      <c r="K7" s="30"/>
      <c r="L7" s="30"/>
      <c r="M7" s="30"/>
      <c r="N7" s="22"/>
      <c r="O7" s="24"/>
    </row>
    <row r="8" spans="1:15" ht="18.75" customHeight="1" x14ac:dyDescent="0.25">
      <c r="A8" s="25"/>
      <c r="B8" s="56" t="s">
        <v>38</v>
      </c>
      <c r="C8" s="43"/>
      <c r="D8" s="35">
        <f>GETPIVOTDATA("ID",$B$7,"Stato test","Ko")/GETPIVOTDATA("ID",$B$7)</f>
        <v>0</v>
      </c>
      <c r="E8" s="24"/>
      <c r="G8" s="25"/>
      <c r="H8" s="98" t="s">
        <v>53</v>
      </c>
      <c r="I8" s="99"/>
      <c r="J8" s="100"/>
      <c r="K8" s="30"/>
      <c r="L8" s="98" t="s">
        <v>49</v>
      </c>
      <c r="M8" s="99"/>
      <c r="N8" s="100"/>
      <c r="O8" s="24"/>
    </row>
    <row r="9" spans="1:15" ht="15.75" thickBot="1" x14ac:dyDescent="0.3">
      <c r="A9" s="39"/>
      <c r="B9" s="57" t="s">
        <v>37</v>
      </c>
      <c r="C9" s="44">
        <v>7</v>
      </c>
      <c r="D9" s="35">
        <f>GETPIVOTDATA("ID",$B$7,"Stato test","Ok")/GETPIVOTDATA("ID",$B$7)</f>
        <v>1</v>
      </c>
      <c r="E9" s="24"/>
      <c r="G9" s="39"/>
      <c r="H9" s="110"/>
      <c r="I9" s="111"/>
      <c r="J9" s="112"/>
      <c r="K9" s="30"/>
      <c r="L9" s="110"/>
      <c r="M9" s="111"/>
      <c r="N9" s="112"/>
      <c r="O9" s="24"/>
    </row>
    <row r="10" spans="1:15" ht="15.75" thickBot="1" x14ac:dyDescent="0.3">
      <c r="A10" s="39"/>
      <c r="B10" s="58" t="s">
        <v>57</v>
      </c>
      <c r="C10" s="45">
        <v>7</v>
      </c>
      <c r="D10" s="32"/>
      <c r="E10" s="24"/>
      <c r="G10" s="39"/>
      <c r="H10" s="64" t="s">
        <v>56</v>
      </c>
      <c r="I10" s="65" t="s">
        <v>48</v>
      </c>
      <c r="J10" s="59" t="s">
        <v>46</v>
      </c>
      <c r="K10" s="23"/>
      <c r="L10" s="63" t="s">
        <v>56</v>
      </c>
      <c r="M10" s="66" t="s">
        <v>48</v>
      </c>
      <c r="N10" s="47" t="s">
        <v>46</v>
      </c>
      <c r="O10" s="24"/>
    </row>
    <row r="11" spans="1:15" x14ac:dyDescent="0.25">
      <c r="A11" s="39"/>
      <c r="B11" s="21"/>
      <c r="C11" s="21"/>
      <c r="D11" s="22"/>
      <c r="E11" s="24"/>
      <c r="G11" s="39"/>
      <c r="H11" s="61" t="s">
        <v>39</v>
      </c>
      <c r="I11" s="40">
        <v>1</v>
      </c>
      <c r="J11" s="35">
        <f>GETPIVOTDATA("ID",$H$10,"Verifica DSI","Non verificato")/GETPIVOTDATA("ID",$H$10)</f>
        <v>0.25</v>
      </c>
      <c r="K11" s="23"/>
      <c r="L11" s="60" t="s">
        <v>45</v>
      </c>
      <c r="M11" s="41">
        <v>1</v>
      </c>
      <c r="N11" s="35">
        <f>GETPIVOTDATA("ID",$L$10,"Incorenza stati","Coerente")/GETPIVOTDATA("ID",$L$10)</f>
        <v>0.33333333333333331</v>
      </c>
      <c r="O11" s="24"/>
    </row>
    <row r="12" spans="1:15" ht="15.75" thickBot="1" x14ac:dyDescent="0.3">
      <c r="A12" s="39"/>
      <c r="B12" s="20"/>
      <c r="C12" s="20"/>
      <c r="D12" s="20"/>
      <c r="E12" s="24"/>
      <c r="G12" s="39"/>
      <c r="H12" s="60" t="s">
        <v>54</v>
      </c>
      <c r="I12" s="41">
        <v>1</v>
      </c>
      <c r="J12" s="35">
        <f>GETPIVOTDATA("ID",$H$10,"Verifica DSI","Ok")/GETPIVOTDATA("ID",$H$10)</f>
        <v>0.25</v>
      </c>
      <c r="K12" s="23"/>
      <c r="L12" s="62" t="s">
        <v>44</v>
      </c>
      <c r="M12" s="41">
        <v>2</v>
      </c>
      <c r="N12" s="35">
        <f>GETPIVOTDATA("ID",$L$10,"Incorenza stati","Non coerente")/GETPIVOTDATA("ID",$L$10)</f>
        <v>0.66666666666666663</v>
      </c>
      <c r="O12" s="24"/>
    </row>
    <row r="13" spans="1:15" ht="15.75" thickBot="1" x14ac:dyDescent="0.3">
      <c r="A13" s="39"/>
      <c r="B13" s="20"/>
      <c r="C13" s="20"/>
      <c r="D13" s="20"/>
      <c r="E13" s="24"/>
      <c r="G13" s="39"/>
      <c r="H13" s="62" t="s">
        <v>38</v>
      </c>
      <c r="I13" s="41">
        <v>2</v>
      </c>
      <c r="J13" s="35">
        <f>GETPIVOTDATA("ID",$H$10,"Verifica DSI","Ko")/GETPIVOTDATA("ID",$H$10)</f>
        <v>0.5</v>
      </c>
      <c r="K13" s="23"/>
      <c r="L13" s="62" t="s">
        <v>57</v>
      </c>
      <c r="M13" s="42">
        <v>3</v>
      </c>
      <c r="N13" s="32"/>
      <c r="O13" s="24"/>
    </row>
    <row r="14" spans="1:15" ht="15.75" thickBot="1" x14ac:dyDescent="0.3">
      <c r="A14" s="26"/>
      <c r="B14" s="20"/>
      <c r="C14" s="20"/>
      <c r="D14" s="20"/>
      <c r="E14" s="24"/>
      <c r="G14" s="26"/>
      <c r="H14" s="65" t="s">
        <v>57</v>
      </c>
      <c r="I14" s="42">
        <v>4</v>
      </c>
      <c r="J14" s="32"/>
      <c r="K14" s="33"/>
      <c r="L14" s="23"/>
      <c r="M14" s="23"/>
      <c r="N14" s="23"/>
      <c r="O14" s="24"/>
    </row>
    <row r="15" spans="1:15" ht="15.75" thickBot="1" x14ac:dyDescent="0.3">
      <c r="A15" s="31"/>
      <c r="B15" s="27"/>
      <c r="C15" s="27"/>
      <c r="D15" s="28"/>
      <c r="E15" s="29"/>
      <c r="G15" s="31"/>
      <c r="H15" s="27"/>
      <c r="I15" s="27"/>
      <c r="J15" s="27"/>
      <c r="K15" s="27"/>
      <c r="L15" s="27"/>
      <c r="M15" s="27"/>
      <c r="N15" s="27"/>
      <c r="O15" s="29"/>
    </row>
    <row r="16" spans="1:15" x14ac:dyDescent="0.25">
      <c r="A16"/>
      <c r="B16"/>
      <c r="C16"/>
      <c r="H16"/>
      <c r="I16"/>
      <c r="J16"/>
      <c r="L16"/>
      <c r="M16"/>
      <c r="N16"/>
    </row>
    <row r="17" spans="1:14" x14ac:dyDescent="0.25">
      <c r="A17"/>
      <c r="B17"/>
      <c r="C17"/>
      <c r="H17"/>
      <c r="I17"/>
      <c r="J17"/>
      <c r="L17"/>
      <c r="M17"/>
      <c r="N17"/>
    </row>
    <row r="18" spans="1:14" x14ac:dyDescent="0.25">
      <c r="A18"/>
      <c r="B18"/>
      <c r="C18"/>
      <c r="H18"/>
      <c r="I18"/>
      <c r="J18"/>
      <c r="L18"/>
      <c r="M18"/>
      <c r="N18"/>
    </row>
    <row r="19" spans="1:14" x14ac:dyDescent="0.25">
      <c r="A19"/>
      <c r="B19"/>
      <c r="C19"/>
      <c r="H19"/>
      <c r="I19"/>
      <c r="J19"/>
      <c r="L19"/>
      <c r="M19"/>
      <c r="N19"/>
    </row>
    <row r="20" spans="1:14" x14ac:dyDescent="0.25">
      <c r="A20"/>
      <c r="B20"/>
      <c r="C20"/>
      <c r="H20"/>
      <c r="I20"/>
      <c r="J20"/>
      <c r="L20"/>
      <c r="M20"/>
      <c r="N20"/>
    </row>
    <row r="21" spans="1:14" x14ac:dyDescent="0.25">
      <c r="A21"/>
      <c r="B21"/>
      <c r="C21"/>
      <c r="H21"/>
      <c r="I21"/>
      <c r="J21"/>
      <c r="L21"/>
      <c r="M21"/>
      <c r="N21"/>
    </row>
    <row r="22" spans="1:14" x14ac:dyDescent="0.25">
      <c r="A22"/>
      <c r="B22"/>
      <c r="C22"/>
      <c r="H22"/>
      <c r="I22"/>
      <c r="J22"/>
      <c r="L22"/>
      <c r="M22"/>
      <c r="N22"/>
    </row>
    <row r="23" spans="1:14" x14ac:dyDescent="0.25">
      <c r="A23"/>
      <c r="B23"/>
      <c r="C23"/>
      <c r="G23"/>
      <c r="H23"/>
      <c r="I23"/>
      <c r="J23"/>
      <c r="K23"/>
      <c r="L23"/>
      <c r="M23"/>
      <c r="N23"/>
    </row>
    <row r="24" spans="1:14" x14ac:dyDescent="0.25">
      <c r="A24"/>
      <c r="B24"/>
      <c r="C24"/>
      <c r="G24"/>
      <c r="H24"/>
      <c r="I24"/>
      <c r="J24"/>
      <c r="K24"/>
      <c r="L24"/>
      <c r="M24"/>
      <c r="N24"/>
    </row>
    <row r="25" spans="1:14" x14ac:dyDescent="0.25">
      <c r="A25"/>
      <c r="B25"/>
      <c r="C25"/>
      <c r="G25"/>
      <c r="H25"/>
      <c r="I25"/>
      <c r="J25"/>
      <c r="K25"/>
      <c r="L25"/>
      <c r="M25"/>
      <c r="N25"/>
    </row>
    <row r="26" spans="1:14" x14ac:dyDescent="0.25">
      <c r="G26"/>
      <c r="H26"/>
      <c r="I26"/>
      <c r="J26"/>
      <c r="K26"/>
      <c r="L26"/>
      <c r="M26"/>
    </row>
    <row r="27" spans="1:14" x14ac:dyDescent="0.25">
      <c r="G27"/>
      <c r="H27"/>
      <c r="I27"/>
      <c r="J27"/>
      <c r="K27"/>
      <c r="L27"/>
      <c r="M27"/>
    </row>
    <row r="28" spans="1:14" x14ac:dyDescent="0.25">
      <c r="G28"/>
      <c r="H28"/>
      <c r="I28"/>
      <c r="J28"/>
      <c r="K28"/>
      <c r="L28"/>
      <c r="M28"/>
    </row>
    <row r="29" spans="1:14" x14ac:dyDescent="0.25">
      <c r="G29"/>
      <c r="H29"/>
      <c r="I29"/>
      <c r="J29"/>
      <c r="K29"/>
      <c r="L29"/>
      <c r="M29"/>
    </row>
    <row r="30" spans="1:14" x14ac:dyDescent="0.25">
      <c r="G30"/>
      <c r="H30"/>
      <c r="I30"/>
      <c r="J30"/>
      <c r="K30"/>
      <c r="L30"/>
      <c r="M30"/>
    </row>
    <row r="31" spans="1:14" x14ac:dyDescent="0.25">
      <c r="G31"/>
      <c r="H31"/>
      <c r="I31"/>
      <c r="J31"/>
      <c r="K31"/>
      <c r="L31"/>
      <c r="M31"/>
    </row>
    <row r="32" spans="1:14" x14ac:dyDescent="0.25">
      <c r="G32"/>
      <c r="H32"/>
      <c r="I32"/>
      <c r="J32"/>
      <c r="K32"/>
      <c r="L32"/>
      <c r="M32"/>
    </row>
    <row r="33" spans="7:13" x14ac:dyDescent="0.25">
      <c r="G33"/>
      <c r="H33"/>
      <c r="I33"/>
      <c r="J33"/>
      <c r="K33"/>
      <c r="L33"/>
      <c r="M33"/>
    </row>
    <row r="34" spans="7:13" x14ac:dyDescent="0.25">
      <c r="G34"/>
      <c r="H34"/>
      <c r="I34"/>
      <c r="J34"/>
      <c r="K34"/>
      <c r="L34"/>
      <c r="M34"/>
    </row>
    <row r="35" spans="7:13" x14ac:dyDescent="0.25">
      <c r="G35"/>
      <c r="H35"/>
      <c r="I35"/>
      <c r="J35"/>
      <c r="K35"/>
      <c r="L35"/>
      <c r="M35"/>
    </row>
    <row r="36" spans="7:13" x14ac:dyDescent="0.25">
      <c r="H36"/>
      <c r="I36"/>
      <c r="J36"/>
      <c r="L36"/>
      <c r="M36"/>
    </row>
    <row r="37" spans="7:13" x14ac:dyDescent="0.25">
      <c r="H37"/>
      <c r="I37"/>
      <c r="J37"/>
      <c r="L37"/>
      <c r="M37"/>
    </row>
  </sheetData>
  <mergeCells count="5">
    <mergeCell ref="B5:D6"/>
    <mergeCell ref="A1:E2"/>
    <mergeCell ref="G1:O2"/>
    <mergeCell ref="L8:N9"/>
    <mergeCell ref="H8:J9"/>
  </mergeCells>
  <conditionalFormatting sqref="J5">
    <cfRule type="expression" dxfId="0" priority="1">
      <formula>"&lt;25"</formula>
    </cfRule>
  </conditionalFormatting>
  <pageMargins left="0.7" right="0.7" top="0.75" bottom="0.75" header="0.3" footer="0.3"/>
  <pageSetup paperSize="9" orientation="portrait" r:id="rId4"/>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C5EE125-43E6-46CF-BE7E-DF899F9AE08F}">
  <ds:schemaRefs>
    <ds:schemaRef ds:uri="http://schemas.microsoft.com/office/2006/metadata/properties"/>
    <ds:schemaRef ds:uri="http://purl.org/dc/elements/1.1/"/>
    <ds:schemaRef ds:uri="http://schemas.microsoft.com/office/infopath/2007/PartnerControls"/>
    <ds:schemaRef ds:uri="http://schemas.microsoft.com/office/2006/documentManagement/types"/>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C3A56FCF-C5F4-4BE8-A3D4-155BB73757FB}">
  <ds:schemaRefs>
    <ds:schemaRef ds:uri="http://schemas.microsoft.com/sharepoint/v3/contenttype/forms"/>
  </ds:schemaRefs>
</ds:datastoreItem>
</file>

<file path=customXml/itemProps3.xml><?xml version="1.0" encoding="utf-8"?>
<ds:datastoreItem xmlns:ds="http://schemas.openxmlformats.org/officeDocument/2006/customXml" ds:itemID="{4302E80F-5264-4B4D-ABB5-B564D1D5A2D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Copertina</vt:lpstr>
      <vt:lpstr>Lista dei casi di test</vt:lpstr>
      <vt:lpstr>Sintesi</vt:lpstr>
      <vt:lpstr>Sintesi!Print_Area</vt:lpstr>
    </vt:vector>
  </TitlesOfParts>
  <Company>Intesa-Sanpaolo</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Savegnago Stefano</dc:creator>
  <cp:lastModifiedBy>Dessi, Michele</cp:lastModifiedBy>
  <dcterms:created xsi:type="dcterms:W3CDTF">2016-05-16T12:39:54Z</dcterms:created>
  <dcterms:modified xsi:type="dcterms:W3CDTF">2016-12-22T14:03:25Z</dcterms:modified>
</cp:coreProperties>
</file>