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2" i="1"/>
  <c r="D43" i="1"/>
  <c r="D44" i="1"/>
  <c r="D45" i="1"/>
  <c r="D41" i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D239" i="1" s="1"/>
  <c r="BY237" i="1"/>
  <c r="D237" i="1" s="1"/>
  <c r="BZ236" i="1"/>
  <c r="D236" i="1" s="1"/>
  <c r="CA236" i="1"/>
  <c r="BY236" i="1"/>
  <c r="BY235" i="1"/>
  <c r="BW235" i="1" s="1"/>
  <c r="BZ235" i="1"/>
  <c r="CA235" i="1"/>
  <c r="BY234" i="1"/>
  <c r="BW234" i="1" s="1"/>
  <c r="BZ234" i="1"/>
  <c r="CA234" i="1"/>
  <c r="BY233" i="1"/>
  <c r="BW233" i="1" s="1"/>
  <c r="BZ233" i="1"/>
  <c r="CA233" i="1"/>
  <c r="BY232" i="1"/>
  <c r="BW232" i="1" s="1"/>
  <c r="BZ232" i="1"/>
  <c r="CA232" i="1"/>
  <c r="BY231" i="1"/>
  <c r="BW231" i="1" s="1"/>
  <c r="BZ231" i="1"/>
  <c r="CA231" i="1"/>
  <c r="CA230" i="1"/>
  <c r="BW230" i="1" s="1"/>
  <c r="BZ230" i="1"/>
  <c r="BY230" i="1"/>
  <c r="BY228" i="1"/>
  <c r="BW228" i="1" s="1"/>
  <c r="BZ228" i="1"/>
  <c r="CA228" i="1"/>
  <c r="BY227" i="1"/>
  <c r="BW227" i="1" s="1"/>
  <c r="BZ227" i="1"/>
  <c r="CA227" i="1"/>
  <c r="CA226" i="1"/>
  <c r="BW226" i="1" s="1"/>
  <c r="BZ226" i="1"/>
  <c r="BY226" i="1"/>
  <c r="BY223" i="1"/>
  <c r="BW223" i="1" s="1"/>
  <c r="BY224" i="1"/>
  <c r="CA224" i="1"/>
  <c r="BW224" i="1" s="1"/>
  <c r="BW217" i="1"/>
  <c r="BW221" i="1"/>
  <c r="CA222" i="1"/>
  <c r="BZ222" i="1"/>
  <c r="BY222" i="1"/>
  <c r="BW222" i="1" s="1"/>
  <c r="BY221" i="1"/>
  <c r="BZ221" i="1"/>
  <c r="CA221" i="1"/>
  <c r="BY220" i="1"/>
  <c r="BW220" i="1" s="1"/>
  <c r="BZ220" i="1"/>
  <c r="CA220" i="1"/>
  <c r="CA219" i="1"/>
  <c r="BZ219" i="1"/>
  <c r="BW219" i="1" s="1"/>
  <c r="BY219" i="1"/>
  <c r="BY218" i="1"/>
  <c r="BW218" i="1" s="1"/>
  <c r="BZ218" i="1"/>
  <c r="CA218" i="1"/>
  <c r="BY217" i="1"/>
  <c r="BZ217" i="1"/>
  <c r="CA217" i="1"/>
  <c r="BW216" i="1"/>
  <c r="CA216" i="1"/>
  <c r="BZ216" i="1"/>
  <c r="BY216" i="1"/>
  <c r="BW214" i="1"/>
  <c r="BY214" i="1"/>
  <c r="BZ214" i="1"/>
  <c r="CA214" i="1"/>
  <c r="BW212" i="1"/>
  <c r="BY213" i="1"/>
  <c r="BW213" i="1" s="1"/>
  <c r="BZ213" i="1"/>
  <c r="CA213" i="1"/>
  <c r="CA212" i="1"/>
  <c r="BZ212" i="1"/>
  <c r="BY212" i="1"/>
  <c r="BW210" i="1"/>
  <c r="CA210" i="1"/>
  <c r="BY210" i="1"/>
  <c r="CA209" i="1"/>
  <c r="BW209" i="1" s="1"/>
  <c r="CA208" i="1"/>
  <c r="BZ208" i="1"/>
  <c r="BY208" i="1"/>
  <c r="BW208" i="1" s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D31" i="1" l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53" i="1" s="1"/>
  <c r="D133" i="1" l="1"/>
  <c r="D111" i="1"/>
  <c r="D89" i="1"/>
  <c r="D120" i="1"/>
  <c r="D65" i="1"/>
  <c r="D146" i="1"/>
  <c r="D77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204" i="1"/>
  <c r="D205" i="1"/>
  <c r="D203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W67" i="1" l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<sst xmlns="http://schemas.openxmlformats.org/spreadsheetml/2006/main" count="1367" uniqueCount="371">
  <si>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</si>
  <si>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</si>
  <si>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</si>
  <si>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</si>
  <si>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</si>
  <si>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</si>
  <si>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</si>
  <si>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</si>
  <si>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</si>
  <si>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</si>
  <si>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</si>
  <si>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</si>
  <si>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</si>
  <si>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</si>
  <si>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</si>
  <si>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</si>
  <si>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</si>
  <si>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</si>
  <si>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</si>
  <si>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</si>
  <si>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</si>
  <si>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</si>
  <si>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</si>
  <si>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</si>
  <si>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</si>
  <si>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</si>
  <si>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</si>
  <si>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</si>
  <si>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</si>
  <si>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</si>
  <si>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</si>
  <si>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</si>
  <si>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</si>
  <si>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</si>
  <si>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</si>
  <si>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</si>
  <si>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</si>
  <si>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</si>
  <si>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</si>
  <si>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</si>
  <si>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</si>
  <si>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</si>
  <si>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</si>
  <si>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</si>
  <si>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</si>
  <si>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</si>
  <si>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</si>
  <si>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</si>
  <si>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</si>
  <si>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</si>
  <si>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</si>
  <si>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</si>
  <si>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</si>
  <si>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</si>
  <si>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</si>
  <si>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</si>
  <si>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</si>
  <si>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</si>
  <si>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</si>
  <si>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</si>
  <si>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</si>
  <si>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</si>
  <si>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</si>
  <si>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</si>
  <si>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</si>
  <si>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</si>
  <si>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</si>
  <si>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</si>
  <si>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</si>
  <si>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</si>
  <si>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</si>
  <si>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</si>
  <si>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</si>
  <si>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</si>
  <si>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</si>
  <si>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</si>
  <si>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</si>
  <si>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</si>
  <si>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</si>
  <si>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</si>
  <si>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</si>
  <si>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</si>
  <si>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</si>
  <si>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</si>
  <si>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</si>
  <si>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</si>
  <si>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</si>
  <si>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</si>
  <si>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</si>
  <si>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</si>
  <si>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</si>
  <si>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</si>
  <si>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</si>
  <si>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</si>
  <si>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</si>
  <si>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</si>
  <si>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</si>
  <si>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</si>
  <si>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</si>
  <si>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</si>
  <si>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</si>
  <si>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</si>
  <si>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</si>
  <si>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</si>
  <si>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</si>
  <si>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</si>
  <si>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</si>
  <si>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</si>
  <si>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</si>
  <si>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</si>
  <si>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</si>
  <si>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</si>
  <si>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</si>
  <si>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</si>
  <si>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</si>
  <si>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</si>
  <si>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</si>
  <si>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</si>
  <si>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</si>
  <si>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</si>
  <si>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</si>
  <si>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</si>
  <si>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</si>
  <si>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</si>
  <si>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</si>
  <si>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</si>
  <si>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</si>
  <si>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</si>
  <si>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</si>
  <si>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</si>
  <si>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</si>
  <si>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</si>
  <si>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</si>
  <si>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</si>
  <si>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</si>
  <si>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</si>
  <si>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</si>
  <si>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</si>
  <si>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</si>
  <si>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</si>
  <si>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</si>
  <si>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</si>
  <si>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</si>
  <si>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</si>
  <si>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</si>
  <si>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</si>
  <si>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</si>
  <si>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</si>
  <si>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</si>
  <si>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</si>
  <si>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</si>
  <si>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</si>
  <si>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</si>
  <si>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</si>
  <si>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</si>
  <si>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</si>
  <si>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</si>
  <si>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</si>
  <si>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</si>
  <si>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</si>
  <si>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</si>
  <si>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</si>
  <si>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</si>
  <si>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</si>
  <si>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</si>
  <si>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</si>
  <si>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</si>
  <si>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</si>
  <si>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</si>
  <si>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</si>
  <si>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</si>
  <si>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</si>
  <si>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</si>
  <si>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</si>
  <si>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</si>
  <si>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</si>
  <si>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</si>
  <si>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</si>
  <si>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</si>
  <si>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</si>
  <si>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</si>
  <si>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</si>
  <si>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</si>
  <si>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</si>
  <si>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</si>
  <si>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</si>
  <si>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</si>
  <si>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</si>
  <si>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</si>
  <si>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</si>
  <si>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</si>
  <si>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</si>
  <si>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</si>
  <si>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</si>
  <si>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</si>
  <si>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</si>
  <si>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</si>
  <si>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</si>
  <si>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</si>
  <si>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</si>
  <si>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</si>
  <si>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</si>
  <si>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</si>
  <si>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</si>
  <si>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</si>
  <si>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</si>
  <si>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</si>
  <si>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</si>
  <si>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</si>
  <si>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</si>
  <si>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</si>
  <si>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</si>
  <si>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</si>
  <si>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</si>
  <si>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</si>
  <si>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</si>
  <si>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</si>
  <si>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</si>
  <si>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</si>
  <si>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</si>
  <si>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</si>
  <si>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</si>
  <si>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</si>
  <si>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</si>
  <si>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</si>
  <si>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</si>
  <si>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</si>
  <si>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</si>
  <si>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</si>
  <si>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</si>
  <si>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</si>
  <si>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</si>
  <si>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</si>
  <si>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</si>
  <si>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</si>
  <si>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</si>
  <si>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</si>
  <si>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</si>
  <si>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</si>
  <si>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</si>
  <si>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</si>
  <si>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</si>
  <si>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</si>
  <si>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</si>
  <si>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</si>
  <si>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</si>
  <si>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</si>
  <si>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</si>
  <si>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</si>
  <si>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</si>
  <si>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</si>
  <si>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</si>
  <si>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</si>
  <si>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</si>
  <si>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</si>
  <si>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</si>
  <si>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</si>
  <si>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</si>
  <si>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</si>
  <si>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</si>
  <si>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</si>
  <si>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</si>
  <si>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</si>
  <si>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</si>
  <si>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</si>
  <si>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</si>
  <si>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</si>
  <si>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</si>
  <si>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</si>
  <si>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</si>
  <si>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</si>
  <si>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</si>
  <si>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</si>
  <si>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</si>
  <si>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</si>
  <si>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</si>
  <si>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</si>
  <si>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</si>
  <si>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</si>
  <si>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</si>
  <si>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</si>
  <si>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</si>
  <si>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</si>
  <si>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</si>
  <si>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</si>
  <si>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</si>
  <si>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</si>
  <si>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</si>
  <si>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</si>
  <si>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</si>
  <si>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</si>
  <si>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</si>
  <si>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</si>
  <si>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</si>
  <si>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</si>
  <si>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</si>
  <si>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</si>
  <si>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</si>
  <si>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</si>
  <si>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</si>
  <si>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</si>
  <si>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</si>
  <si>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</si>
  <si>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</si>
  <si>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</si>
  <si>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</si>
  <si>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</si>
  <si>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</si>
  <si>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</si>
  <si>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</si>
  <si>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</si>
  <si>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</si>
  <si>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</si>
  <si>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</si>
  <si>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</si>
  <si>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</si>
  <si>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</si>
  <si>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</si>
  <si>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</si>
  <si>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</si>
  <si>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</si>
  <si>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</si>
  <si>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</si>
  <si>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</si>
  <si>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</si>
  <si>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</si>
  <si>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</si>
  <si>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</si>
  <si>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</si>
  <si>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</si>
  <si>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</si>
  <si>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</si>
  <si>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</si>
  <si>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</si>
  <si>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</si>
  <si>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</si>
  <si>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</si>
  <si>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</si>
  <si>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</si>
  <si>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</si>
  <si>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</si>
  <si>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</si>
  <si>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</si>
  <si>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</si>
  <si>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</si>
  <si>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</si>
  <si>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</si>
  <si>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</si>
  <si>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</si>
  <si>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</si>
  <si>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</si>
  <si>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</si>
  <si>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</si>
  <si>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</si>
  <si>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</si>
  <si>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</si>
  <si>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</si>
  <si>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</si>
  <si>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</si>
  <si>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</si>
  <si>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</si>
  <si>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</si>
  <si>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</si>
  <si>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</si>
  <si>
    <t>IMP_SALDO_CC_LT_0_M1</t>
  </si>
  <si>
    <t>IMP_SALDO_CC_LT_0_M2</t>
  </si>
  <si>
    <t>IMP_SALDO_CC_LT_0_M0</t>
  </si>
  <si>
    <t>ok</t>
  </si>
  <si>
    <t>IMP_SALDO_CC_ M0</t>
  </si>
  <si>
    <t>IMP_SALDO_CC_ M1</t>
  </si>
  <si>
    <t>IMP_SALDO_CC_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</si>
</sst>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Normal="100" workbookViewId="0">
      <pane xSplit="5" ySplit="3" topLeftCell="Q41" activePane="bottomRight" state="frozen"/>
      <selection pane="topRight" activeCell="F1" sqref="F1"/>
      <selection pane="bottomLeft" activeCell="A4" sqref="A4"/>
      <selection pane="bottomRight" activeCell="A49" sqref="A49"/>
    </sheetView>
  </sheetViews>
  <sheetFormatPr defaultColWidth="8.88671875" defaultRowHeight="14.4" x14ac:dyDescent="0.3"/>
  <cols>
    <col min="1" max="1" width="12.44140625" style="3" bestFit="1" customWidth="1"/>
    <col min="2" max="2" width="25.5546875" style="3" customWidth="1"/>
    <col min="3" max="4" width="13.6640625" style="3" customWidth="1"/>
    <col min="5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6640625" style="3" customWidth="1"/>
    <col min="11" max="11" width="37.109375" style="3" customWidth="1"/>
    <col min="12" max="12" width="30.44140625" style="3" customWidth="1"/>
    <col min="13" max="13" width="21.6640625" style="3" customWidth="1"/>
    <col min="14" max="14" width="16.33203125" style="3" customWidth="1"/>
    <col min="15" max="15" width="19.5546875" style="3" customWidth="1"/>
    <col min="16" max="16" width="18.88671875" style="3" customWidth="1"/>
    <col min="17" max="18" width="19.5546875" style="3" customWidth="1"/>
    <col min="19" max="21" width="23.109375" style="3" customWidth="1"/>
    <col min="22" max="22" width="24.88671875" style="3" customWidth="1"/>
    <col min="23" max="23" width="24.5546875" style="3" customWidth="1"/>
    <col min="24" max="24" width="24.88671875" style="3" customWidth="1"/>
    <col min="25" max="25" width="22.109375" style="3" customWidth="1"/>
    <col min="26" max="26" width="21.6640625" style="3" customWidth="1"/>
    <col min="27" max="27" width="22.109375" style="3" customWidth="1"/>
    <col min="28" max="41" width="25.109375" style="3" customWidth="1"/>
    <col min="42" max="42" width="28.33203125" style="3" customWidth="1"/>
    <col min="43" max="43" width="27.88671875" style="3" customWidth="1"/>
    <col min="44" max="45" width="28.33203125" style="3" customWidth="1"/>
    <col min="46" max="46" width="27.88671875" style="3" customWidth="1"/>
    <col min="47" max="47" width="28.33203125" style="3" customWidth="1"/>
    <col min="48" max="65" width="25.109375" style="3" customWidth="1"/>
    <col min="66" max="66" width="21.33203125" style="3" customWidth="1"/>
    <col min="67" max="67" width="21" style="3" customWidth="1"/>
    <col min="68" max="68" width="21.33203125" style="3" customWidth="1"/>
    <col min="69" max="69" width="19" style="3" customWidth="1"/>
    <col min="70" max="70" width="18.6640625" style="3" customWidth="1"/>
    <col min="71" max="72" width="19" style="3" customWidth="1"/>
    <col min="73" max="73" width="17.88671875" style="3" customWidth="1"/>
    <col min="74" max="74" width="19" style="3" customWidth="1"/>
    <col min="75" max="75" width="22.6640625" style="3" bestFit="1" customWidth="1"/>
    <col min="76" max="76" width="16.109375" style="3" bestFit="1" customWidth="1"/>
    <col min="77" max="80" width="16.109375" style="3" customWidth="1"/>
    <col min="81" max="81" width="13.5546875" style="3" customWidth="1"/>
    <col min="82" max="82" width="18.5546875" style="3" customWidth="1"/>
    <col min="83" max="86" width="13.5546875" style="3" customWidth="1"/>
    <col min="87" max="91" width="14.5546875" style="3" customWidth="1"/>
    <col min="92" max="92" width="15.33203125" style="3" customWidth="1"/>
    <col min="93" max="93" width="20" style="3" customWidth="1"/>
    <col min="94" max="94" width="25.6640625" style="3" bestFit="1" customWidth="1"/>
    <col min="95" max="96" width="8.88671875" style="3"/>
    <col min="97" max="97" width="18.109375" style="3" bestFit="1" customWidth="1"/>
    <col min="98" max="98" width="22.88671875" style="3" bestFit="1" customWidth="1"/>
    <col min="99" max="99" width="28" style="3" bestFit="1" customWidth="1"/>
    <col min="100" max="163" width="8.88671875" style="3"/>
    <col min="164" max="164" width="15.33203125" style="3" customWidth="1"/>
    <col min="165" max="16384" width="8.88671875" style="3"/>
  </cols>
  <sheetData>
    <row r="3" spans="1:95" ht="19.2" customHeight="1" x14ac:dyDescent="0.3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368</v>
      </c>
      <c r="Q3" s="5" t="s">
        <v>369</v>
      </c>
      <c r="R3" s="5" t="s">
        <v>370</v>
      </c>
      <c r="S3" s="45" t="s">
        <v>366</v>
      </c>
      <c r="T3" s="45" t="s">
        <v>364</v>
      </c>
      <c r="U3" s="45" t="s">
        <v>365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3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3">
      <c r="B5" s="6" t="s">
        <v>120</v>
      </c>
      <c r="C5" s="10">
        <v>200</v>
      </c>
      <c r="D5" s="10" t="str">
        <f>IF(OR(F5&lt;0, F5 = "-"),"missing",F5)</f>
        <v>missing</v>
      </c>
      <c r="E5" s="29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3">
      <c r="B6" s="6" t="s">
        <v>121</v>
      </c>
      <c r="C6" s="10">
        <v>200</v>
      </c>
      <c r="D6" s="10" t="str">
        <f>IF(OR(F6&lt;0, F6 = "-"),"missing",F6)</f>
        <v>missing</v>
      </c>
      <c r="E6" s="29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3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3">
      <c r="B8" s="6" t="s">
        <v>123</v>
      </c>
      <c r="C8" s="10">
        <v>201</v>
      </c>
      <c r="D8" s="10" t="str">
        <f>IF(OR(G8&lt;0, G8 = "-"),"missing",G8)</f>
        <v>missing</v>
      </c>
      <c r="E8" s="29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3">
      <c r="B9" s="6" t="s">
        <v>124</v>
      </c>
      <c r="C9" s="10">
        <v>201</v>
      </c>
      <c r="D9" s="10" t="str">
        <f>IF(OR(G9&lt;0, G9 = "-"),"missing",G9)</f>
        <v>missing</v>
      </c>
      <c r="E9" s="29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3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3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3">
      <c r="B12" s="6" t="s">
        <v>127</v>
      </c>
      <c r="C12" s="1">
        <v>202</v>
      </c>
      <c r="D12" s="9" t="s">
        <v>60</v>
      </c>
      <c r="E12" s="29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3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3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3">
      <c r="B15" s="6" t="s">
        <v>130</v>
      </c>
      <c r="C15" s="1">
        <v>203</v>
      </c>
      <c r="D15" s="9" t="s">
        <v>60</v>
      </c>
      <c r="E15" s="29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3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3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3">
      <c r="B18" s="6" t="s">
        <v>133</v>
      </c>
      <c r="C18" s="1">
        <v>204</v>
      </c>
      <c r="D18" s="9" t="s">
        <v>60</v>
      </c>
      <c r="E18" s="29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3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3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3">
      <c r="B21" s="6" t="s">
        <v>136</v>
      </c>
      <c r="C21" s="1">
        <v>205</v>
      </c>
      <c r="D21" s="9" t="str">
        <f>IF(OR(K21&lt;0, K21 = "-"),"missing",K21)</f>
        <v>missing</v>
      </c>
      <c r="E21" s="29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3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x14ac:dyDescent="0.3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x14ac:dyDescent="0.3">
      <c r="B24" s="6" t="s">
        <v>139</v>
      </c>
      <c r="C24" s="1">
        <v>206</v>
      </c>
      <c r="D24" s="9" t="str">
        <f>IF(OR(L24&lt;0, L24 = "-"),"missing",L24)</f>
        <v>missing</v>
      </c>
      <c r="E24" s="29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x14ac:dyDescent="0.3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x14ac:dyDescent="0.3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x14ac:dyDescent="0.3">
      <c r="B27" s="6" t="s">
        <v>142</v>
      </c>
      <c r="C27" s="1">
        <v>207</v>
      </c>
      <c r="D27" s="9" t="s">
        <v>60</v>
      </c>
      <c r="E27" s="29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x14ac:dyDescent="0.3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x14ac:dyDescent="0.3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3">
      <c r="B30" s="6" t="s">
        <v>145</v>
      </c>
      <c r="C30" s="1">
        <v>208</v>
      </c>
      <c r="D30" s="9" t="s">
        <v>60</v>
      </c>
      <c r="E30" s="29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x14ac:dyDescent="0.3">
      <c r="B31" s="6" t="s">
        <v>146</v>
      </c>
      <c r="C31" s="1">
        <v>209</v>
      </c>
      <c r="D31" s="29">
        <f>BW31/BX31</f>
        <v>0.42857142857142855</v>
      </c>
      <c r="E31" s="29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x14ac:dyDescent="0.3">
      <c r="B32" s="6" t="s">
        <v>147</v>
      </c>
      <c r="C32" s="1">
        <v>209</v>
      </c>
      <c r="D32" s="29" t="str">
        <f>IF(AND(OR(N32&lt;0, N32 = "-"),OR(O32&lt;0, O32 = "-")),"missing",N32/O32)</f>
        <v>missing</v>
      </c>
      <c r="E32" s="29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165" x14ac:dyDescent="0.3">
      <c r="B33" s="6" t="s">
        <v>148</v>
      </c>
      <c r="C33" s="1">
        <v>209</v>
      </c>
      <c r="D33" s="29" t="s">
        <v>60</v>
      </c>
      <c r="E33" s="29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165" ht="15" customHeight="1" x14ac:dyDescent="0.3">
      <c r="B34" s="6" t="s">
        <v>149</v>
      </c>
      <c r="C34" s="1">
        <v>209</v>
      </c>
      <c r="D34" s="29" t="str">
        <f>IF(OR(OR(N33&lt;0, N33 = "-"),OR(O33&lt;0, O33 = "-")),"missing",N33/O33)</f>
        <v>missing</v>
      </c>
      <c r="E34" s="29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22">
        <v>700</v>
      </c>
      <c r="P34" s="22"/>
      <c r="Q34" s="22"/>
      <c r="R34" s="22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22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165" ht="15" customHeight="1" x14ac:dyDescent="0.3">
      <c r="B35" s="6" t="s">
        <v>150</v>
      </c>
      <c r="C35" s="1">
        <v>209</v>
      </c>
      <c r="D35" s="29" t="s">
        <v>60</v>
      </c>
      <c r="E35" s="29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165" ht="15" customHeight="1" x14ac:dyDescent="0.3">
      <c r="B36" s="6" t="s">
        <v>151</v>
      </c>
      <c r="C36" s="1">
        <v>209</v>
      </c>
      <c r="D36" s="29" t="s">
        <v>60</v>
      </c>
      <c r="E36" s="29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165" ht="15" customHeight="1" x14ac:dyDescent="0.3">
      <c r="B37" s="6" t="s">
        <v>152</v>
      </c>
      <c r="C37" s="1">
        <v>209</v>
      </c>
      <c r="D37" s="29" t="s">
        <v>60</v>
      </c>
      <c r="E37" s="29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165" ht="15" customHeight="1" x14ac:dyDescent="0.3">
      <c r="B38" s="6" t="s">
        <v>153</v>
      </c>
      <c r="C38" s="1">
        <v>209</v>
      </c>
      <c r="D38" s="29" t="s">
        <v>60</v>
      </c>
      <c r="E38" s="29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165" ht="15" customHeight="1" x14ac:dyDescent="0.3">
      <c r="B39" s="6" t="s">
        <v>154</v>
      </c>
      <c r="C39" s="1">
        <v>209</v>
      </c>
      <c r="D39" s="29" t="s">
        <v>60</v>
      </c>
      <c r="E39" s="29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165" ht="15" customHeight="1" x14ac:dyDescent="0.3">
      <c r="B40" s="6" t="s">
        <v>155</v>
      </c>
      <c r="C40" s="1">
        <v>209</v>
      </c>
      <c r="D40" s="29" t="s">
        <v>60</v>
      </c>
      <c r="E40" s="29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165" ht="15" customHeight="1" x14ac:dyDescent="0.3">
      <c r="B41" s="46" t="s">
        <v>156</v>
      </c>
      <c r="C41" s="1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4">
        <v>500</v>
      </c>
      <c r="AF41" s="14">
        <v>400</v>
      </c>
      <c r="AG41" s="14">
        <v>300</v>
      </c>
      <c r="AH41" s="14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>IF(V41&lt;0,0,V41)</f>
        <v>600</v>
      </c>
      <c r="CC41" s="1">
        <f>IF(W41&lt;0,0,W41)</f>
        <v>300</v>
      </c>
      <c r="CD41" s="1">
        <f>IF(X41&lt;0,0,X41)</f>
        <v>1000</v>
      </c>
      <c r="CE41" s="1">
        <f>IF(Y41&lt;0,0,Y41)</f>
        <v>400</v>
      </c>
      <c r="CF41" s="1">
        <f>IF(Z41&lt;0,0,Z41)</f>
        <v>300</v>
      </c>
      <c r="CG41" s="1">
        <f>IF(AA41&lt;0,0,AA41)</f>
        <v>200</v>
      </c>
      <c r="CH41" s="1">
        <f>IF(AB41&lt;0,0,AB41)</f>
        <v>800</v>
      </c>
      <c r="CI41" s="1">
        <f>IF(AC41&lt;0,0,AC41)</f>
        <v>700</v>
      </c>
      <c r="CJ41" s="1">
        <f>IF(AD41&lt;0,0,AD41)</f>
        <v>600</v>
      </c>
      <c r="CK41" s="1">
        <f>IF(AE41&lt;0,0,AE41)</f>
        <v>500</v>
      </c>
      <c r="CL41" s="1">
        <f>IF(AF41&lt;0,0,AF41)</f>
        <v>400</v>
      </c>
      <c r="CM41" s="1">
        <f>IF(AG41&lt;0,0,AG41)</f>
        <v>300</v>
      </c>
      <c r="CN41" s="1"/>
      <c r="CO41" s="1"/>
      <c r="CP41" s="1"/>
      <c r="CQ41" s="1"/>
    </row>
    <row r="42" spans="2:165" ht="15" customHeight="1" x14ac:dyDescent="0.3">
      <c r="B42" s="46" t="s">
        <v>157</v>
      </c>
      <c r="C42" s="1">
        <v>210</v>
      </c>
      <c r="D42" s="9">
        <f t="shared" ref="D42:D45" si="1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4" t="s">
        <v>59</v>
      </c>
      <c r="AF42" s="14">
        <v>400</v>
      </c>
      <c r="AG42" s="14">
        <v>300</v>
      </c>
      <c r="AH42" s="14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2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>IF(W42&lt;0,0,W42)</f>
        <v>300</v>
      </c>
      <c r="CD42" s="1">
        <f>IF(X42&lt;0,0,X42)</f>
        <v>1000</v>
      </c>
      <c r="CE42" s="1" t="str">
        <f>IF(Y42&lt;0,0,Y42)</f>
        <v>-</v>
      </c>
      <c r="CF42" s="1">
        <f>IF(Z42&lt;0,0,Z42)</f>
        <v>300</v>
      </c>
      <c r="CG42" s="1">
        <f>IF(AA42&lt;0,0,AA42)</f>
        <v>200</v>
      </c>
      <c r="CH42" s="1" t="str">
        <f>IF(AB42&lt;0,0,AB42)</f>
        <v>-</v>
      </c>
      <c r="CI42" s="1">
        <f>IF(AC42&lt;0,0,AC42)</f>
        <v>700</v>
      </c>
      <c r="CJ42" s="1">
        <f>IF(AD42&lt;0,0,AD42)</f>
        <v>600</v>
      </c>
      <c r="CK42" s="1" t="str">
        <f>IF(AE42&lt;0,0,AE42)</f>
        <v>-</v>
      </c>
      <c r="CL42" s="1">
        <f>IF(AF42&lt;0,0,AF42)</f>
        <v>400</v>
      </c>
      <c r="CM42" s="1">
        <f>IF(AG42&lt;0,0,AG42)</f>
        <v>300</v>
      </c>
      <c r="CN42" s="1"/>
      <c r="CO42" s="1"/>
      <c r="CP42" s="1"/>
      <c r="CQ42" s="1"/>
    </row>
    <row r="43" spans="2:165" ht="15" customHeight="1" x14ac:dyDescent="0.3">
      <c r="B43" s="46" t="s">
        <v>158</v>
      </c>
      <c r="C43" s="1">
        <v>210</v>
      </c>
      <c r="D43" s="9">
        <f t="shared" si="1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4">
        <v>500</v>
      </c>
      <c r="AF43" s="14" t="s">
        <v>59</v>
      </c>
      <c r="AG43" s="14" t="s">
        <v>59</v>
      </c>
      <c r="AH43" s="14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2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>IF(W43&lt;0,0,W43)</f>
        <v>-</v>
      </c>
      <c r="CD43" s="1" t="str">
        <f>IF(X43&lt;0,0,X43)</f>
        <v>-</v>
      </c>
      <c r="CE43" s="1">
        <f>IF(Y43&lt;0,0,Y43)</f>
        <v>400</v>
      </c>
      <c r="CF43" s="1" t="str">
        <f>IF(Z43&lt;0,0,Z43)</f>
        <v>-</v>
      </c>
      <c r="CG43" s="1" t="str">
        <f>IF(AA43&lt;0,0,AA43)</f>
        <v>-</v>
      </c>
      <c r="CH43" s="1">
        <f>IF(AB43&lt;0,0,AB43)</f>
        <v>800</v>
      </c>
      <c r="CI43" s="1" t="str">
        <f>IF(AC43&lt;0,0,AC43)</f>
        <v>-</v>
      </c>
      <c r="CJ43" s="1" t="str">
        <f>IF(AD43&lt;0,0,AD43)</f>
        <v>-</v>
      </c>
      <c r="CK43" s="1">
        <f>IF(AE43&lt;0,0,AE43)</f>
        <v>500</v>
      </c>
      <c r="CL43" s="1" t="str">
        <f>IF(AF43&lt;0,0,AF43)</f>
        <v>-</v>
      </c>
      <c r="CM43" s="1" t="str">
        <f>IF(AG43&lt;0,0,AG43)</f>
        <v>-</v>
      </c>
      <c r="CN43" s="1"/>
      <c r="CO43" s="1"/>
      <c r="CP43" s="1"/>
      <c r="CQ43" s="1"/>
    </row>
    <row r="44" spans="2:165" ht="15" customHeight="1" x14ac:dyDescent="0.3">
      <c r="B44" s="46" t="s">
        <v>159</v>
      </c>
      <c r="C44" s="1">
        <v>210</v>
      </c>
      <c r="D44" s="9">
        <f t="shared" si="1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4">
        <v>500</v>
      </c>
      <c r="AF44" s="14">
        <v>400</v>
      </c>
      <c r="AG44" s="14">
        <v>300</v>
      </c>
      <c r="AH44" s="14"/>
      <c r="AI44" s="13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2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>IF(W44&lt;0,0,W44)</f>
        <v>300</v>
      </c>
      <c r="CD44" s="1">
        <f>IF(X44&lt;0,0,X44)</f>
        <v>1000</v>
      </c>
      <c r="CE44" s="1">
        <f>IF(Y44&lt;0,0,Y44)</f>
        <v>400</v>
      </c>
      <c r="CF44" s="1">
        <f>IF(Z44&lt;0,0,Z44)</f>
        <v>0</v>
      </c>
      <c r="CG44" s="1">
        <f>IF(AA44&lt;0,0,AA44)</f>
        <v>200</v>
      </c>
      <c r="CH44" s="1">
        <f>IF(AB44&lt;0,0,AB44)</f>
        <v>800</v>
      </c>
      <c r="CI44" s="1">
        <f>IF(AC44&lt;0,0,AC44)</f>
        <v>0</v>
      </c>
      <c r="CJ44" s="1">
        <f>IF(AD44&lt;0,0,AD44)</f>
        <v>600</v>
      </c>
      <c r="CK44" s="1">
        <f>IF(AE44&lt;0,0,AE44)</f>
        <v>500</v>
      </c>
      <c r="CL44" s="1">
        <f>IF(AF44&lt;0,0,AF44)</f>
        <v>400</v>
      </c>
      <c r="CM44" s="1">
        <f>IF(AG44&lt;0,0,AG44)</f>
        <v>300</v>
      </c>
      <c r="CN44" s="1"/>
      <c r="CO44" s="1"/>
      <c r="CP44" s="1"/>
      <c r="CQ44" s="1"/>
    </row>
    <row r="45" spans="2:165" s="4" customFormat="1" ht="15" customHeight="1" x14ac:dyDescent="0.3">
      <c r="B45" s="46" t="s">
        <v>160</v>
      </c>
      <c r="C45" s="2">
        <v>210</v>
      </c>
      <c r="D45" s="9" t="str">
        <f t="shared" si="1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4" t="s">
        <v>59</v>
      </c>
      <c r="AF45" s="14" t="s">
        <v>59</v>
      </c>
      <c r="AG45" s="14" t="s">
        <v>59</v>
      </c>
      <c r="AH45" s="14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2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>IF(W45&lt;0,0,W45)</f>
        <v>-</v>
      </c>
      <c r="CD45" s="1" t="str">
        <f>IF(X45&lt;0,0,X45)</f>
        <v>-</v>
      </c>
      <c r="CE45" s="1" t="str">
        <f>IF(Y45&lt;0,0,Y45)</f>
        <v>-</v>
      </c>
      <c r="CF45" s="1" t="str">
        <f>IF(Z45&lt;0,0,Z45)</f>
        <v>-</v>
      </c>
      <c r="CG45" s="1" t="str">
        <f>IF(AA45&lt;0,0,AA45)</f>
        <v>-</v>
      </c>
      <c r="CH45" s="1" t="str">
        <f>IF(AB45&lt;0,0,AB45)</f>
        <v>-</v>
      </c>
      <c r="CI45" s="1" t="str">
        <f>IF(AC45&lt;0,0,AC45)</f>
        <v>-</v>
      </c>
      <c r="CJ45" s="1" t="str">
        <f>IF(AD45&lt;0,0,AD45)</f>
        <v>-</v>
      </c>
      <c r="CK45" s="1" t="str">
        <f>IF(AE45&lt;0,0,AE45)</f>
        <v>-</v>
      </c>
      <c r="CL45" s="1" t="str">
        <f>IF(AF45&lt;0,0,AF45)</f>
        <v>-</v>
      </c>
      <c r="CM45" s="1" t="str">
        <f>IF(AG45&lt;0,0,AG45)</f>
        <v>-</v>
      </c>
      <c r="CN45" s="2"/>
      <c r="CO45" s="2"/>
      <c r="CP45" s="2"/>
      <c r="CQ45" s="1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3">
      <c r="B46" s="46" t="s">
        <v>161</v>
      </c>
      <c r="C46" s="2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43">
        <v>-1000</v>
      </c>
      <c r="T46" s="43">
        <v>-1500</v>
      </c>
      <c r="U46" s="43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4"/>
      <c r="AF46" s="14"/>
      <c r="AG46" s="14"/>
      <c r="AH46" s="14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43">
        <f>IF(S46&lt;0,S46,0)</f>
        <v>-1000</v>
      </c>
      <c r="BZ46" s="43">
        <f>IF(T46&lt;0,T46,0)</f>
        <v>-1500</v>
      </c>
      <c r="CA46" s="43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/>
      <c r="CP46" s="2"/>
      <c r="CQ46" s="1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3">
      <c r="B47" s="46" t="s">
        <v>162</v>
      </c>
      <c r="C47" s="2">
        <v>211</v>
      </c>
      <c r="D47" s="9">
        <f>AVERAGE(SUM(BZ47,CD47,CG47,CJ47,CM47),SUM(CA47,CE47,CH47,CK47,CN47))</f>
        <v>-1150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44" t="s">
        <v>59</v>
      </c>
      <c r="T47" s="44">
        <v>-1500</v>
      </c>
      <c r="U47" s="44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4"/>
      <c r="AF47" s="14"/>
      <c r="AG47" s="14"/>
      <c r="AH47" s="14"/>
      <c r="AI47" s="1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43">
        <f t="shared" ref="BY47:BY50" si="3">IF(S47&lt;0,S47,0)</f>
        <v>0</v>
      </c>
      <c r="BZ47" s="43">
        <f t="shared" ref="BZ47:BZ50" si="4">IF(T47&lt;0,T47,0)</f>
        <v>-1500</v>
      </c>
      <c r="CA47" s="43">
        <f t="shared" ref="CA47:CA50" si="5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/>
      <c r="CP47" s="2"/>
      <c r="CQ47" s="1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3">
      <c r="B48" s="46" t="s">
        <v>163</v>
      </c>
      <c r="C48" s="2">
        <v>211</v>
      </c>
      <c r="D48" s="9">
        <f>AVERAGE(SUM(BY48,CC48,CF48,CI48,CL48))</f>
        <v>-100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44">
        <v>-100</v>
      </c>
      <c r="T48" s="44" t="s">
        <v>59</v>
      </c>
      <c r="U48" s="44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4"/>
      <c r="AF48" s="14"/>
      <c r="AG48" s="14"/>
      <c r="AH48" s="14"/>
      <c r="AI48" s="1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43">
        <f t="shared" si="3"/>
        <v>-100</v>
      </c>
      <c r="BZ48" s="43" t="s">
        <v>59</v>
      </c>
      <c r="CA48" s="43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/>
      <c r="CP48" s="2"/>
      <c r="CQ48" s="1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3">
      <c r="B49" s="46" t="s">
        <v>164</v>
      </c>
      <c r="C49" s="2">
        <v>211</v>
      </c>
      <c r="D49" s="34">
        <f>AVERAGE(SUM(BY49,CC49,CF49,CI49,CL49),SUM(BZ49,CD49,CG49,CJ49,CM49),SUM(CA49,CE49,CH49,CK49,CN49))</f>
        <v>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34">
        <v>1000</v>
      </c>
      <c r="T49" s="34">
        <v>1500</v>
      </c>
      <c r="U49" s="34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4"/>
      <c r="AF49" s="14"/>
      <c r="AG49" s="14"/>
      <c r="AH49" s="14"/>
      <c r="AI49" s="1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43">
        <f t="shared" si="3"/>
        <v>0</v>
      </c>
      <c r="BZ49" s="43">
        <f t="shared" si="4"/>
        <v>0</v>
      </c>
      <c r="CA49" s="43">
        <f t="shared" si="5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/>
      <c r="CP49" s="2"/>
      <c r="CQ49" s="1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3">
      <c r="B50" s="46" t="s">
        <v>165</v>
      </c>
      <c r="C50" s="2">
        <v>211</v>
      </c>
      <c r="D50" s="9" t="s">
        <v>60</v>
      </c>
      <c r="E50" s="15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44" t="s">
        <v>59</v>
      </c>
      <c r="T50" s="44" t="s">
        <v>59</v>
      </c>
      <c r="U50" s="44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4"/>
      <c r="AF50" s="14"/>
      <c r="AG50" s="14"/>
      <c r="AH50" s="14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3" t="s">
        <v>59</v>
      </c>
      <c r="BZ50" s="43" t="s">
        <v>59</v>
      </c>
      <c r="CA50" s="43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/>
      <c r="CP50" s="2"/>
      <c r="CQ50" s="1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3">
      <c r="B51" s="6" t="s">
        <v>166</v>
      </c>
      <c r="C51" s="31">
        <v>212</v>
      </c>
      <c r="D51" s="10">
        <f>BW51/BX51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8"/>
      <c r="AI51" s="14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6">IF((AJ51-AM51)&lt;0,0,(AJ51-AM51))</f>
        <v>800</v>
      </c>
      <c r="CA51" s="1">
        <f t="shared" si="6"/>
        <v>600</v>
      </c>
      <c r="CB51" s="1">
        <f t="shared" si="6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>
        <v>0.35420000000000001</v>
      </c>
      <c r="CP51" s="2"/>
      <c r="CQ51" s="1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3">
      <c r="B52" s="6" t="s">
        <v>167</v>
      </c>
      <c r="C52" s="31">
        <v>212</v>
      </c>
      <c r="D52" s="10">
        <f>BW52/BX52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8"/>
      <c r="AI52" s="14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6"/>
        <v>0</v>
      </c>
      <c r="CA52" s="1">
        <f t="shared" si="6"/>
        <v>0</v>
      </c>
      <c r="CB52" s="1">
        <f t="shared" si="6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>
        <v>0</v>
      </c>
      <c r="CP52" s="2"/>
      <c r="CQ52" s="1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3">
      <c r="B53" s="6" t="s">
        <v>168</v>
      </c>
      <c r="C53" s="31">
        <v>212</v>
      </c>
      <c r="D53" s="10">
        <f>BW53/BX53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8"/>
      <c r="AI53" s="14"/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7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>
        <v>0.4</v>
      </c>
      <c r="CP53" s="2"/>
      <c r="CQ53" s="1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3">
      <c r="B54" s="6" t="s">
        <v>169</v>
      </c>
      <c r="C54" s="31">
        <v>212</v>
      </c>
      <c r="D54" s="10" t="s">
        <v>60</v>
      </c>
      <c r="E54" s="16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8"/>
      <c r="AI54" s="14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 t="s">
        <v>361</v>
      </c>
      <c r="CP54" s="2" t="s">
        <v>89</v>
      </c>
      <c r="CQ54" s="1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3">
      <c r="B55" s="6" t="s">
        <v>170</v>
      </c>
      <c r="C55" s="31">
        <v>212</v>
      </c>
      <c r="D55" s="10">
        <v>-1000000</v>
      </c>
      <c r="E55" s="15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8"/>
      <c r="AI55" s="14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8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33">
        <v>-1000000</v>
      </c>
      <c r="CP55" s="2" t="s">
        <v>88</v>
      </c>
      <c r="CQ55" s="1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3">
      <c r="B56" s="6" t="s">
        <v>171</v>
      </c>
      <c r="C56" s="31">
        <v>212</v>
      </c>
      <c r="D56" s="9" t="s">
        <v>60</v>
      </c>
      <c r="E56" s="15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4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8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 t="s">
        <v>361</v>
      </c>
      <c r="CP56" s="1" t="s">
        <v>90</v>
      </c>
      <c r="CQ56" s="1"/>
    </row>
    <row r="57" spans="2:165" x14ac:dyDescent="0.3">
      <c r="B57" s="6" t="s">
        <v>172</v>
      </c>
      <c r="C57" s="31">
        <v>212</v>
      </c>
      <c r="D57" s="1" t="s">
        <v>60</v>
      </c>
      <c r="E57" s="15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9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8"/>
        <v>-33.333333333333336</v>
      </c>
      <c r="BY57" s="2"/>
      <c r="BZ57" s="1">
        <f t="shared" ref="BZ57:CB62" si="9">IF((AJ57-AM57)&lt;0,0,(AJ57-AM57))</f>
        <v>0</v>
      </c>
      <c r="CA57" s="1">
        <f t="shared" si="9"/>
        <v>0</v>
      </c>
      <c r="CB57" s="1">
        <f t="shared" si="9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 t="s">
        <v>361</v>
      </c>
      <c r="CP57" s="1" t="s">
        <v>91</v>
      </c>
      <c r="CQ57" s="1"/>
    </row>
    <row r="58" spans="2:165" x14ac:dyDescent="0.3">
      <c r="B58" s="6" t="s">
        <v>173</v>
      </c>
      <c r="C58" s="31">
        <v>212</v>
      </c>
      <c r="D58" s="1" t="s">
        <v>60</v>
      </c>
      <c r="E58" s="15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9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8"/>
        <v>-33.333333333333336</v>
      </c>
      <c r="BY58" s="2"/>
      <c r="BZ58" s="1">
        <f t="shared" si="9"/>
        <v>300</v>
      </c>
      <c r="CA58" s="1">
        <f t="shared" si="9"/>
        <v>100</v>
      </c>
      <c r="CB58" s="1">
        <f t="shared" si="9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 t="s">
        <v>361</v>
      </c>
      <c r="CP58" s="1" t="s">
        <v>91</v>
      </c>
      <c r="CQ58" s="1"/>
    </row>
    <row r="59" spans="2:165" x14ac:dyDescent="0.3">
      <c r="B59" s="6" t="s">
        <v>174</v>
      </c>
      <c r="C59" s="31">
        <v>212</v>
      </c>
      <c r="D59" s="34">
        <f>BY59</f>
        <v>999999</v>
      </c>
      <c r="E59" s="35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7">
        <v>500</v>
      </c>
      <c r="AK59" s="17">
        <v>300</v>
      </c>
      <c r="AL59" s="17">
        <v>100</v>
      </c>
      <c r="AM59" s="17">
        <v>500</v>
      </c>
      <c r="AN59" s="17">
        <v>300</v>
      </c>
      <c r="AO59" s="17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34">
        <f>AVERAGE(BZ59,CA59,CB59)</f>
        <v>0</v>
      </c>
      <c r="BX59" s="34">
        <f t="shared" si="8"/>
        <v>300</v>
      </c>
      <c r="BY59" s="34">
        <f>IF(AND(AI59 &lt;&gt; "AC", AH59=0),999999,"-")</f>
        <v>999999</v>
      </c>
      <c r="BZ59" s="1">
        <f t="shared" si="9"/>
        <v>0</v>
      </c>
      <c r="CA59" s="1">
        <f t="shared" si="9"/>
        <v>0</v>
      </c>
      <c r="CB59" s="1">
        <f t="shared" si="9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34">
        <v>0</v>
      </c>
      <c r="CP59" s="34"/>
      <c r="CQ59" s="1"/>
    </row>
    <row r="60" spans="2:165" x14ac:dyDescent="0.3">
      <c r="B60" s="6" t="s">
        <v>175</v>
      </c>
      <c r="C60" s="31">
        <v>212</v>
      </c>
      <c r="D60" s="10">
        <f t="shared" ref="D60:D65" si="10">BW60/BX60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8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1">AVERAGE(BZ60,CA60,CB60)</f>
        <v>0</v>
      </c>
      <c r="BX60" s="2">
        <f t="shared" si="8"/>
        <v>300</v>
      </c>
      <c r="BY60" s="2" t="str">
        <f t="shared" ref="BY60:BY62" si="12">IF(AND(AI60 &lt;&gt; "AC", AH60=0),999999,"-")</f>
        <v>-</v>
      </c>
      <c r="BZ60" s="1">
        <f t="shared" si="9"/>
        <v>0</v>
      </c>
      <c r="CA60" s="1">
        <f t="shared" si="9"/>
        <v>0</v>
      </c>
      <c r="CB60" s="1">
        <f t="shared" si="9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>
        <v>0</v>
      </c>
      <c r="CP60" s="1"/>
      <c r="CQ60" s="1"/>
    </row>
    <row r="61" spans="2:165" x14ac:dyDescent="0.3">
      <c r="B61" s="6" t="s">
        <v>176</v>
      </c>
      <c r="C61" s="31">
        <v>212</v>
      </c>
      <c r="D61" s="10">
        <f t="shared" si="10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20">
        <v>300</v>
      </c>
      <c r="AI61" s="19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1"/>
        <v>300</v>
      </c>
      <c r="BX61" s="2">
        <f t="shared" si="8"/>
        <v>866.66666666666663</v>
      </c>
      <c r="BY61" s="2" t="str">
        <f t="shared" si="12"/>
        <v>-</v>
      </c>
      <c r="BZ61" s="1">
        <f t="shared" si="9"/>
        <v>200</v>
      </c>
      <c r="CA61" s="1">
        <f t="shared" si="9"/>
        <v>400</v>
      </c>
      <c r="CB61" s="1">
        <f t="shared" si="9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>
        <v>0.34620000000000001</v>
      </c>
      <c r="CP61" s="1"/>
      <c r="CQ61" s="1"/>
    </row>
    <row r="62" spans="2:165" x14ac:dyDescent="0.3">
      <c r="B62" s="6" t="s">
        <v>177</v>
      </c>
      <c r="C62" s="31">
        <v>212</v>
      </c>
      <c r="D62" s="10">
        <f t="shared" si="10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1"/>
        <v>300</v>
      </c>
      <c r="BX62" s="2">
        <f t="shared" si="8"/>
        <v>866.66666666666663</v>
      </c>
      <c r="BY62" s="2" t="str">
        <f t="shared" si="12"/>
        <v>-</v>
      </c>
      <c r="BZ62" s="1">
        <f t="shared" si="9"/>
        <v>200</v>
      </c>
      <c r="CA62" s="1">
        <f t="shared" si="9"/>
        <v>400</v>
      </c>
      <c r="CB62" s="1">
        <f t="shared" si="9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>
        <v>0.34620000000000001</v>
      </c>
      <c r="CP62" s="1"/>
      <c r="CQ62" s="1"/>
    </row>
    <row r="63" spans="2:165" x14ac:dyDescent="0.3">
      <c r="B63" s="6" t="s">
        <v>178</v>
      </c>
      <c r="C63" s="31">
        <v>213</v>
      </c>
      <c r="D63" s="1">
        <f t="shared" si="10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4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3">AVERAGE(BZ63,CA63,CB63)</f>
        <v>166.66666666666666</v>
      </c>
      <c r="BX63" s="2">
        <f>AVERAGE(AP63,AQ63,AR63)</f>
        <v>933.33333333333337</v>
      </c>
      <c r="BY63" s="2"/>
      <c r="BZ63" s="1">
        <f t="shared" ref="BZ63:CB64" si="14">IF((AP63-AS63)&lt;0,0,(AP63-AS63))</f>
        <v>300</v>
      </c>
      <c r="CA63" s="1">
        <f t="shared" si="14"/>
        <v>100</v>
      </c>
      <c r="CB63" s="1">
        <f t="shared" si="14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>
        <v>0.17860000000000001</v>
      </c>
      <c r="CP63" s="1"/>
      <c r="CQ63" s="1"/>
    </row>
    <row r="64" spans="2:165" x14ac:dyDescent="0.3">
      <c r="B64" s="6" t="s">
        <v>179</v>
      </c>
      <c r="C64" s="31">
        <v>213</v>
      </c>
      <c r="D64" s="1">
        <f t="shared" si="10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4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5">AVERAGE(BZ64,CA64,CB64)</f>
        <v>0</v>
      </c>
      <c r="BX64" s="2">
        <f>AVERAGE(AP64,AQ64,AR64)</f>
        <v>866.66666666666663</v>
      </c>
      <c r="BY64" s="1"/>
      <c r="BZ64" s="1">
        <f t="shared" si="14"/>
        <v>0</v>
      </c>
      <c r="CA64" s="1">
        <f t="shared" si="14"/>
        <v>0</v>
      </c>
      <c r="CB64" s="1">
        <f t="shared" si="14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>
        <v>0</v>
      </c>
      <c r="CP64" s="1"/>
      <c r="CQ64" s="1"/>
    </row>
    <row r="65" spans="2:95" x14ac:dyDescent="0.3">
      <c r="B65" s="6" t="s">
        <v>180</v>
      </c>
      <c r="C65" s="31">
        <v>213</v>
      </c>
      <c r="D65" s="1">
        <f t="shared" si="10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4"/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6">AVERAGE(BZ65,CA65,CB65)</f>
        <v>1250</v>
      </c>
      <c r="BX65" s="2">
        <f>AVERAGE(AP65,AQ65,AR65)</f>
        <v>2000</v>
      </c>
      <c r="BY65" s="1"/>
      <c r="BZ65" s="1">
        <f t="shared" ref="BZ65" si="17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>
        <v>0.625</v>
      </c>
      <c r="CP65" s="1"/>
      <c r="CQ65" s="1"/>
    </row>
    <row r="66" spans="2:95" x14ac:dyDescent="0.3">
      <c r="B66" s="6" t="s">
        <v>181</v>
      </c>
      <c r="C66" s="31">
        <v>213</v>
      </c>
      <c r="D66" s="1" t="s">
        <v>60</v>
      </c>
      <c r="E66" s="16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4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 t="s">
        <v>361</v>
      </c>
      <c r="CP66" s="1" t="s">
        <v>89</v>
      </c>
      <c r="CQ66" s="1"/>
    </row>
    <row r="67" spans="2:95" x14ac:dyDescent="0.3">
      <c r="B67" s="6" t="s">
        <v>182</v>
      </c>
      <c r="C67" s="31">
        <v>213</v>
      </c>
      <c r="D67" s="10">
        <v>-1000000</v>
      </c>
      <c r="E67" s="15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4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18">AVERAGE(BZ67,CA67,CB67)</f>
        <v>0</v>
      </c>
      <c r="BX67" s="2">
        <f t="shared" ref="BX67:BX74" si="19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36">
        <v>-1000000</v>
      </c>
      <c r="CP67" s="1" t="s">
        <v>88</v>
      </c>
      <c r="CQ67" s="1"/>
    </row>
    <row r="68" spans="2:95" x14ac:dyDescent="0.3">
      <c r="B68" s="6" t="s">
        <v>183</v>
      </c>
      <c r="C68" s="31">
        <v>213</v>
      </c>
      <c r="D68" s="9" t="s">
        <v>60</v>
      </c>
      <c r="E68" s="15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4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19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 t="s">
        <v>361</v>
      </c>
      <c r="CP68" s="1" t="s">
        <v>90</v>
      </c>
      <c r="CQ68" s="1"/>
    </row>
    <row r="69" spans="2:95" x14ac:dyDescent="0.3">
      <c r="B69" s="6" t="s">
        <v>184</v>
      </c>
      <c r="C69" s="31">
        <v>213</v>
      </c>
      <c r="D69" s="1" t="s">
        <v>60</v>
      </c>
      <c r="E69" s="15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9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18"/>
        <v>0</v>
      </c>
      <c r="BX69" s="2">
        <f t="shared" si="19"/>
        <v>-33.333333333333336</v>
      </c>
      <c r="BY69" s="1"/>
      <c r="BZ69" s="1">
        <f t="shared" ref="BZ69:CB74" si="20">IF((AP69-AS69)&lt;0,0,(AP69-AS69))</f>
        <v>0</v>
      </c>
      <c r="CA69" s="1">
        <f t="shared" si="20"/>
        <v>0</v>
      </c>
      <c r="CB69" s="1">
        <f t="shared" si="20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 t="s">
        <v>361</v>
      </c>
      <c r="CP69" s="1" t="s">
        <v>91</v>
      </c>
      <c r="CQ69" s="1"/>
    </row>
    <row r="70" spans="2:95" x14ac:dyDescent="0.3">
      <c r="B70" s="6" t="s">
        <v>185</v>
      </c>
      <c r="C70" s="31">
        <v>213</v>
      </c>
      <c r="D70" s="1" t="s">
        <v>60</v>
      </c>
      <c r="E70" s="15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9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18"/>
        <v>150</v>
      </c>
      <c r="BX70" s="2">
        <f t="shared" si="19"/>
        <v>-33.333333333333336</v>
      </c>
      <c r="BY70" s="1"/>
      <c r="BZ70" s="1">
        <f t="shared" si="20"/>
        <v>300</v>
      </c>
      <c r="CA70" s="1">
        <f t="shared" si="20"/>
        <v>100</v>
      </c>
      <c r="CB70" s="1">
        <f t="shared" si="20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 t="s">
        <v>361</v>
      </c>
      <c r="CP70" s="1" t="s">
        <v>91</v>
      </c>
      <c r="CQ70" s="1"/>
    </row>
    <row r="71" spans="2:95" x14ac:dyDescent="0.3">
      <c r="B71" s="6" t="s">
        <v>186</v>
      </c>
      <c r="C71" s="31">
        <v>213</v>
      </c>
      <c r="D71" s="34">
        <f>BY71</f>
        <v>999999</v>
      </c>
      <c r="E71" s="35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7">
        <v>500</v>
      </c>
      <c r="AQ71" s="17">
        <v>300</v>
      </c>
      <c r="AR71" s="17">
        <v>100</v>
      </c>
      <c r="AS71" s="17">
        <v>500</v>
      </c>
      <c r="AT71" s="17">
        <v>300</v>
      </c>
      <c r="AU71" s="17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18"/>
        <v>0</v>
      </c>
      <c r="BX71" s="2">
        <f t="shared" si="19"/>
        <v>300</v>
      </c>
      <c r="BY71" s="2">
        <f>IF(AND(AI71 &lt;&gt; "AC", AH71=0),999999,"-")</f>
        <v>999999</v>
      </c>
      <c r="BZ71" s="1">
        <f t="shared" si="20"/>
        <v>0</v>
      </c>
      <c r="CA71" s="1">
        <f t="shared" si="20"/>
        <v>0</v>
      </c>
      <c r="CB71" s="1">
        <f t="shared" si="20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4">
        <v>0</v>
      </c>
      <c r="CP71" s="34"/>
      <c r="CQ71" s="1"/>
    </row>
    <row r="72" spans="2:95" x14ac:dyDescent="0.3">
      <c r="B72" s="6" t="s">
        <v>187</v>
      </c>
      <c r="C72" s="31">
        <v>213</v>
      </c>
      <c r="D72" s="1">
        <f>BW72/BX72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8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18"/>
        <v>0</v>
      </c>
      <c r="BX72" s="2">
        <f t="shared" si="19"/>
        <v>300</v>
      </c>
      <c r="BY72" s="2" t="str">
        <f t="shared" ref="BY72:BY74" si="21">IF(AND(AI72 &lt;&gt; "AC", AH72=0),999999,"-")</f>
        <v>-</v>
      </c>
      <c r="BZ72" s="1">
        <f t="shared" si="20"/>
        <v>0</v>
      </c>
      <c r="CA72" s="1">
        <f t="shared" si="20"/>
        <v>0</v>
      </c>
      <c r="CB72" s="1">
        <f t="shared" si="20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>
        <v>0</v>
      </c>
      <c r="CP72" s="1"/>
      <c r="CQ72" s="1"/>
    </row>
    <row r="73" spans="2:95" x14ac:dyDescent="0.3">
      <c r="B73" s="6" t="s">
        <v>188</v>
      </c>
      <c r="C73" s="31">
        <v>213</v>
      </c>
      <c r="D73" s="1">
        <f t="shared" ref="D73:D74" si="22">BW73/BX73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20">
        <v>300</v>
      </c>
      <c r="AI73" s="19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18"/>
        <v>400</v>
      </c>
      <c r="BX73" s="2">
        <f t="shared" si="19"/>
        <v>966.66666666666663</v>
      </c>
      <c r="BY73" s="2" t="str">
        <f t="shared" si="21"/>
        <v>-</v>
      </c>
      <c r="BZ73" s="1">
        <f t="shared" si="20"/>
        <v>400</v>
      </c>
      <c r="CA73" s="1">
        <f t="shared" si="20"/>
        <v>400</v>
      </c>
      <c r="CB73" s="1">
        <f t="shared" si="20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>
        <v>0.4138</v>
      </c>
      <c r="CP73" s="1"/>
      <c r="CQ73" s="1"/>
    </row>
    <row r="74" spans="2:95" x14ac:dyDescent="0.3">
      <c r="B74" s="6" t="s">
        <v>189</v>
      </c>
      <c r="C74" s="31">
        <v>213</v>
      </c>
      <c r="D74" s="1">
        <f t="shared" si="22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18"/>
        <v>300</v>
      </c>
      <c r="BX74" s="2">
        <f t="shared" si="19"/>
        <v>866.66666666666663</v>
      </c>
      <c r="BY74" s="2" t="str">
        <f t="shared" si="21"/>
        <v>-</v>
      </c>
      <c r="BZ74" s="1">
        <f t="shared" si="20"/>
        <v>200</v>
      </c>
      <c r="CA74" s="1">
        <f t="shared" si="20"/>
        <v>400</v>
      </c>
      <c r="CB74" s="1">
        <f t="shared" si="20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>
        <v>0.34620000000000001</v>
      </c>
      <c r="CP74" s="1"/>
      <c r="CQ74" s="1"/>
    </row>
    <row r="75" spans="2:95" x14ac:dyDescent="0.3">
      <c r="B75" s="6" t="s">
        <v>190</v>
      </c>
      <c r="C75" s="31">
        <v>214</v>
      </c>
      <c r="D75" s="1">
        <f>BW75/BX75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4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18"/>
        <v>200</v>
      </c>
      <c r="BX75" s="2">
        <f>AVERAGE(AV75,AW75,AX75)</f>
        <v>1000</v>
      </c>
      <c r="BY75" s="1"/>
      <c r="BZ75" s="1">
        <f t="shared" ref="BZ75:CB76" si="23">IF((AV75-AY75)&lt;0,0,(AV75-AY75))</f>
        <v>150</v>
      </c>
      <c r="CA75" s="1">
        <f t="shared" si="23"/>
        <v>150</v>
      </c>
      <c r="CB75" s="1">
        <f t="shared" si="23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>
        <v>0.2</v>
      </c>
      <c r="CP75" s="1"/>
      <c r="CQ75" s="1"/>
    </row>
    <row r="76" spans="2:95" x14ac:dyDescent="0.3">
      <c r="B76" s="6" t="s">
        <v>191</v>
      </c>
      <c r="C76" s="31">
        <v>214</v>
      </c>
      <c r="D76" s="1">
        <f t="shared" ref="D76:D86" si="24">BW76/BX76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4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5">AVERAGE(BZ76,CA76,CB76)</f>
        <v>0</v>
      </c>
      <c r="BX76" s="2">
        <f>AVERAGE(AV76,AW76,AX76)</f>
        <v>866.66666666666663</v>
      </c>
      <c r="BY76" s="1"/>
      <c r="BZ76" s="1">
        <f t="shared" si="23"/>
        <v>0</v>
      </c>
      <c r="CA76" s="1">
        <f t="shared" si="23"/>
        <v>0</v>
      </c>
      <c r="CB76" s="1">
        <f t="shared" si="23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>
        <v>0</v>
      </c>
      <c r="CP76" s="1"/>
      <c r="CQ76" s="1"/>
    </row>
    <row r="77" spans="2:95" x14ac:dyDescent="0.3">
      <c r="B77" s="6" t="s">
        <v>192</v>
      </c>
      <c r="C77" s="31">
        <v>214</v>
      </c>
      <c r="D77" s="1">
        <f t="shared" si="24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6">AVERAGE(BZ77,CA77,CB77)</f>
        <v>200</v>
      </c>
      <c r="BX77" s="2">
        <f>AVERAGE(AV77,AW77,AX77)</f>
        <v>1000</v>
      </c>
      <c r="BY77" s="1"/>
      <c r="BZ77" s="1">
        <f t="shared" ref="BZ77" si="27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>
        <v>0.2</v>
      </c>
      <c r="CP77" s="1"/>
      <c r="CQ77" s="1"/>
    </row>
    <row r="78" spans="2:95" x14ac:dyDescent="0.3">
      <c r="B78" s="6" t="s">
        <v>193</v>
      </c>
      <c r="C78" s="31">
        <v>214</v>
      </c>
      <c r="D78" s="1" t="s">
        <v>60</v>
      </c>
      <c r="E78" s="16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4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 t="s">
        <v>361</v>
      </c>
      <c r="CP78" s="1" t="s">
        <v>89</v>
      </c>
      <c r="CQ78" s="1"/>
    </row>
    <row r="79" spans="2:95" x14ac:dyDescent="0.3">
      <c r="B79" s="6" t="s">
        <v>194</v>
      </c>
      <c r="C79" s="31">
        <v>214</v>
      </c>
      <c r="D79" s="10">
        <v>-1000000</v>
      </c>
      <c r="E79" s="15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4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5"/>
        <v>0</v>
      </c>
      <c r="BX79" s="2">
        <f t="shared" ref="BX79:BX86" si="28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36">
        <v>-1000000</v>
      </c>
      <c r="CP79" s="1" t="s">
        <v>88</v>
      </c>
      <c r="CQ79" s="1"/>
    </row>
    <row r="80" spans="2:95" x14ac:dyDescent="0.3">
      <c r="B80" s="6" t="s">
        <v>195</v>
      </c>
      <c r="C80" s="31">
        <v>214</v>
      </c>
      <c r="D80" s="1" t="s">
        <v>60</v>
      </c>
      <c r="E80" s="15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4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28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 t="s">
        <v>361</v>
      </c>
      <c r="CP80" s="1" t="s">
        <v>90</v>
      </c>
      <c r="CQ80" s="1"/>
    </row>
    <row r="81" spans="2:95" x14ac:dyDescent="0.3">
      <c r="B81" s="6" t="s">
        <v>196</v>
      </c>
      <c r="C81" s="31">
        <v>214</v>
      </c>
      <c r="D81" s="1" t="s">
        <v>60</v>
      </c>
      <c r="E81" s="15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9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5"/>
        <v>0</v>
      </c>
      <c r="BX81" s="2">
        <f t="shared" si="28"/>
        <v>-33.333333333333336</v>
      </c>
      <c r="BY81" s="1"/>
      <c r="BZ81" s="1">
        <f t="shared" ref="BZ81:CB86" si="29">IF((AV81-AY81)&lt;0,0,(AV81-AY81))</f>
        <v>0</v>
      </c>
      <c r="CA81" s="1">
        <f t="shared" si="29"/>
        <v>0</v>
      </c>
      <c r="CB81" s="1">
        <f t="shared" si="29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 t="s">
        <v>361</v>
      </c>
      <c r="CP81" s="1" t="s">
        <v>91</v>
      </c>
      <c r="CQ81" s="1"/>
    </row>
    <row r="82" spans="2:95" x14ac:dyDescent="0.3">
      <c r="B82" s="6" t="s">
        <v>197</v>
      </c>
      <c r="C82" s="31">
        <v>214</v>
      </c>
      <c r="D82" s="1" t="s">
        <v>60</v>
      </c>
      <c r="E82" s="15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9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5"/>
        <v>150</v>
      </c>
      <c r="BX82" s="2">
        <f t="shared" si="28"/>
        <v>-33.333333333333336</v>
      </c>
      <c r="BY82" s="1"/>
      <c r="BZ82" s="1">
        <f t="shared" si="29"/>
        <v>300</v>
      </c>
      <c r="CA82" s="1">
        <f t="shared" si="29"/>
        <v>100</v>
      </c>
      <c r="CB82" s="1">
        <f t="shared" si="29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 t="s">
        <v>361</v>
      </c>
      <c r="CP82" s="1" t="s">
        <v>91</v>
      </c>
      <c r="CQ82" s="1"/>
    </row>
    <row r="83" spans="2:95" x14ac:dyDescent="0.3">
      <c r="B83" s="6" t="s">
        <v>198</v>
      </c>
      <c r="C83" s="31">
        <v>214</v>
      </c>
      <c r="D83" s="34">
        <f>BY83</f>
        <v>999999</v>
      </c>
      <c r="E83" s="35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7">
        <v>500</v>
      </c>
      <c r="AW83" s="17">
        <v>300</v>
      </c>
      <c r="AX83" s="17">
        <v>100</v>
      </c>
      <c r="AY83" s="17">
        <v>500</v>
      </c>
      <c r="AZ83" s="17">
        <v>300</v>
      </c>
      <c r="BA83" s="17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5"/>
        <v>0</v>
      </c>
      <c r="BX83" s="2">
        <f t="shared" si="28"/>
        <v>300</v>
      </c>
      <c r="BY83" s="2">
        <f>IF(AND(AI83 &lt;&gt; "AC", AH83=0),999999,"-")</f>
        <v>999999</v>
      </c>
      <c r="BZ83" s="1">
        <f t="shared" si="29"/>
        <v>0</v>
      </c>
      <c r="CA83" s="1">
        <f t="shared" si="29"/>
        <v>0</v>
      </c>
      <c r="CB83" s="1">
        <f t="shared" si="29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34">
        <v>0</v>
      </c>
      <c r="CP83" s="34"/>
      <c r="CQ83" s="1"/>
    </row>
    <row r="84" spans="2:95" x14ac:dyDescent="0.3">
      <c r="B84" s="6" t="s">
        <v>199</v>
      </c>
      <c r="C84" s="31">
        <v>214</v>
      </c>
      <c r="D84" s="1">
        <f t="shared" si="24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8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5"/>
        <v>0</v>
      </c>
      <c r="BX84" s="2">
        <f t="shared" si="28"/>
        <v>300</v>
      </c>
      <c r="BY84" s="2" t="str">
        <f t="shared" ref="BY84:BY86" si="30">IF(AND(AI84 &lt;&gt; "AC", AH84=0),999999,"-")</f>
        <v>-</v>
      </c>
      <c r="BZ84" s="1">
        <f t="shared" si="29"/>
        <v>0</v>
      </c>
      <c r="CA84" s="1">
        <f t="shared" si="29"/>
        <v>0</v>
      </c>
      <c r="CB84" s="1">
        <f t="shared" si="29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>
        <v>0</v>
      </c>
      <c r="CP84" s="1"/>
      <c r="CQ84" s="1"/>
    </row>
    <row r="85" spans="2:95" x14ac:dyDescent="0.3">
      <c r="B85" s="6" t="s">
        <v>200</v>
      </c>
      <c r="C85" s="31">
        <v>214</v>
      </c>
      <c r="D85" s="1">
        <f t="shared" si="24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20">
        <v>300</v>
      </c>
      <c r="AI85" s="19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5"/>
        <v>533.33333333333337</v>
      </c>
      <c r="BX85" s="2">
        <f t="shared" si="28"/>
        <v>1116.6666666666667</v>
      </c>
      <c r="BY85" s="2" t="str">
        <f t="shared" si="30"/>
        <v>-</v>
      </c>
      <c r="BZ85" s="1">
        <f t="shared" si="29"/>
        <v>1200</v>
      </c>
      <c r="CA85" s="1">
        <f t="shared" si="29"/>
        <v>350</v>
      </c>
      <c r="CB85" s="1">
        <f t="shared" si="29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>
        <v>0.47760000000000002</v>
      </c>
      <c r="CP85" s="1"/>
      <c r="CQ85" s="1"/>
    </row>
    <row r="86" spans="2:95" x14ac:dyDescent="0.3">
      <c r="B86" s="6" t="s">
        <v>201</v>
      </c>
      <c r="C86" s="31">
        <v>214</v>
      </c>
      <c r="D86" s="1">
        <f t="shared" si="24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5"/>
        <v>166.66666666666666</v>
      </c>
      <c r="BX86" s="2">
        <f t="shared" si="28"/>
        <v>816.66666666666663</v>
      </c>
      <c r="BY86" s="2" t="str">
        <f t="shared" si="30"/>
        <v>-</v>
      </c>
      <c r="BZ86" s="1">
        <f t="shared" si="29"/>
        <v>50</v>
      </c>
      <c r="CA86" s="1">
        <f t="shared" si="29"/>
        <v>250</v>
      </c>
      <c r="CB86" s="1">
        <f t="shared" si="29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>
        <v>0.2041</v>
      </c>
      <c r="CP86" s="1"/>
      <c r="CQ86" s="1"/>
    </row>
    <row r="87" spans="2:95" x14ac:dyDescent="0.3">
      <c r="B87" s="6" t="s">
        <v>202</v>
      </c>
      <c r="C87" s="31">
        <v>215</v>
      </c>
      <c r="D87" s="1">
        <f>BW87/BX87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4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5"/>
        <v>200</v>
      </c>
      <c r="BX87" s="2">
        <f>AVERAGE(BB87,BC87,BD87)</f>
        <v>1000</v>
      </c>
      <c r="BY87" s="1"/>
      <c r="BZ87" s="1">
        <f t="shared" ref="BZ87:CB88" si="31">IF((BB87-BE87)&lt;0,0,(BB87-BE87))</f>
        <v>150</v>
      </c>
      <c r="CA87" s="1">
        <f t="shared" si="31"/>
        <v>150</v>
      </c>
      <c r="CB87" s="1">
        <f t="shared" si="31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>
        <v>0.2</v>
      </c>
      <c r="CP87" s="1"/>
      <c r="CQ87" s="1"/>
    </row>
    <row r="88" spans="2:95" x14ac:dyDescent="0.3">
      <c r="B88" s="6" t="s">
        <v>203</v>
      </c>
      <c r="C88" s="31">
        <v>215</v>
      </c>
      <c r="D88" s="1">
        <f t="shared" ref="D88:D98" si="32">BW88/BX88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4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3">AVERAGE(BZ88,CA88,CB88)</f>
        <v>0</v>
      </c>
      <c r="BX88" s="2">
        <f>AVERAGE(BB88,BC88,BD88)</f>
        <v>866.66666666666663</v>
      </c>
      <c r="BY88" s="1"/>
      <c r="BZ88" s="1">
        <f t="shared" si="31"/>
        <v>0</v>
      </c>
      <c r="CA88" s="1">
        <f t="shared" si="31"/>
        <v>0</v>
      </c>
      <c r="CB88" s="1">
        <f t="shared" si="31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>
        <v>0</v>
      </c>
      <c r="CP88" s="1"/>
      <c r="CQ88" s="1"/>
    </row>
    <row r="89" spans="2:95" x14ac:dyDescent="0.3">
      <c r="B89" s="6" t="s">
        <v>204</v>
      </c>
      <c r="C89" s="31">
        <v>215</v>
      </c>
      <c r="D89" s="1">
        <f t="shared" si="32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4">AVERAGE(BZ89,CA89,CB89)</f>
        <v>550</v>
      </c>
      <c r="BX89" s="2">
        <f>AVERAGE(BB89,BC89,BD89)</f>
        <v>1000</v>
      </c>
      <c r="BY89" s="1"/>
      <c r="BZ89" s="1">
        <f t="shared" ref="BZ89" si="35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>
        <v>0.55000000000000004</v>
      </c>
      <c r="CP89" s="1"/>
      <c r="CQ89" s="1"/>
    </row>
    <row r="90" spans="2:95" x14ac:dyDescent="0.3">
      <c r="B90" s="6" t="s">
        <v>205</v>
      </c>
      <c r="C90" s="31">
        <v>215</v>
      </c>
      <c r="D90" s="1" t="s">
        <v>60</v>
      </c>
      <c r="E90" s="16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4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 t="s">
        <v>361</v>
      </c>
      <c r="CP90" s="1" t="s">
        <v>89</v>
      </c>
      <c r="CQ90" s="1"/>
    </row>
    <row r="91" spans="2:95" x14ac:dyDescent="0.3">
      <c r="B91" s="6" t="s">
        <v>206</v>
      </c>
      <c r="C91" s="31">
        <v>215</v>
      </c>
      <c r="D91" s="10">
        <v>-1000000</v>
      </c>
      <c r="E91" s="15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4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6">AVERAGE(BZ91,CA91,CB91)</f>
        <v>0</v>
      </c>
      <c r="BX91" s="2">
        <f t="shared" ref="BX91:BX98" si="37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36">
        <v>-1000000</v>
      </c>
      <c r="CP91" s="1" t="s">
        <v>88</v>
      </c>
      <c r="CQ91" s="1"/>
    </row>
    <row r="92" spans="2:95" x14ac:dyDescent="0.3">
      <c r="B92" s="6" t="s">
        <v>207</v>
      </c>
      <c r="C92" s="31">
        <v>215</v>
      </c>
      <c r="D92" s="1" t="s">
        <v>60</v>
      </c>
      <c r="E92" s="15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4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7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 t="s">
        <v>361</v>
      </c>
      <c r="CP92" s="1" t="s">
        <v>90</v>
      </c>
      <c r="CQ92" s="1"/>
    </row>
    <row r="93" spans="2:95" x14ac:dyDescent="0.3">
      <c r="B93" s="6" t="s">
        <v>208</v>
      </c>
      <c r="C93" s="31">
        <v>215</v>
      </c>
      <c r="D93" s="1" t="s">
        <v>60</v>
      </c>
      <c r="E93" s="15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9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6"/>
        <v>0</v>
      </c>
      <c r="BX93" s="2">
        <f t="shared" si="37"/>
        <v>-33.333333333333336</v>
      </c>
      <c r="BY93" s="1"/>
      <c r="BZ93" s="1">
        <f t="shared" ref="BZ93:CB98" si="38">IF((BB93-BE93)&lt;0,0,(BB93-BE93))</f>
        <v>0</v>
      </c>
      <c r="CA93" s="1">
        <f t="shared" si="38"/>
        <v>0</v>
      </c>
      <c r="CB93" s="1">
        <f t="shared" si="38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 t="s">
        <v>361</v>
      </c>
      <c r="CP93" s="1" t="s">
        <v>91</v>
      </c>
      <c r="CQ93" s="1"/>
    </row>
    <row r="94" spans="2:95" x14ac:dyDescent="0.3">
      <c r="B94" s="6" t="s">
        <v>209</v>
      </c>
      <c r="C94" s="31">
        <v>215</v>
      </c>
      <c r="D94" s="1" t="s">
        <v>60</v>
      </c>
      <c r="E94" s="15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9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6"/>
        <v>150</v>
      </c>
      <c r="BX94" s="2">
        <f t="shared" si="37"/>
        <v>-33.333333333333336</v>
      </c>
      <c r="BY94" s="1"/>
      <c r="BZ94" s="1">
        <f t="shared" si="38"/>
        <v>300</v>
      </c>
      <c r="CA94" s="1">
        <f t="shared" si="38"/>
        <v>100</v>
      </c>
      <c r="CB94" s="1">
        <f t="shared" si="38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 t="s">
        <v>361</v>
      </c>
      <c r="CP94" s="1" t="s">
        <v>91</v>
      </c>
      <c r="CQ94" s="1"/>
    </row>
    <row r="95" spans="2:95" x14ac:dyDescent="0.3">
      <c r="B95" s="6" t="s">
        <v>210</v>
      </c>
      <c r="C95" s="31">
        <v>215</v>
      </c>
      <c r="D95" s="34">
        <f>BY95</f>
        <v>999999</v>
      </c>
      <c r="E95" s="35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7">
        <v>500</v>
      </c>
      <c r="BC95" s="17">
        <v>300</v>
      </c>
      <c r="BD95" s="17">
        <v>100</v>
      </c>
      <c r="BE95" s="17">
        <v>500</v>
      </c>
      <c r="BF95" s="17">
        <v>300</v>
      </c>
      <c r="BG95" s="17">
        <v>100</v>
      </c>
      <c r="BH95" s="17"/>
      <c r="BI95" s="17"/>
      <c r="BJ95" s="17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6"/>
        <v>0</v>
      </c>
      <c r="BX95" s="2">
        <f t="shared" si="37"/>
        <v>300</v>
      </c>
      <c r="BY95" s="2">
        <f>IF(AND(AI95 &lt;&gt; "AC", AH95=0),999999,"-")</f>
        <v>999999</v>
      </c>
      <c r="BZ95" s="1">
        <f t="shared" si="38"/>
        <v>0</v>
      </c>
      <c r="CA95" s="1">
        <f t="shared" si="38"/>
        <v>0</v>
      </c>
      <c r="CB95" s="1">
        <f t="shared" si="38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34">
        <v>0</v>
      </c>
      <c r="CP95" s="34"/>
      <c r="CQ95" s="1"/>
    </row>
    <row r="96" spans="2:95" x14ac:dyDescent="0.3">
      <c r="B96" s="6" t="s">
        <v>211</v>
      </c>
      <c r="C96" s="31">
        <v>215</v>
      </c>
      <c r="D96" s="1">
        <f t="shared" si="32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8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6"/>
        <v>0</v>
      </c>
      <c r="BX96" s="2">
        <f t="shared" si="37"/>
        <v>300</v>
      </c>
      <c r="BY96" s="2" t="str">
        <f t="shared" ref="BY96:BY98" si="39">IF(AND(AI96 &lt;&gt; "AC", AH96=0),999999,"-")</f>
        <v>-</v>
      </c>
      <c r="BZ96" s="1">
        <f t="shared" si="38"/>
        <v>0</v>
      </c>
      <c r="CA96" s="1">
        <f t="shared" si="38"/>
        <v>0</v>
      </c>
      <c r="CB96" s="1">
        <f t="shared" si="38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>
        <v>0</v>
      </c>
      <c r="CP96" s="1"/>
      <c r="CQ96" s="1"/>
    </row>
    <row r="97" spans="2:95" x14ac:dyDescent="0.3">
      <c r="B97" s="6" t="s">
        <v>212</v>
      </c>
      <c r="C97" s="31">
        <v>215</v>
      </c>
      <c r="D97" s="1">
        <f t="shared" si="32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20">
        <v>300</v>
      </c>
      <c r="AI97" s="19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6"/>
        <v>533.33333333333337</v>
      </c>
      <c r="BX97" s="2">
        <f t="shared" si="37"/>
        <v>1116.6666666666667</v>
      </c>
      <c r="BY97" s="2" t="str">
        <f t="shared" si="39"/>
        <v>-</v>
      </c>
      <c r="BZ97" s="1">
        <f t="shared" si="38"/>
        <v>1200</v>
      </c>
      <c r="CA97" s="1">
        <f t="shared" si="38"/>
        <v>350</v>
      </c>
      <c r="CB97" s="1">
        <f t="shared" si="38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>
        <v>0.47760000000000002</v>
      </c>
      <c r="CP97" s="1"/>
      <c r="CQ97" s="1"/>
    </row>
    <row r="98" spans="2:95" x14ac:dyDescent="0.3">
      <c r="B98" s="6" t="s">
        <v>213</v>
      </c>
      <c r="C98" s="31">
        <v>215</v>
      </c>
      <c r="D98" s="1">
        <f t="shared" si="32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6"/>
        <v>166.66666666666666</v>
      </c>
      <c r="BX98" s="2">
        <f t="shared" si="37"/>
        <v>816.66666666666663</v>
      </c>
      <c r="BY98" s="2" t="str">
        <f t="shared" si="39"/>
        <v>-</v>
      </c>
      <c r="BZ98" s="1">
        <f t="shared" si="38"/>
        <v>50</v>
      </c>
      <c r="CA98" s="1">
        <f t="shared" si="38"/>
        <v>250</v>
      </c>
      <c r="CB98" s="1">
        <f t="shared" si="38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>
        <v>0.2041</v>
      </c>
      <c r="CP98" s="1"/>
      <c r="CQ98" s="1"/>
    </row>
    <row r="99" spans="2:95" x14ac:dyDescent="0.3">
      <c r="B99" s="6" t="s">
        <v>214</v>
      </c>
      <c r="C99" s="31">
        <v>216</v>
      </c>
      <c r="D99" s="2">
        <f>BW99/BX99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6"/>
        <v>0</v>
      </c>
      <c r="BX99" s="10">
        <f>AVERAGE(AV99,AW99,AX99)</f>
        <v>1600</v>
      </c>
      <c r="BY99" s="1"/>
      <c r="BZ99" s="1">
        <f t="shared" ref="BZ99:CB100" si="40">IF((AY99-AV99)&lt;0,0,(AY99-AV99))</f>
        <v>0</v>
      </c>
      <c r="CA99" s="1">
        <f t="shared" si="40"/>
        <v>0</v>
      </c>
      <c r="CB99" s="1">
        <f t="shared" si="40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2">
        <v>0</v>
      </c>
      <c r="CP99" s="2"/>
      <c r="CQ99" s="1"/>
    </row>
    <row r="100" spans="2:95" x14ac:dyDescent="0.3">
      <c r="B100" s="6" t="s">
        <v>215</v>
      </c>
      <c r="C100" s="31">
        <v>216</v>
      </c>
      <c r="D100" s="2">
        <f t="shared" ref="D100:D101" si="41">BW100/BX100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2">AVERAGE(BZ100,CA100,CB100)</f>
        <v>333.33333333333331</v>
      </c>
      <c r="BX100" s="10">
        <f>AVERAGE(AV100,AW100,AX100)</f>
        <v>833.33333333333337</v>
      </c>
      <c r="BY100" s="1"/>
      <c r="BZ100" s="1">
        <f t="shared" si="40"/>
        <v>500</v>
      </c>
      <c r="CA100" s="1">
        <f t="shared" si="40"/>
        <v>100</v>
      </c>
      <c r="CB100" s="1">
        <f t="shared" si="40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2">
        <v>0.4</v>
      </c>
      <c r="CP100" s="2"/>
      <c r="CQ100" s="1"/>
    </row>
    <row r="101" spans="2:95" x14ac:dyDescent="0.3">
      <c r="B101" s="6" t="s">
        <v>216</v>
      </c>
      <c r="C101" s="31">
        <v>216</v>
      </c>
      <c r="D101" s="2">
        <f t="shared" si="41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3">AVERAGE(BZ101,CA101,CB101)</f>
        <v>1100</v>
      </c>
      <c r="BX101" s="10">
        <f>AVERAGE(AV101,AW101,AX101)</f>
        <v>1200</v>
      </c>
      <c r="BY101" s="1"/>
      <c r="BZ101" s="1">
        <f t="shared" ref="BZ101" si="44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2">
        <v>0.91669999999999996</v>
      </c>
      <c r="CP101" s="2"/>
      <c r="CQ101" s="1"/>
    </row>
    <row r="102" spans="2:95" x14ac:dyDescent="0.3">
      <c r="B102" s="6" t="s">
        <v>217</v>
      </c>
      <c r="C102" s="31">
        <v>216</v>
      </c>
      <c r="D102" s="1" t="s">
        <v>60</v>
      </c>
      <c r="E102" s="15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 t="s">
        <v>361</v>
      </c>
      <c r="CP102" s="1" t="s">
        <v>89</v>
      </c>
      <c r="CQ102" s="1"/>
    </row>
    <row r="103" spans="2:95" x14ac:dyDescent="0.3">
      <c r="B103" s="6" t="s">
        <v>218</v>
      </c>
      <c r="C103" s="31">
        <v>216</v>
      </c>
      <c r="D103" s="2">
        <v>0</v>
      </c>
      <c r="E103" s="15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22">
        <v>400</v>
      </c>
      <c r="AZ103" s="22">
        <v>-700</v>
      </c>
      <c r="BA103" s="22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2"/>
        <v>0</v>
      </c>
      <c r="BX103" s="10">
        <f>AVERAGE(AV103,AW103,AX103)</f>
        <v>0</v>
      </c>
      <c r="BY103" s="1"/>
      <c r="BZ103" s="1">
        <f t="shared" ref="BZ103:CB104" si="45">IF((AY103-AV103)&lt;0,0,(AY103-AV103))</f>
        <v>0</v>
      </c>
      <c r="CA103" s="1">
        <f t="shared" si="45"/>
        <v>0</v>
      </c>
      <c r="CB103" s="1">
        <f t="shared" si="45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36">
        <v>-1000000</v>
      </c>
      <c r="CP103" s="1" t="s">
        <v>88</v>
      </c>
      <c r="CQ103" s="1"/>
    </row>
    <row r="104" spans="2:95" x14ac:dyDescent="0.3">
      <c r="B104" s="6" t="s">
        <v>219</v>
      </c>
      <c r="C104" s="31">
        <v>216</v>
      </c>
      <c r="D104" s="21">
        <v>1000000</v>
      </c>
      <c r="E104" s="15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2"/>
        <v>800</v>
      </c>
      <c r="BX104" s="10">
        <f>AVERAGE(AV104,AW104,AX104)</f>
        <v>0</v>
      </c>
      <c r="BY104" s="1"/>
      <c r="BZ104" s="1">
        <f t="shared" si="45"/>
        <v>1300</v>
      </c>
      <c r="CA104" s="1">
        <f t="shared" si="45"/>
        <v>400</v>
      </c>
      <c r="CB104" s="1">
        <f t="shared" si="45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36" t="s">
        <v>361</v>
      </c>
      <c r="CP104" s="1" t="s">
        <v>112</v>
      </c>
      <c r="CQ104" s="1"/>
    </row>
    <row r="105" spans="2:95" x14ac:dyDescent="0.3">
      <c r="B105" s="6" t="s">
        <v>220</v>
      </c>
      <c r="C105" s="31">
        <v>216</v>
      </c>
      <c r="D105" s="20" t="s">
        <v>60</v>
      </c>
      <c r="E105" s="15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9" t="s">
        <v>59</v>
      </c>
      <c r="AW105" s="19" t="s">
        <v>59</v>
      </c>
      <c r="AX105" s="19" t="s">
        <v>59</v>
      </c>
      <c r="AY105" s="23">
        <v>500</v>
      </c>
      <c r="AZ105" s="23">
        <v>200</v>
      </c>
      <c r="BA105" s="23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 t="s">
        <v>361</v>
      </c>
      <c r="CP105" s="1" t="s">
        <v>89</v>
      </c>
      <c r="CQ105" s="1"/>
    </row>
    <row r="106" spans="2:95" x14ac:dyDescent="0.3">
      <c r="B106" s="6" t="s">
        <v>221</v>
      </c>
      <c r="C106" s="31">
        <v>216</v>
      </c>
      <c r="D106" s="1" t="s">
        <v>60</v>
      </c>
      <c r="E106" s="15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 t="s">
        <v>361</v>
      </c>
      <c r="CP106" s="1" t="s">
        <v>90</v>
      </c>
      <c r="CQ106" s="1"/>
    </row>
    <row r="107" spans="2:95" x14ac:dyDescent="0.3">
      <c r="B107" s="6" t="s">
        <v>222</v>
      </c>
      <c r="C107" s="31">
        <v>216</v>
      </c>
      <c r="D107" s="2" t="s">
        <v>60</v>
      </c>
      <c r="E107" s="15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2"/>
        <v>366.66666666666669</v>
      </c>
      <c r="BX107" s="10">
        <f>AVERAGE(AV107,AW107,AX107)</f>
        <v>-33.333333333333336</v>
      </c>
      <c r="BY107" s="1"/>
      <c r="BZ107" s="1">
        <f t="shared" ref="BZ107:CB108" si="46">IF((AY107-AV107)&lt;0,0,(AY107-AV107))</f>
        <v>1100</v>
      </c>
      <c r="CA107" s="1">
        <f t="shared" si="46"/>
        <v>0</v>
      </c>
      <c r="CB107" s="1">
        <f t="shared" si="46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 t="s">
        <v>361</v>
      </c>
      <c r="CP107" s="1" t="s">
        <v>91</v>
      </c>
      <c r="CQ107" s="1"/>
    </row>
    <row r="108" spans="2:95" x14ac:dyDescent="0.3">
      <c r="B108" s="6" t="s">
        <v>223</v>
      </c>
      <c r="C108" s="31">
        <v>216</v>
      </c>
      <c r="D108" s="1" t="s">
        <v>60</v>
      </c>
      <c r="E108" s="15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2"/>
        <v>0</v>
      </c>
      <c r="BX108" s="10">
        <f>AVERAGE(AV108,AW108,AX108)</f>
        <v>-33.333333333333336</v>
      </c>
      <c r="BY108" s="1"/>
      <c r="BZ108" s="1">
        <f t="shared" si="46"/>
        <v>0</v>
      </c>
      <c r="CA108" s="1">
        <f t="shared" si="46"/>
        <v>0</v>
      </c>
      <c r="CB108" s="1">
        <f t="shared" si="46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 t="s">
        <v>361</v>
      </c>
      <c r="CP108" s="1" t="s">
        <v>91</v>
      </c>
      <c r="CQ108" s="1"/>
    </row>
    <row r="109" spans="2:95" x14ac:dyDescent="0.3">
      <c r="B109" s="6" t="s">
        <v>224</v>
      </c>
      <c r="C109" s="31">
        <v>217</v>
      </c>
      <c r="D109" s="2">
        <f>BW109/BX109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2"/>
        <v>0</v>
      </c>
      <c r="BX109" s="10">
        <f>AVERAGE(BB109,BC109,BD109)</f>
        <v>1600</v>
      </c>
      <c r="BY109" s="1"/>
      <c r="BZ109" s="9">
        <f t="shared" ref="BZ109:CB110" si="47">IF((BE109-BB109)&lt;0,0,(BE109-BB109))</f>
        <v>0</v>
      </c>
      <c r="CA109" s="9">
        <f t="shared" si="47"/>
        <v>0</v>
      </c>
      <c r="CB109" s="9">
        <f t="shared" si="47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2">
        <v>0</v>
      </c>
      <c r="CP109" s="2"/>
      <c r="CQ109" s="1"/>
    </row>
    <row r="110" spans="2:95" x14ac:dyDescent="0.3">
      <c r="B110" s="6" t="s">
        <v>225</v>
      </c>
      <c r="C110" s="31">
        <v>217</v>
      </c>
      <c r="D110" s="2">
        <f t="shared" ref="D110:D111" si="48">BW110/BX110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49">AVERAGE(BZ110,CA110,CB110)</f>
        <v>333.33333333333331</v>
      </c>
      <c r="BX110" s="10">
        <f>AVERAGE(BB110,BC110,BD110)</f>
        <v>833.33333333333337</v>
      </c>
      <c r="BY110" s="1"/>
      <c r="BZ110" s="9">
        <f t="shared" si="47"/>
        <v>500</v>
      </c>
      <c r="CA110" s="9">
        <f t="shared" si="47"/>
        <v>100</v>
      </c>
      <c r="CB110" s="9">
        <f t="shared" si="47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2">
        <v>0.4</v>
      </c>
      <c r="CP110" s="2"/>
      <c r="CQ110" s="1"/>
    </row>
    <row r="111" spans="2:95" x14ac:dyDescent="0.3">
      <c r="B111" s="6" t="s">
        <v>226</v>
      </c>
      <c r="C111" s="31">
        <v>217</v>
      </c>
      <c r="D111" s="2">
        <f t="shared" si="48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0">AVERAGE(BZ111,CA111,CB111)</f>
        <v>400</v>
      </c>
      <c r="BX111" s="10">
        <f>AVERAGE(BB111,BC111,BD111)</f>
        <v>1000</v>
      </c>
      <c r="BY111" s="1"/>
      <c r="BZ111" s="9">
        <f t="shared" ref="BZ111" si="51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2">
        <v>0.4</v>
      </c>
      <c r="CP111" s="2"/>
      <c r="CQ111" s="1"/>
    </row>
    <row r="112" spans="2:95" x14ac:dyDescent="0.3">
      <c r="B112" s="6" t="s">
        <v>227</v>
      </c>
      <c r="C112" s="31">
        <v>217</v>
      </c>
      <c r="D112" s="1" t="s">
        <v>60</v>
      </c>
      <c r="E112" s="15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 t="s">
        <v>361</v>
      </c>
      <c r="CP112" s="1" t="s">
        <v>89</v>
      </c>
      <c r="CQ112" s="1"/>
    </row>
    <row r="113" spans="2:95" x14ac:dyDescent="0.3">
      <c r="B113" s="6" t="s">
        <v>228</v>
      </c>
      <c r="C113" s="31">
        <v>217</v>
      </c>
      <c r="D113" s="1">
        <v>0</v>
      </c>
      <c r="E113" s="15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22">
        <v>400</v>
      </c>
      <c r="BF113" s="22">
        <v>-700</v>
      </c>
      <c r="BG113" s="22">
        <v>-500</v>
      </c>
      <c r="BH113" s="22"/>
      <c r="BI113" s="22"/>
      <c r="BJ113" s="22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49"/>
        <v>0</v>
      </c>
      <c r="BX113" s="10">
        <f>AVERAGE(BB113,BC113,BD113)</f>
        <v>0</v>
      </c>
      <c r="BY113" s="1"/>
      <c r="BZ113" s="9">
        <f t="shared" ref="BZ113:CB114" si="52">IF((BE113-BB113)&lt;0,0,(BE113-BB113))</f>
        <v>0</v>
      </c>
      <c r="CA113" s="9">
        <f t="shared" si="52"/>
        <v>0</v>
      </c>
      <c r="CB113" s="9">
        <f t="shared" si="52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36">
        <v>-1000000</v>
      </c>
      <c r="CP113" s="1" t="s">
        <v>88</v>
      </c>
      <c r="CQ113" s="1"/>
    </row>
    <row r="114" spans="2:95" x14ac:dyDescent="0.3">
      <c r="B114" s="6" t="s">
        <v>229</v>
      </c>
      <c r="C114" s="31">
        <v>217</v>
      </c>
      <c r="D114" s="21">
        <v>1000000</v>
      </c>
      <c r="E114" s="15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49"/>
        <v>800</v>
      </c>
      <c r="BX114" s="10">
        <f>AVERAGE(BB114,BC114,BD114)</f>
        <v>0</v>
      </c>
      <c r="BY114" s="1"/>
      <c r="BZ114" s="9">
        <f t="shared" si="52"/>
        <v>1300</v>
      </c>
      <c r="CA114" s="9">
        <f t="shared" si="52"/>
        <v>400</v>
      </c>
      <c r="CB114" s="9">
        <f t="shared" si="52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36" t="s">
        <v>361</v>
      </c>
      <c r="CP114" s="1" t="s">
        <v>112</v>
      </c>
      <c r="CQ114" s="1"/>
    </row>
    <row r="115" spans="2:95" x14ac:dyDescent="0.3">
      <c r="B115" s="6" t="s">
        <v>230</v>
      </c>
      <c r="C115" s="31">
        <v>217</v>
      </c>
      <c r="D115" s="1" t="s">
        <v>60</v>
      </c>
      <c r="E115" s="15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9" t="s">
        <v>59</v>
      </c>
      <c r="BC115" s="19" t="s">
        <v>59</v>
      </c>
      <c r="BD115" s="19" t="s">
        <v>59</v>
      </c>
      <c r="BE115" s="23">
        <v>500</v>
      </c>
      <c r="BF115" s="23">
        <v>200</v>
      </c>
      <c r="BG115" s="23">
        <v>2500</v>
      </c>
      <c r="BH115" s="23"/>
      <c r="BI115" s="23"/>
      <c r="BJ115" s="23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 t="s">
        <v>361</v>
      </c>
      <c r="CP115" s="1" t="s">
        <v>89</v>
      </c>
      <c r="CQ115" s="1"/>
    </row>
    <row r="116" spans="2:95" x14ac:dyDescent="0.3">
      <c r="B116" s="6" t="s">
        <v>231</v>
      </c>
      <c r="C116" s="31">
        <v>217</v>
      </c>
      <c r="D116" s="1" t="s">
        <v>60</v>
      </c>
      <c r="E116" s="15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 t="s">
        <v>361</v>
      </c>
      <c r="CP116" s="1" t="s">
        <v>90</v>
      </c>
      <c r="CQ116" s="1"/>
    </row>
    <row r="117" spans="2:95" x14ac:dyDescent="0.3">
      <c r="B117" s="6" t="s">
        <v>232</v>
      </c>
      <c r="C117" s="31">
        <v>217</v>
      </c>
      <c r="D117" s="1" t="s">
        <v>60</v>
      </c>
      <c r="E117" s="15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49"/>
        <v>366.66666666666669</v>
      </c>
      <c r="BX117" s="10">
        <f>AVERAGE(BB117,BC117,BD117)</f>
        <v>-33.333333333333336</v>
      </c>
      <c r="BY117" s="1"/>
      <c r="BZ117" s="9">
        <f t="shared" ref="BZ117:CB118" si="53">IF((BE117-BB117)&lt;0,0,(BE117-BB117))</f>
        <v>1100</v>
      </c>
      <c r="CA117" s="9">
        <f t="shared" si="53"/>
        <v>0</v>
      </c>
      <c r="CB117" s="9">
        <f t="shared" si="53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 t="s">
        <v>361</v>
      </c>
      <c r="CP117" s="1" t="s">
        <v>91</v>
      </c>
      <c r="CQ117" s="1"/>
    </row>
    <row r="118" spans="2:95" x14ac:dyDescent="0.3">
      <c r="B118" s="6" t="s">
        <v>233</v>
      </c>
      <c r="C118" s="31">
        <v>217</v>
      </c>
      <c r="D118" s="1" t="s">
        <v>60</v>
      </c>
      <c r="E118" s="15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49"/>
        <v>0</v>
      </c>
      <c r="BX118" s="10">
        <f>AVERAGE(BB118,BC118,BD118)</f>
        <v>-33.333333333333336</v>
      </c>
      <c r="BY118" s="1"/>
      <c r="BZ118" s="9">
        <f t="shared" si="53"/>
        <v>0</v>
      </c>
      <c r="CA118" s="9">
        <f t="shared" si="53"/>
        <v>0</v>
      </c>
      <c r="CB118" s="9">
        <f t="shared" si="53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 t="s">
        <v>361</v>
      </c>
      <c r="CP118" s="1" t="s">
        <v>91</v>
      </c>
      <c r="CQ118" s="1"/>
    </row>
    <row r="119" spans="2:95" x14ac:dyDescent="0.3">
      <c r="B119" s="6" t="s">
        <v>234</v>
      </c>
      <c r="C119" s="31">
        <v>218</v>
      </c>
      <c r="D119" s="1">
        <f>BW119/BX119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>
        <v>0.64580000000000004</v>
      </c>
      <c r="CP119" s="1"/>
      <c r="CQ119" s="1"/>
    </row>
    <row r="120" spans="2:95" x14ac:dyDescent="0.3">
      <c r="B120" s="6" t="s">
        <v>235</v>
      </c>
      <c r="C120" s="31">
        <v>218</v>
      </c>
      <c r="D120" s="1">
        <f>BW120/BX120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>
        <v>0.92310000000000003</v>
      </c>
      <c r="CP120" s="1"/>
      <c r="CQ120" s="1"/>
    </row>
    <row r="121" spans="2:95" x14ac:dyDescent="0.3">
      <c r="B121" s="6" t="s">
        <v>236</v>
      </c>
      <c r="C121" s="31">
        <v>218</v>
      </c>
      <c r="D121" s="1" t="s">
        <v>60</v>
      </c>
      <c r="E121" s="15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 t="s">
        <v>361</v>
      </c>
      <c r="CP121" s="1" t="s">
        <v>89</v>
      </c>
      <c r="CQ121" s="1"/>
    </row>
    <row r="122" spans="2:95" x14ac:dyDescent="0.3">
      <c r="B122" s="6" t="s">
        <v>237</v>
      </c>
      <c r="C122" s="31">
        <v>218</v>
      </c>
      <c r="D122" s="1">
        <v>0</v>
      </c>
      <c r="E122" s="2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>
        <v>0</v>
      </c>
      <c r="CP122" s="1" t="s">
        <v>88</v>
      </c>
      <c r="CQ122" s="1"/>
    </row>
    <row r="123" spans="2:95" x14ac:dyDescent="0.3">
      <c r="B123" s="6" t="s">
        <v>238</v>
      </c>
      <c r="C123" s="31">
        <v>218</v>
      </c>
      <c r="D123" s="21">
        <v>1000000</v>
      </c>
      <c r="E123" s="2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36">
        <v>1000000</v>
      </c>
      <c r="CP123" s="1" t="s">
        <v>95</v>
      </c>
      <c r="CQ123" s="1"/>
    </row>
    <row r="124" spans="2:95" x14ac:dyDescent="0.3">
      <c r="B124" s="6" t="s">
        <v>239</v>
      </c>
      <c r="C124" s="31">
        <v>218</v>
      </c>
      <c r="D124" s="21" t="s">
        <v>60</v>
      </c>
      <c r="E124" s="2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 t="s">
        <v>361</v>
      </c>
      <c r="CP124" s="1" t="s">
        <v>96</v>
      </c>
      <c r="CQ124" s="1"/>
    </row>
    <row r="125" spans="2:95" x14ac:dyDescent="0.3">
      <c r="B125" s="6" t="s">
        <v>240</v>
      </c>
      <c r="C125" s="31">
        <v>218</v>
      </c>
      <c r="D125" s="1" t="s">
        <v>60</v>
      </c>
      <c r="E125" s="2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4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 t="s">
        <v>361</v>
      </c>
      <c r="CP125" s="1" t="s">
        <v>90</v>
      </c>
      <c r="CQ125" s="1"/>
    </row>
    <row r="126" spans="2:95" x14ac:dyDescent="0.3">
      <c r="B126" s="6" t="s">
        <v>241</v>
      </c>
      <c r="C126" s="31">
        <v>218</v>
      </c>
      <c r="D126" s="1" t="s">
        <v>60</v>
      </c>
      <c r="E126" s="2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5">AVERAGE(AM126,AN126,AO126)</f>
        <v>-333.33333333333331</v>
      </c>
      <c r="BX126" s="10">
        <f t="shared" si="54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 t="s">
        <v>361</v>
      </c>
      <c r="CP126" s="1" t="s">
        <v>97</v>
      </c>
      <c r="CQ126" s="1"/>
    </row>
    <row r="127" spans="2:95" x14ac:dyDescent="0.3">
      <c r="B127" s="6" t="s">
        <v>242</v>
      </c>
      <c r="C127" s="31">
        <v>218</v>
      </c>
      <c r="D127" s="1" t="s">
        <v>60</v>
      </c>
      <c r="E127" s="2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5"/>
        <v>-183.33333333333334</v>
      </c>
      <c r="BX127" s="10">
        <f t="shared" si="54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 t="s">
        <v>361</v>
      </c>
      <c r="CP127" s="1" t="s">
        <v>362</v>
      </c>
      <c r="CQ127" s="1"/>
    </row>
    <row r="128" spans="2:95" x14ac:dyDescent="0.3">
      <c r="B128" s="6" t="s">
        <v>243</v>
      </c>
      <c r="C128" s="31">
        <v>218</v>
      </c>
      <c r="D128" s="1" t="s">
        <v>60</v>
      </c>
      <c r="E128" s="2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5">
        <v>500</v>
      </c>
      <c r="AK128" s="25">
        <v>300</v>
      </c>
      <c r="AL128" s="25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5"/>
        <v>-333.33333333333331</v>
      </c>
      <c r="BX128" s="10">
        <f t="shared" si="54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 t="s">
        <v>361</v>
      </c>
      <c r="CP128" s="1" t="s">
        <v>97</v>
      </c>
      <c r="CQ128" s="1"/>
    </row>
    <row r="129" spans="2:95" x14ac:dyDescent="0.3">
      <c r="B129" s="6" t="s">
        <v>244</v>
      </c>
      <c r="C129" s="31">
        <v>218</v>
      </c>
      <c r="D129" s="1" t="s">
        <v>60</v>
      </c>
      <c r="E129" s="2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5"/>
        <v>300</v>
      </c>
      <c r="BX129" s="10">
        <f t="shared" si="54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 t="s">
        <v>361</v>
      </c>
      <c r="CP129" s="1" t="s">
        <v>91</v>
      </c>
      <c r="CQ129" s="1"/>
    </row>
    <row r="130" spans="2:95" x14ac:dyDescent="0.3">
      <c r="B130" s="6" t="s">
        <v>245</v>
      </c>
      <c r="C130" s="31">
        <v>218</v>
      </c>
      <c r="D130" s="1" t="s">
        <v>60</v>
      </c>
      <c r="E130" s="2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5"/>
        <v>-266.66666666666669</v>
      </c>
      <c r="BX130" s="10">
        <f t="shared" si="54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 t="s">
        <v>361</v>
      </c>
      <c r="CP130" s="1" t="s">
        <v>362</v>
      </c>
      <c r="CQ130" s="1"/>
    </row>
    <row r="131" spans="2:95" x14ac:dyDescent="0.3">
      <c r="B131" s="6" t="s">
        <v>246</v>
      </c>
      <c r="C131" s="31">
        <v>218</v>
      </c>
      <c r="D131" s="1" t="s">
        <v>60</v>
      </c>
      <c r="E131" s="2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5"/>
        <v>0</v>
      </c>
      <c r="BX131" s="10">
        <f t="shared" si="54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 t="s">
        <v>361</v>
      </c>
      <c r="CP131" s="1" t="s">
        <v>91</v>
      </c>
      <c r="CQ131" s="1"/>
    </row>
    <row r="132" spans="2:95" x14ac:dyDescent="0.3">
      <c r="B132" s="6" t="s">
        <v>247</v>
      </c>
      <c r="C132" s="32">
        <v>219</v>
      </c>
      <c r="D132" s="1">
        <f>BW132/BX132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>
        <v>0.82140000000000002</v>
      </c>
      <c r="CP132" s="1"/>
      <c r="CQ132" s="1"/>
    </row>
    <row r="133" spans="2:95" x14ac:dyDescent="0.3">
      <c r="B133" s="6" t="s">
        <v>248</v>
      </c>
      <c r="C133" s="32">
        <v>219</v>
      </c>
      <c r="D133" s="1">
        <f>BW133/BX133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>
        <v>0.8</v>
      </c>
      <c r="CP133" s="1"/>
      <c r="CQ133" s="1"/>
    </row>
    <row r="134" spans="2:95" x14ac:dyDescent="0.3">
      <c r="B134" s="6" t="s">
        <v>249</v>
      </c>
      <c r="C134" s="32">
        <v>219</v>
      </c>
      <c r="D134" s="1" t="s">
        <v>60</v>
      </c>
      <c r="E134" s="15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 t="s">
        <v>361</v>
      </c>
      <c r="CP134" s="1" t="s">
        <v>89</v>
      </c>
      <c r="CQ134" s="1"/>
    </row>
    <row r="135" spans="2:95" x14ac:dyDescent="0.3">
      <c r="B135" s="6" t="s">
        <v>250</v>
      </c>
      <c r="C135" s="32">
        <v>219</v>
      </c>
      <c r="D135" s="1">
        <v>0</v>
      </c>
      <c r="E135" s="2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>
        <v>0</v>
      </c>
      <c r="CP135" s="1" t="s">
        <v>88</v>
      </c>
      <c r="CQ135" s="1"/>
    </row>
    <row r="136" spans="2:95" x14ac:dyDescent="0.3">
      <c r="B136" s="6" t="s">
        <v>251</v>
      </c>
      <c r="C136" s="32">
        <v>219</v>
      </c>
      <c r="D136" s="21">
        <v>1000000</v>
      </c>
      <c r="E136" s="2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36">
        <v>1000000</v>
      </c>
      <c r="CP136" s="1" t="s">
        <v>95</v>
      </c>
      <c r="CQ136" s="1"/>
    </row>
    <row r="137" spans="2:95" x14ac:dyDescent="0.3">
      <c r="B137" s="6" t="s">
        <v>252</v>
      </c>
      <c r="C137" s="32">
        <v>219</v>
      </c>
      <c r="D137" s="26" t="s">
        <v>60</v>
      </c>
      <c r="E137" s="28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 t="s">
        <v>361</v>
      </c>
      <c r="CP137" s="1" t="s">
        <v>96</v>
      </c>
      <c r="CQ137" s="1"/>
    </row>
    <row r="138" spans="2:95" x14ac:dyDescent="0.3">
      <c r="B138" s="6" t="s">
        <v>253</v>
      </c>
      <c r="C138" s="32">
        <v>219</v>
      </c>
      <c r="D138" s="3" t="s">
        <v>60</v>
      </c>
      <c r="E138" s="28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6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 t="s">
        <v>361</v>
      </c>
      <c r="CP138" s="1" t="s">
        <v>90</v>
      </c>
      <c r="CQ138" s="1"/>
    </row>
    <row r="139" spans="2:95" x14ac:dyDescent="0.3">
      <c r="B139" s="6" t="s">
        <v>254</v>
      </c>
      <c r="C139" s="32">
        <v>219</v>
      </c>
      <c r="D139" s="1" t="s">
        <v>60</v>
      </c>
      <c r="E139" s="28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7">AVERAGE(AS139,AT139,AU139)</f>
        <v>-350</v>
      </c>
      <c r="BX139" s="10">
        <f t="shared" si="56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 t="s">
        <v>361</v>
      </c>
      <c r="CP139" s="1" t="s">
        <v>97</v>
      </c>
      <c r="CQ139" s="1"/>
    </row>
    <row r="140" spans="2:95" x14ac:dyDescent="0.3">
      <c r="B140" s="6" t="s">
        <v>255</v>
      </c>
      <c r="C140" s="32">
        <v>219</v>
      </c>
      <c r="D140" s="1" t="s">
        <v>60</v>
      </c>
      <c r="E140" s="28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5">
        <v>500</v>
      </c>
      <c r="AQ140" s="25">
        <v>-300</v>
      </c>
      <c r="AR140" s="25">
        <v>-200</v>
      </c>
      <c r="AS140" s="25">
        <v>-500</v>
      </c>
      <c r="AT140" s="25">
        <v>300</v>
      </c>
      <c r="AU140" s="25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7"/>
        <v>-333.33333333333331</v>
      </c>
      <c r="BX140" s="10">
        <f t="shared" si="56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 t="s">
        <v>361</v>
      </c>
      <c r="CP140" s="1" t="s">
        <v>97</v>
      </c>
      <c r="CQ140" s="1"/>
    </row>
    <row r="141" spans="2:95" x14ac:dyDescent="0.3">
      <c r="B141" s="6" t="s">
        <v>256</v>
      </c>
      <c r="C141" s="32">
        <v>219</v>
      </c>
      <c r="D141" s="1" t="s">
        <v>60</v>
      </c>
      <c r="E141" s="2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7"/>
        <v>-216.66666666666666</v>
      </c>
      <c r="BX141" s="10">
        <f t="shared" si="56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 t="s">
        <v>361</v>
      </c>
      <c r="CP141" s="1" t="s">
        <v>362</v>
      </c>
      <c r="CQ141" s="1"/>
    </row>
    <row r="142" spans="2:95" x14ac:dyDescent="0.3">
      <c r="B142" s="6" t="s">
        <v>257</v>
      </c>
      <c r="C142" s="32">
        <v>219</v>
      </c>
      <c r="D142" s="1" t="s">
        <v>60</v>
      </c>
      <c r="E142" s="2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7"/>
        <v>566.66666666666663</v>
      </c>
      <c r="BX142" s="10">
        <f t="shared" si="56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 t="s">
        <v>361</v>
      </c>
      <c r="CP142" s="1" t="s">
        <v>91</v>
      </c>
      <c r="CQ142" s="1"/>
    </row>
    <row r="143" spans="2:95" x14ac:dyDescent="0.3">
      <c r="B143" s="6" t="s">
        <v>258</v>
      </c>
      <c r="C143" s="32">
        <v>219</v>
      </c>
      <c r="D143" s="1" t="s">
        <v>60</v>
      </c>
      <c r="E143" s="2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7"/>
        <v>0</v>
      </c>
      <c r="BX143" s="10">
        <f t="shared" si="56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 t="s">
        <v>361</v>
      </c>
      <c r="CP143" s="1" t="s">
        <v>91</v>
      </c>
      <c r="CQ143" s="1"/>
    </row>
    <row r="144" spans="2:95" x14ac:dyDescent="0.3">
      <c r="B144" s="6" t="s">
        <v>259</v>
      </c>
      <c r="C144" s="32">
        <v>219</v>
      </c>
      <c r="D144" s="1" t="s">
        <v>60</v>
      </c>
      <c r="E144" s="2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7"/>
        <v>-333.33333333333331</v>
      </c>
      <c r="BX144" s="10">
        <f t="shared" si="56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 t="s">
        <v>361</v>
      </c>
      <c r="CP144" s="1" t="s">
        <v>362</v>
      </c>
      <c r="CQ144" s="1"/>
    </row>
    <row r="145" spans="2:95" x14ac:dyDescent="0.3">
      <c r="B145" s="6" t="s">
        <v>260</v>
      </c>
      <c r="C145" s="32">
        <v>220</v>
      </c>
      <c r="D145" s="1">
        <f>BW145/BX145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>
        <v>1.2142999999999999</v>
      </c>
      <c r="CP145" s="1"/>
      <c r="CQ145" s="1"/>
    </row>
    <row r="146" spans="2:95" x14ac:dyDescent="0.3">
      <c r="B146" s="6" t="s">
        <v>261</v>
      </c>
      <c r="C146" s="32">
        <v>220</v>
      </c>
      <c r="D146" s="1">
        <f>BW146/BX146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>
        <v>0.625</v>
      </c>
      <c r="CP146" s="1"/>
      <c r="CQ146" s="1"/>
    </row>
    <row r="147" spans="2:95" x14ac:dyDescent="0.3">
      <c r="B147" s="6" t="s">
        <v>262</v>
      </c>
      <c r="C147" s="32">
        <v>220</v>
      </c>
      <c r="D147" s="1" t="s">
        <v>60</v>
      </c>
      <c r="E147" s="15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 t="s">
        <v>361</v>
      </c>
      <c r="CP147" s="1" t="s">
        <v>89</v>
      </c>
      <c r="CQ147" s="1"/>
    </row>
    <row r="148" spans="2:95" x14ac:dyDescent="0.3">
      <c r="B148" s="6" t="s">
        <v>263</v>
      </c>
      <c r="C148" s="32">
        <v>220</v>
      </c>
      <c r="D148" s="1">
        <v>0</v>
      </c>
      <c r="E148" s="2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>
        <v>0</v>
      </c>
      <c r="CP148" s="1" t="s">
        <v>88</v>
      </c>
      <c r="CQ148" s="1"/>
    </row>
    <row r="149" spans="2:95" x14ac:dyDescent="0.3">
      <c r="B149" s="6" t="s">
        <v>264</v>
      </c>
      <c r="C149" s="32">
        <v>220</v>
      </c>
      <c r="D149" s="21">
        <v>1000000</v>
      </c>
      <c r="E149" s="2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36">
        <v>1000000</v>
      </c>
      <c r="CP149" s="1" t="s">
        <v>95</v>
      </c>
      <c r="CQ149" s="1"/>
    </row>
    <row r="150" spans="2:95" x14ac:dyDescent="0.3">
      <c r="B150" s="6" t="s">
        <v>265</v>
      </c>
      <c r="C150" s="32">
        <v>220</v>
      </c>
      <c r="D150" s="26" t="s">
        <v>60</v>
      </c>
      <c r="E150" s="28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 t="s">
        <v>361</v>
      </c>
      <c r="CP150" s="1" t="s">
        <v>96</v>
      </c>
      <c r="CQ150" s="1"/>
    </row>
    <row r="151" spans="2:95" x14ac:dyDescent="0.3">
      <c r="B151" s="6" t="s">
        <v>266</v>
      </c>
      <c r="C151" s="32">
        <v>220</v>
      </c>
      <c r="D151" s="3" t="s">
        <v>60</v>
      </c>
      <c r="E151" s="28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58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 t="s">
        <v>361</v>
      </c>
      <c r="CP151" s="1" t="s">
        <v>90</v>
      </c>
      <c r="CQ151" s="1"/>
    </row>
    <row r="152" spans="2:95" x14ac:dyDescent="0.3">
      <c r="B152" s="6" t="s">
        <v>267</v>
      </c>
      <c r="C152" s="32">
        <v>220</v>
      </c>
      <c r="D152" s="1" t="s">
        <v>60</v>
      </c>
      <c r="E152" s="28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59">AVERAGE(AY152,AZ152,BA152)</f>
        <v>-293.33333333333331</v>
      </c>
      <c r="BX152" s="10">
        <f t="shared" si="58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 t="s">
        <v>361</v>
      </c>
      <c r="CP152" s="1" t="s">
        <v>97</v>
      </c>
      <c r="CQ152" s="1"/>
    </row>
    <row r="153" spans="2:95" x14ac:dyDescent="0.3">
      <c r="B153" s="6" t="s">
        <v>268</v>
      </c>
      <c r="C153" s="32">
        <v>220</v>
      </c>
      <c r="D153" s="1" t="s">
        <v>60</v>
      </c>
      <c r="E153" s="28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5">
        <v>500</v>
      </c>
      <c r="AW153" s="25">
        <v>-300</v>
      </c>
      <c r="AX153" s="25">
        <v>-200</v>
      </c>
      <c r="AY153" s="25">
        <v>-500</v>
      </c>
      <c r="AZ153" s="25">
        <v>300</v>
      </c>
      <c r="BA153" s="25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59"/>
        <v>-333.33333333333331</v>
      </c>
      <c r="BX153" s="10">
        <f t="shared" si="58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 t="s">
        <v>361</v>
      </c>
      <c r="CP153" s="1" t="s">
        <v>97</v>
      </c>
      <c r="CQ153" s="1"/>
    </row>
    <row r="154" spans="2:95" x14ac:dyDescent="0.3">
      <c r="B154" s="6" t="s">
        <v>269</v>
      </c>
      <c r="C154" s="32">
        <v>220</v>
      </c>
      <c r="D154" s="1" t="s">
        <v>60</v>
      </c>
      <c r="E154" s="2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59"/>
        <v>-216.66666666666666</v>
      </c>
      <c r="BX154" s="10">
        <f t="shared" si="58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 t="s">
        <v>361</v>
      </c>
      <c r="CP154" s="1" t="s">
        <v>362</v>
      </c>
      <c r="CQ154" s="1"/>
    </row>
    <row r="155" spans="2:95" x14ac:dyDescent="0.3">
      <c r="B155" s="6" t="s">
        <v>270</v>
      </c>
      <c r="C155" s="32">
        <v>220</v>
      </c>
      <c r="D155" s="1" t="s">
        <v>60</v>
      </c>
      <c r="E155" s="2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59"/>
        <v>566.66666666666663</v>
      </c>
      <c r="BX155" s="10">
        <f t="shared" si="58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 t="s">
        <v>361</v>
      </c>
      <c r="CP155" s="1" t="s">
        <v>91</v>
      </c>
      <c r="CQ155" s="1"/>
    </row>
    <row r="156" spans="2:95" x14ac:dyDescent="0.3">
      <c r="B156" s="6" t="s">
        <v>271</v>
      </c>
      <c r="C156" s="32">
        <v>220</v>
      </c>
      <c r="D156" s="1" t="s">
        <v>60</v>
      </c>
      <c r="E156" s="2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59"/>
        <v>0</v>
      </c>
      <c r="BX156" s="10">
        <f t="shared" si="58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 t="s">
        <v>361</v>
      </c>
      <c r="CP156" s="1" t="s">
        <v>91</v>
      </c>
      <c r="CQ156" s="1"/>
    </row>
    <row r="157" spans="2:95" x14ac:dyDescent="0.3">
      <c r="B157" s="6" t="s">
        <v>272</v>
      </c>
      <c r="C157" s="32">
        <v>220</v>
      </c>
      <c r="D157" s="1" t="s">
        <v>60</v>
      </c>
      <c r="E157" s="2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59"/>
        <v>-46.666666666666664</v>
      </c>
      <c r="BX157" s="10">
        <f t="shared" si="58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 t="s">
        <v>361</v>
      </c>
      <c r="CP157" s="1" t="s">
        <v>362</v>
      </c>
      <c r="CQ157" s="1"/>
    </row>
    <row r="158" spans="2:95" x14ac:dyDescent="0.3">
      <c r="B158" s="6" t="s">
        <v>273</v>
      </c>
      <c r="C158" s="31">
        <v>221</v>
      </c>
      <c r="D158" s="1">
        <f>BW158/BX158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>
        <v>0.94289999999999996</v>
      </c>
      <c r="CP158" s="1"/>
      <c r="CQ158" s="1"/>
    </row>
    <row r="159" spans="2:95" x14ac:dyDescent="0.3">
      <c r="B159" s="6" t="s">
        <v>274</v>
      </c>
      <c r="C159" s="31">
        <v>221</v>
      </c>
      <c r="D159" s="1">
        <f>BW159/BX159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>
        <v>0.6</v>
      </c>
      <c r="CP159" s="1"/>
      <c r="CQ159" s="1"/>
    </row>
    <row r="160" spans="2:95" x14ac:dyDescent="0.3">
      <c r="B160" s="6" t="s">
        <v>275</v>
      </c>
      <c r="C160" s="31">
        <v>221</v>
      </c>
      <c r="D160" s="1">
        <f>BW160/BX160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>
        <v>1.3635999999999999</v>
      </c>
      <c r="CP160" s="1"/>
      <c r="CQ160" s="1"/>
    </row>
    <row r="161" spans="2:95" x14ac:dyDescent="0.3">
      <c r="B161" s="6" t="s">
        <v>276</v>
      </c>
      <c r="C161" s="31">
        <v>221</v>
      </c>
      <c r="D161" s="1" t="s">
        <v>60</v>
      </c>
      <c r="E161" s="15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 t="s">
        <v>361</v>
      </c>
      <c r="CP161" s="1" t="s">
        <v>89</v>
      </c>
      <c r="CQ161" s="1"/>
    </row>
    <row r="162" spans="2:95" x14ac:dyDescent="0.3">
      <c r="B162" s="6" t="s">
        <v>277</v>
      </c>
      <c r="C162" s="31">
        <v>221</v>
      </c>
      <c r="D162" s="1">
        <v>0</v>
      </c>
      <c r="E162" s="2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22">
        <v>1200</v>
      </c>
      <c r="BF162" s="22">
        <v>-700</v>
      </c>
      <c r="BG162" s="22">
        <v>-500</v>
      </c>
      <c r="BH162" s="22"/>
      <c r="BI162" s="22"/>
      <c r="BJ162" s="22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>
        <v>0</v>
      </c>
      <c r="CP162" s="1" t="s">
        <v>88</v>
      </c>
      <c r="CQ162" s="1"/>
    </row>
    <row r="163" spans="2:95" x14ac:dyDescent="0.3">
      <c r="B163" s="6" t="s">
        <v>278</v>
      </c>
      <c r="C163" s="31">
        <v>221</v>
      </c>
      <c r="D163" s="21">
        <v>1000000</v>
      </c>
      <c r="E163" s="2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36">
        <v>1000000</v>
      </c>
      <c r="CP163" s="1" t="s">
        <v>95</v>
      </c>
      <c r="CQ163" s="1"/>
    </row>
    <row r="164" spans="2:95" x14ac:dyDescent="0.3">
      <c r="B164" s="6" t="s">
        <v>279</v>
      </c>
      <c r="C164" s="31">
        <v>221</v>
      </c>
      <c r="D164" s="1" t="s">
        <v>60</v>
      </c>
      <c r="E164" s="28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9" t="s">
        <v>59</v>
      </c>
      <c r="BC164" s="19" t="s">
        <v>59</v>
      </c>
      <c r="BD164" s="19" t="s">
        <v>59</v>
      </c>
      <c r="BE164" s="23">
        <v>500</v>
      </c>
      <c r="BF164" s="23">
        <v>200</v>
      </c>
      <c r="BG164" s="23">
        <v>2500</v>
      </c>
      <c r="BH164" s="23"/>
      <c r="BI164" s="23"/>
      <c r="BJ164" s="23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 t="s">
        <v>361</v>
      </c>
      <c r="CP164" s="1" t="s">
        <v>96</v>
      </c>
      <c r="CQ164" s="1"/>
    </row>
    <row r="165" spans="2:95" x14ac:dyDescent="0.3">
      <c r="B165" s="6" t="s">
        <v>280</v>
      </c>
      <c r="C165" s="31">
        <v>221</v>
      </c>
      <c r="D165" s="1" t="s">
        <v>60</v>
      </c>
      <c r="E165" s="28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0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 t="s">
        <v>361</v>
      </c>
      <c r="CP165" s="1" t="s">
        <v>90</v>
      </c>
      <c r="CQ165" s="1"/>
    </row>
    <row r="166" spans="2:95" x14ac:dyDescent="0.3">
      <c r="B166" s="6" t="s">
        <v>281</v>
      </c>
      <c r="C166" s="31">
        <v>221</v>
      </c>
      <c r="D166" s="1" t="s">
        <v>60</v>
      </c>
      <c r="E166" s="2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1">AVERAGE(BE166,BF166,BG166)</f>
        <v>-366.66666666666669</v>
      </c>
      <c r="BX166" s="10">
        <f t="shared" si="60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 t="s">
        <v>361</v>
      </c>
      <c r="CP166" s="1" t="s">
        <v>362</v>
      </c>
      <c r="CQ166" s="1"/>
    </row>
    <row r="167" spans="2:95" x14ac:dyDescent="0.3">
      <c r="B167" s="6" t="s">
        <v>282</v>
      </c>
      <c r="C167" s="31">
        <v>221</v>
      </c>
      <c r="D167" s="1" t="s">
        <v>60</v>
      </c>
      <c r="E167" s="28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1"/>
        <v>-33.333333333333336</v>
      </c>
      <c r="BX167" s="10">
        <f t="shared" si="60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 t="s">
        <v>361</v>
      </c>
      <c r="CP167" s="1" t="s">
        <v>97</v>
      </c>
      <c r="CQ167" s="1"/>
    </row>
    <row r="168" spans="2:95" x14ac:dyDescent="0.3">
      <c r="B168" s="6" t="s">
        <v>283</v>
      </c>
      <c r="C168" s="31">
        <v>221</v>
      </c>
      <c r="D168" s="1" t="s">
        <v>60</v>
      </c>
      <c r="E168" s="28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1"/>
        <v>-233.33333333333334</v>
      </c>
      <c r="BX168" s="10">
        <f t="shared" si="60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 t="s">
        <v>361</v>
      </c>
      <c r="CP168" s="1" t="s">
        <v>97</v>
      </c>
      <c r="CQ168" s="1"/>
    </row>
    <row r="169" spans="2:95" x14ac:dyDescent="0.3">
      <c r="B169" s="6" t="s">
        <v>284</v>
      </c>
      <c r="C169" s="31">
        <v>221</v>
      </c>
      <c r="D169" s="1" t="s">
        <v>60</v>
      </c>
      <c r="E169" s="2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1"/>
        <v>-366.66666666666669</v>
      </c>
      <c r="BX169" s="10">
        <f t="shared" si="60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 t="s">
        <v>361</v>
      </c>
      <c r="CP169" s="1" t="s">
        <v>362</v>
      </c>
      <c r="CQ169" s="1"/>
    </row>
    <row r="170" spans="2:95" x14ac:dyDescent="0.3">
      <c r="B170" s="6" t="s">
        <v>285</v>
      </c>
      <c r="C170" s="31">
        <v>221</v>
      </c>
      <c r="D170" s="1" t="s">
        <v>60</v>
      </c>
      <c r="E170" s="2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1"/>
        <v>0</v>
      </c>
      <c r="BX170" s="10">
        <f t="shared" si="60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 t="s">
        <v>361</v>
      </c>
      <c r="CP170" s="1" t="s">
        <v>91</v>
      </c>
      <c r="CQ170" s="1"/>
    </row>
    <row r="171" spans="2:95" x14ac:dyDescent="0.3">
      <c r="B171" s="6" t="s">
        <v>286</v>
      </c>
      <c r="C171" s="31">
        <v>221</v>
      </c>
      <c r="D171" s="34" t="s">
        <v>60</v>
      </c>
      <c r="E171" s="37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1"/>
        <v>366.66666666666669</v>
      </c>
      <c r="BX171" s="10">
        <f t="shared" si="60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34">
        <v>1.1000000000000001</v>
      </c>
      <c r="CP171" s="34"/>
      <c r="CQ171" s="1"/>
    </row>
    <row r="172" spans="2:95" x14ac:dyDescent="0.3">
      <c r="B172" s="6" t="s">
        <v>287</v>
      </c>
      <c r="C172" s="32">
        <v>222</v>
      </c>
      <c r="D172" s="9">
        <f>BW172/BX172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>
        <v>1.0529999999999999</v>
      </c>
      <c r="CP172" s="1"/>
      <c r="CQ172" s="1"/>
    </row>
    <row r="173" spans="2:95" x14ac:dyDescent="0.3">
      <c r="B173" s="6" t="s">
        <v>288</v>
      </c>
      <c r="C173" s="32">
        <v>222</v>
      </c>
      <c r="D173" s="9">
        <f>BW173/BX173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>
        <v>1</v>
      </c>
      <c r="CP173" s="1"/>
      <c r="CQ173" s="1"/>
    </row>
    <row r="174" spans="2:95" x14ac:dyDescent="0.3">
      <c r="B174" s="6" t="s">
        <v>289</v>
      </c>
      <c r="C174" s="32">
        <v>222</v>
      </c>
      <c r="D174" s="9" t="s">
        <v>98</v>
      </c>
      <c r="E174" s="3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 t="s">
        <v>361</v>
      </c>
      <c r="CP174" s="1" t="s">
        <v>89</v>
      </c>
      <c r="CQ174" s="1"/>
    </row>
    <row r="175" spans="2:95" x14ac:dyDescent="0.3">
      <c r="B175" s="6" t="s">
        <v>290</v>
      </c>
      <c r="C175" s="32">
        <v>222</v>
      </c>
      <c r="D175" s="38">
        <v>0</v>
      </c>
      <c r="E175" s="39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34" t="s">
        <v>361</v>
      </c>
      <c r="CP175" s="34" t="s">
        <v>89</v>
      </c>
      <c r="CQ175" s="1"/>
    </row>
    <row r="176" spans="2:95" x14ac:dyDescent="0.3">
      <c r="B176" s="6" t="s">
        <v>291</v>
      </c>
      <c r="C176" s="32">
        <v>222</v>
      </c>
      <c r="D176" s="9" t="s">
        <v>60</v>
      </c>
      <c r="E176" s="39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2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 t="s">
        <v>361</v>
      </c>
      <c r="CP176" s="34" t="s">
        <v>90</v>
      </c>
      <c r="CQ176" s="1"/>
    </row>
    <row r="177" spans="2:95" x14ac:dyDescent="0.3">
      <c r="B177" s="6" t="s">
        <v>292</v>
      </c>
      <c r="C177" s="32">
        <v>222</v>
      </c>
      <c r="D177" s="9" t="s">
        <v>60</v>
      </c>
      <c r="E177" s="39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2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 t="s">
        <v>361</v>
      </c>
      <c r="CP177" s="34" t="s">
        <v>90</v>
      </c>
      <c r="CQ177" s="1"/>
    </row>
    <row r="178" spans="2:95" x14ac:dyDescent="0.3">
      <c r="B178" s="6" t="s">
        <v>293</v>
      </c>
      <c r="C178" s="32">
        <v>222</v>
      </c>
      <c r="D178" s="38" t="s">
        <v>60</v>
      </c>
      <c r="E178" s="39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5">
        <v>700</v>
      </c>
      <c r="AK178" s="25">
        <v>300</v>
      </c>
      <c r="AL178" s="25">
        <v>400</v>
      </c>
      <c r="AM178" s="25">
        <v>500</v>
      </c>
      <c r="AN178" s="25">
        <v>-300</v>
      </c>
      <c r="AO178" s="25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3">AM178/AJ178</f>
        <v>0.7142857142857143</v>
      </c>
      <c r="BX178" s="1">
        <f t="shared" si="62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0">
        <v>1000000</v>
      </c>
      <c r="CP178" s="34" t="s">
        <v>95</v>
      </c>
      <c r="CQ178" s="1"/>
    </row>
    <row r="179" spans="2:95" x14ac:dyDescent="0.3">
      <c r="B179" s="6" t="s">
        <v>294</v>
      </c>
      <c r="C179" s="32">
        <v>223</v>
      </c>
      <c r="D179" s="9">
        <f>BW179/BX179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>
        <v>1.329</v>
      </c>
      <c r="CP179" s="1"/>
      <c r="CQ179" s="1"/>
    </row>
    <row r="180" spans="2:95" x14ac:dyDescent="0.3">
      <c r="B180" s="6" t="s">
        <v>295</v>
      </c>
      <c r="C180" s="32">
        <v>223</v>
      </c>
      <c r="D180" s="9">
        <f>BW180/BX180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>
        <v>1</v>
      </c>
      <c r="CP180" s="1"/>
      <c r="CQ180" s="1"/>
    </row>
    <row r="181" spans="2:95" x14ac:dyDescent="0.3">
      <c r="B181" s="6" t="s">
        <v>296</v>
      </c>
      <c r="C181" s="32">
        <v>223</v>
      </c>
      <c r="D181" s="9" t="s">
        <v>60</v>
      </c>
      <c r="E181" s="3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 t="s">
        <v>361</v>
      </c>
      <c r="CP181" s="1" t="s">
        <v>89</v>
      </c>
      <c r="CQ181" s="1"/>
    </row>
    <row r="182" spans="2:95" x14ac:dyDescent="0.3">
      <c r="B182" s="6" t="s">
        <v>297</v>
      </c>
      <c r="C182" s="32">
        <v>223</v>
      </c>
      <c r="D182" s="38">
        <v>0</v>
      </c>
      <c r="E182" s="39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34" t="s">
        <v>361</v>
      </c>
      <c r="CP182" s="34" t="s">
        <v>89</v>
      </c>
      <c r="CQ182" s="1"/>
    </row>
    <row r="183" spans="2:95" x14ac:dyDescent="0.3">
      <c r="B183" s="6" t="s">
        <v>298</v>
      </c>
      <c r="C183" s="32">
        <v>223</v>
      </c>
      <c r="D183" s="9" t="s">
        <v>60</v>
      </c>
      <c r="E183" s="39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4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 t="s">
        <v>361</v>
      </c>
      <c r="CP183" s="34" t="s">
        <v>90</v>
      </c>
      <c r="CQ183" s="1"/>
    </row>
    <row r="184" spans="2:95" x14ac:dyDescent="0.3">
      <c r="B184" s="6" t="s">
        <v>299</v>
      </c>
      <c r="C184" s="32">
        <v>223</v>
      </c>
      <c r="D184" s="9" t="s">
        <v>60</v>
      </c>
      <c r="E184" s="39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4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 t="s">
        <v>361</v>
      </c>
      <c r="CP184" s="34" t="s">
        <v>90</v>
      </c>
      <c r="CQ184" s="1"/>
    </row>
    <row r="185" spans="2:95" x14ac:dyDescent="0.3">
      <c r="B185" s="6" t="s">
        <v>300</v>
      </c>
      <c r="C185" s="32">
        <v>223</v>
      </c>
      <c r="D185" s="38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4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0">
        <v>1000000</v>
      </c>
      <c r="CP185" s="34" t="s">
        <v>95</v>
      </c>
      <c r="CQ185" s="1"/>
    </row>
    <row r="186" spans="2:95" x14ac:dyDescent="0.3">
      <c r="B186" s="6" t="s">
        <v>301</v>
      </c>
      <c r="C186" s="31">
        <v>224</v>
      </c>
      <c r="D186" s="1">
        <f>BW186/BX186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>
        <v>1.1109</v>
      </c>
      <c r="CP186" s="1"/>
      <c r="CQ186" s="1"/>
    </row>
    <row r="187" spans="2:95" x14ac:dyDescent="0.3">
      <c r="B187" s="6" t="s">
        <v>302</v>
      </c>
      <c r="C187" s="31">
        <v>224</v>
      </c>
      <c r="D187" s="1">
        <f>BW187/BX187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>
        <v>0.99429999999999996</v>
      </c>
      <c r="CP187" s="1"/>
      <c r="CQ187" s="1"/>
    </row>
    <row r="188" spans="2:95" x14ac:dyDescent="0.3">
      <c r="B188" s="6" t="s">
        <v>303</v>
      </c>
      <c r="C188" s="31">
        <v>224</v>
      </c>
      <c r="D188" s="1" t="s">
        <v>60</v>
      </c>
      <c r="E188" s="2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 t="s">
        <v>361</v>
      </c>
      <c r="CP188" s="1" t="s">
        <v>89</v>
      </c>
      <c r="CQ188" s="1"/>
    </row>
    <row r="189" spans="2:95" x14ac:dyDescent="0.3">
      <c r="B189" s="6" t="s">
        <v>304</v>
      </c>
      <c r="C189" s="31">
        <v>224</v>
      </c>
      <c r="D189" s="34">
        <v>0</v>
      </c>
      <c r="E189" s="37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34" t="s">
        <v>361</v>
      </c>
      <c r="CP189" s="34" t="s">
        <v>89</v>
      </c>
      <c r="CQ189" s="1"/>
    </row>
    <row r="190" spans="2:95" x14ac:dyDescent="0.3">
      <c r="B190" s="6" t="s">
        <v>305</v>
      </c>
      <c r="C190" s="32">
        <v>224</v>
      </c>
      <c r="D190" s="9" t="s">
        <v>60</v>
      </c>
      <c r="E190" s="39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5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 t="s">
        <v>361</v>
      </c>
      <c r="CP190" s="34" t="s">
        <v>90</v>
      </c>
      <c r="CQ190" s="1"/>
    </row>
    <row r="191" spans="2:95" x14ac:dyDescent="0.3">
      <c r="B191" s="6" t="s">
        <v>306</v>
      </c>
      <c r="C191" s="32">
        <v>224</v>
      </c>
      <c r="D191" s="9" t="s">
        <v>60</v>
      </c>
      <c r="E191" s="39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5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 t="s">
        <v>361</v>
      </c>
      <c r="CP191" s="34" t="s">
        <v>90</v>
      </c>
      <c r="CQ191" s="1"/>
    </row>
    <row r="192" spans="2:95" x14ac:dyDescent="0.3">
      <c r="B192" s="6" t="s">
        <v>307</v>
      </c>
      <c r="C192" s="32">
        <v>224</v>
      </c>
      <c r="D192" s="38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6">AY192/AV192</f>
        <v>0.875</v>
      </c>
      <c r="BX192" s="9">
        <f t="shared" si="65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0">
        <v>1000000</v>
      </c>
      <c r="CP192" s="34" t="s">
        <v>95</v>
      </c>
      <c r="CQ192" s="1"/>
    </row>
    <row r="193" spans="2:95" x14ac:dyDescent="0.3">
      <c r="B193" s="6" t="s">
        <v>308</v>
      </c>
      <c r="C193" s="31">
        <v>225</v>
      </c>
      <c r="D193" s="34">
        <f>AVERAGE(BK193,BL193,BM193)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0">
        <v>5500</v>
      </c>
      <c r="CP193" s="1"/>
      <c r="CQ193" s="1"/>
    </row>
    <row r="194" spans="2:95" x14ac:dyDescent="0.3">
      <c r="B194" s="6" t="s">
        <v>309</v>
      </c>
      <c r="C194" s="31">
        <v>225</v>
      </c>
      <c r="D194" s="1">
        <f>AVERAGE(BK194,BL194,BM194)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36">
        <v>1500</v>
      </c>
      <c r="CP194" s="1"/>
      <c r="CQ194" s="1"/>
    </row>
    <row r="195" spans="2:95" x14ac:dyDescent="0.3">
      <c r="B195" s="6" t="s">
        <v>310</v>
      </c>
      <c r="C195" s="31">
        <v>225</v>
      </c>
      <c r="D195" s="34">
        <f>AVERAGE(BK195,BL195,BM195)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0">
        <v>2800</v>
      </c>
      <c r="CP195" s="1"/>
      <c r="CQ195" s="1"/>
    </row>
    <row r="196" spans="2:95" x14ac:dyDescent="0.3">
      <c r="B196" s="6" t="s">
        <v>311</v>
      </c>
      <c r="C196" s="31">
        <v>225</v>
      </c>
      <c r="D196" s="1" t="s">
        <v>60</v>
      </c>
      <c r="E196" s="2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>
        <v>0</v>
      </c>
      <c r="CP196" s="1" t="s">
        <v>99</v>
      </c>
      <c r="CQ196" s="1"/>
    </row>
    <row r="197" spans="2:95" x14ac:dyDescent="0.3">
      <c r="B197" s="6" t="s">
        <v>312</v>
      </c>
      <c r="C197" s="31">
        <v>225</v>
      </c>
      <c r="D197" s="34" t="s">
        <v>60</v>
      </c>
      <c r="E197" s="2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0">
        <v>-1000</v>
      </c>
      <c r="CP197" s="1" t="s">
        <v>100</v>
      </c>
      <c r="CQ197" s="1"/>
    </row>
    <row r="198" spans="2:95" x14ac:dyDescent="0.3">
      <c r="B198" s="6" t="s">
        <v>313</v>
      </c>
      <c r="C198" s="47">
        <v>226</v>
      </c>
      <c r="D198" s="47" t="s">
        <v>361</v>
      </c>
      <c r="E198" s="48" t="s">
        <v>100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43">
        <v>-1000</v>
      </c>
      <c r="BO198" s="43">
        <v>-1500</v>
      </c>
      <c r="BP198" s="43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7">BO198*(-1)</f>
        <v>1500</v>
      </c>
      <c r="CA198" s="1">
        <f t="shared" si="67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36">
        <v>1500</v>
      </c>
      <c r="CP198" s="1"/>
      <c r="CQ198" s="1"/>
    </row>
    <row r="199" spans="2:95" x14ac:dyDescent="0.3">
      <c r="B199" s="6" t="s">
        <v>314</v>
      </c>
      <c r="C199" s="47">
        <v>226</v>
      </c>
      <c r="D199" s="47" t="s">
        <v>361</v>
      </c>
      <c r="E199" s="47" t="s">
        <v>100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43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68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>
        <v>800</v>
      </c>
      <c r="CP199" s="1"/>
      <c r="CQ199" s="1"/>
    </row>
    <row r="200" spans="2:95" x14ac:dyDescent="0.3">
      <c r="B200" s="6" t="s">
        <v>315</v>
      </c>
      <c r="C200" s="47">
        <v>226</v>
      </c>
      <c r="D200" s="47" t="s">
        <v>361</v>
      </c>
      <c r="E200" s="47" t="s">
        <v>100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43">
        <v>-3000</v>
      </c>
      <c r="BO200" s="2" t="s">
        <v>59</v>
      </c>
      <c r="BP200" s="43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68"/>
        <v>3000</v>
      </c>
      <c r="BZ200" s="1" t="s">
        <v>59</v>
      </c>
      <c r="CA200" s="1">
        <f t="shared" ref="CA200:CA202" si="69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36">
        <v>2200</v>
      </c>
      <c r="CP200" s="1"/>
      <c r="CQ200" s="1"/>
    </row>
    <row r="201" spans="2:95" x14ac:dyDescent="0.3">
      <c r="B201" s="6" t="s">
        <v>316</v>
      </c>
      <c r="C201" s="47">
        <v>226</v>
      </c>
      <c r="D201" s="47" t="s">
        <v>361</v>
      </c>
      <c r="E201" s="48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 t="s">
        <v>361</v>
      </c>
      <c r="CP201" s="1" t="s">
        <v>99</v>
      </c>
      <c r="CQ201" s="1"/>
    </row>
    <row r="202" spans="2:95" x14ac:dyDescent="0.3">
      <c r="B202" s="6" t="s">
        <v>317</v>
      </c>
      <c r="C202" s="47">
        <v>226</v>
      </c>
      <c r="D202" s="47">
        <v>-933.33</v>
      </c>
      <c r="E202" s="4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43">
        <v>1000</v>
      </c>
      <c r="BO202" s="43">
        <v>1500</v>
      </c>
      <c r="BP202" s="43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68"/>
        <v>-1000</v>
      </c>
      <c r="BZ202" s="1">
        <f t="shared" ref="BZ202" si="70">BO202*(-1)</f>
        <v>-1500</v>
      </c>
      <c r="CA202" s="1">
        <f t="shared" si="69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34">
        <v>-933.33</v>
      </c>
      <c r="CP202" s="1"/>
      <c r="CQ202" s="1"/>
    </row>
    <row r="203" spans="2:95" x14ac:dyDescent="0.3">
      <c r="B203" s="6" t="s">
        <v>318</v>
      </c>
      <c r="C203" s="31">
        <v>227</v>
      </c>
      <c r="D203" s="34">
        <f>AVERAGE(BQ203,BR203,BS203)</f>
        <v>-1000</v>
      </c>
      <c r="E203" s="3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43">
        <v>-1000</v>
      </c>
      <c r="BR203" s="43">
        <v>-1500</v>
      </c>
      <c r="BS203" s="43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36">
        <v>1000</v>
      </c>
      <c r="CP203" s="1"/>
      <c r="CQ203" s="1"/>
    </row>
    <row r="204" spans="2:95" x14ac:dyDescent="0.3">
      <c r="B204" s="6" t="s">
        <v>319</v>
      </c>
      <c r="C204" s="31">
        <v>227</v>
      </c>
      <c r="D204" s="34">
        <f t="shared" ref="D204:D205" si="71">AVERAGE(BQ204,BR204,BS204)</f>
        <v>-900</v>
      </c>
      <c r="E204" s="3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43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2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>
        <v>900</v>
      </c>
      <c r="CP204" s="1"/>
      <c r="CQ204" s="1"/>
    </row>
    <row r="205" spans="2:95" x14ac:dyDescent="0.3">
      <c r="B205" s="6" t="s">
        <v>320</v>
      </c>
      <c r="C205" s="31">
        <v>227</v>
      </c>
      <c r="D205" s="34">
        <f t="shared" si="71"/>
        <v>-2100</v>
      </c>
      <c r="E205" s="3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43">
        <v>-3000</v>
      </c>
      <c r="BR205" s="2" t="s">
        <v>59</v>
      </c>
      <c r="BS205" s="43">
        <v>-1200</v>
      </c>
      <c r="BT205" s="1"/>
      <c r="BU205" s="1"/>
      <c r="BV205" s="1"/>
      <c r="BW205" s="1"/>
      <c r="BX205" s="1"/>
      <c r="BY205" s="1">
        <f t="shared" si="72"/>
        <v>3000</v>
      </c>
      <c r="BZ205" s="1" t="s">
        <v>59</v>
      </c>
      <c r="CA205" s="1">
        <f t="shared" ref="CA205:CA207" si="73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36">
        <v>2100</v>
      </c>
      <c r="CP205" s="1"/>
      <c r="CQ205" s="1"/>
    </row>
    <row r="206" spans="2:95" x14ac:dyDescent="0.3">
      <c r="B206" s="6" t="s">
        <v>321</v>
      </c>
      <c r="C206" s="31">
        <v>227</v>
      </c>
      <c r="D206" s="34" t="s">
        <v>60</v>
      </c>
      <c r="E206" s="37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 t="s">
        <v>361</v>
      </c>
      <c r="CP206" s="1" t="s">
        <v>99</v>
      </c>
      <c r="CQ206" s="1"/>
    </row>
    <row r="207" spans="2:95" x14ac:dyDescent="0.3">
      <c r="B207" s="6" t="s">
        <v>322</v>
      </c>
      <c r="C207" s="31">
        <v>227</v>
      </c>
      <c r="D207" s="34" t="s">
        <v>60</v>
      </c>
      <c r="E207" s="37" t="s">
        <v>100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43">
        <v>1000</v>
      </c>
      <c r="BR207" s="43">
        <v>1500</v>
      </c>
      <c r="BS207" s="43">
        <v>400</v>
      </c>
      <c r="BT207" s="1"/>
      <c r="BU207" s="1"/>
      <c r="BV207" s="1"/>
      <c r="BW207" s="1"/>
      <c r="BX207" s="1"/>
      <c r="BY207" s="1">
        <f t="shared" si="72"/>
        <v>-1000</v>
      </c>
      <c r="BZ207" s="1">
        <f t="shared" ref="BZ207" si="74">BR207*(-1)</f>
        <v>-1500</v>
      </c>
      <c r="CA207" s="1">
        <f t="shared" si="73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34">
        <v>-966.67</v>
      </c>
      <c r="CP207" s="1" t="s">
        <v>100</v>
      </c>
      <c r="CQ207" s="1"/>
    </row>
    <row r="208" spans="2:95" x14ac:dyDescent="0.3">
      <c r="B208" s="6" t="s">
        <v>323</v>
      </c>
      <c r="C208" s="47">
        <v>228</v>
      </c>
      <c r="D208" s="49">
        <f>BW208/BX208</f>
        <v>0.75</v>
      </c>
      <c r="E208" s="4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44">
        <v>-1000</v>
      </c>
      <c r="BO208" s="44">
        <v>-1500</v>
      </c>
      <c r="BP208" s="44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5">BO208*(-1)</f>
        <v>1500</v>
      </c>
      <c r="CA208" s="1">
        <f t="shared" ref="CA208" si="76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>
        <v>0.75</v>
      </c>
      <c r="CP208" s="1"/>
      <c r="CQ208" s="1" t="s">
        <v>367</v>
      </c>
    </row>
    <row r="209" spans="2:95" x14ac:dyDescent="0.3">
      <c r="B209" s="6" t="s">
        <v>324</v>
      </c>
      <c r="C209" s="47">
        <v>228</v>
      </c>
      <c r="D209" s="49">
        <f>BW209/BX209</f>
        <v>0.53333333333333333</v>
      </c>
      <c r="E209" s="4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44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7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>
        <v>0.5333</v>
      </c>
      <c r="CP209" s="1"/>
      <c r="CQ209" s="1" t="s">
        <v>367</v>
      </c>
    </row>
    <row r="210" spans="2:95" x14ac:dyDescent="0.3">
      <c r="B210" s="6" t="s">
        <v>325</v>
      </c>
      <c r="C210" s="47">
        <v>228</v>
      </c>
      <c r="D210" s="49">
        <f>BW210/BX210</f>
        <v>0.48</v>
      </c>
      <c r="E210" s="4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44">
        <v>-1000</v>
      </c>
      <c r="BO210" s="10" t="s">
        <v>59</v>
      </c>
      <c r="BP210" s="44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7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>
        <v>0.48</v>
      </c>
      <c r="CP210" s="1"/>
      <c r="CQ210" s="1" t="s">
        <v>367</v>
      </c>
    </row>
    <row r="211" spans="2:95" x14ac:dyDescent="0.3">
      <c r="B211" s="6" t="s">
        <v>326</v>
      </c>
      <c r="C211" s="47">
        <v>228</v>
      </c>
      <c r="D211" s="49" t="s">
        <v>60</v>
      </c>
      <c r="E211" s="50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 t="s">
        <v>361</v>
      </c>
      <c r="CP211" s="1" t="s">
        <v>99</v>
      </c>
      <c r="CQ211" s="1" t="s">
        <v>367</v>
      </c>
    </row>
    <row r="212" spans="2:95" x14ac:dyDescent="0.3">
      <c r="B212" s="6" t="s">
        <v>327</v>
      </c>
      <c r="C212" s="47">
        <v>228</v>
      </c>
      <c r="D212" s="49">
        <v>999999</v>
      </c>
      <c r="E212" s="50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44">
        <v>-1000</v>
      </c>
      <c r="BO212" s="44">
        <v>1500</v>
      </c>
      <c r="BP212" s="44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8">AVERAGE(BY212,BZ212,CA212)</f>
        <v>0</v>
      </c>
      <c r="BX212" s="1">
        <f>AVERAGE(BT212,BU212,BV212)</f>
        <v>0</v>
      </c>
      <c r="BY212" s="1">
        <f t="shared" ref="BY212:CA214" si="79">BN212*(-1)</f>
        <v>1000</v>
      </c>
      <c r="BZ212" s="1">
        <f t="shared" si="79"/>
        <v>-1500</v>
      </c>
      <c r="CA212" s="1">
        <f t="shared" si="79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0">
        <v>999999</v>
      </c>
      <c r="CP212" s="1" t="s">
        <v>101</v>
      </c>
      <c r="CQ212" s="1" t="s">
        <v>367</v>
      </c>
    </row>
    <row r="213" spans="2:95" x14ac:dyDescent="0.3">
      <c r="B213" s="6" t="s">
        <v>328</v>
      </c>
      <c r="C213" s="47">
        <v>228</v>
      </c>
      <c r="D213" s="49">
        <v>1000000</v>
      </c>
      <c r="E213" s="50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44">
        <v>-1000</v>
      </c>
      <c r="BO213" s="44">
        <v>-1500</v>
      </c>
      <c r="BP213" s="44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8"/>
        <v>1000</v>
      </c>
      <c r="BX213" s="1">
        <f>AVERAGE(BT213,BU213,BV213)</f>
        <v>0</v>
      </c>
      <c r="BY213" s="1">
        <f t="shared" si="79"/>
        <v>1000</v>
      </c>
      <c r="BZ213" s="1">
        <f t="shared" si="79"/>
        <v>1500</v>
      </c>
      <c r="CA213" s="1">
        <f t="shared" si="79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36">
        <v>1000000</v>
      </c>
      <c r="CP213" s="1" t="s">
        <v>102</v>
      </c>
      <c r="CQ213" s="1" t="s">
        <v>367</v>
      </c>
    </row>
    <row r="214" spans="2:95" x14ac:dyDescent="0.3">
      <c r="B214" s="6" t="s">
        <v>329</v>
      </c>
      <c r="C214" s="47">
        <v>228</v>
      </c>
      <c r="D214" s="49" t="s">
        <v>60</v>
      </c>
      <c r="E214" s="50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43">
        <v>-750</v>
      </c>
      <c r="BO214" s="43">
        <v>-800</v>
      </c>
      <c r="BP214" s="43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8"/>
        <v>916.66666666666663</v>
      </c>
      <c r="BX214" s="1" t="s">
        <v>59</v>
      </c>
      <c r="BY214" s="1">
        <f t="shared" si="79"/>
        <v>750</v>
      </c>
      <c r="BZ214" s="1">
        <f t="shared" si="79"/>
        <v>800</v>
      </c>
      <c r="CA214" s="1">
        <f t="shared" si="79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 t="s">
        <v>361</v>
      </c>
      <c r="CP214" s="1" t="s">
        <v>103</v>
      </c>
      <c r="CQ214" s="1" t="s">
        <v>367</v>
      </c>
    </row>
    <row r="215" spans="2:95" x14ac:dyDescent="0.3">
      <c r="B215" s="6" t="s">
        <v>330</v>
      </c>
      <c r="C215" s="47">
        <v>228</v>
      </c>
      <c r="D215" s="49" t="s">
        <v>60</v>
      </c>
      <c r="E215" s="50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 t="s">
        <v>361</v>
      </c>
      <c r="CP215" s="1" t="s">
        <v>104</v>
      </c>
      <c r="CQ215" s="1" t="s">
        <v>367</v>
      </c>
    </row>
    <row r="216" spans="2:95" x14ac:dyDescent="0.3">
      <c r="B216" s="6" t="s">
        <v>331</v>
      </c>
      <c r="C216" s="47">
        <v>228</v>
      </c>
      <c r="D216" s="49" t="s">
        <v>60</v>
      </c>
      <c r="E216" s="51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44">
        <v>1000</v>
      </c>
      <c r="BO216" s="44">
        <v>1500</v>
      </c>
      <c r="BP216" s="44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8"/>
        <v>-666.66666666666663</v>
      </c>
      <c r="BX216" s="1">
        <f>AVERAGE(BT216,BU216,BV216)</f>
        <v>2000</v>
      </c>
      <c r="BY216" s="1">
        <f t="shared" ref="BY216:CA221" si="80">BN216*(-1)</f>
        <v>-1000</v>
      </c>
      <c r="BZ216" s="1">
        <f t="shared" si="80"/>
        <v>-1500</v>
      </c>
      <c r="CA216" s="1">
        <f t="shared" si="80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 t="s">
        <v>361</v>
      </c>
      <c r="CP216" s="1" t="s">
        <v>100</v>
      </c>
      <c r="CQ216" s="1" t="s">
        <v>367</v>
      </c>
    </row>
    <row r="217" spans="2:95" x14ac:dyDescent="0.3">
      <c r="B217" s="6" t="s">
        <v>332</v>
      </c>
      <c r="C217" s="47">
        <v>228</v>
      </c>
      <c r="D217" s="49" t="s">
        <v>60</v>
      </c>
      <c r="E217" s="51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44">
        <v>800</v>
      </c>
      <c r="BO217" s="44">
        <v>1500</v>
      </c>
      <c r="BP217" s="44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8"/>
        <v>-600</v>
      </c>
      <c r="BX217" s="1">
        <f>AVERAGE(BT217,BU217,BV217)</f>
        <v>-833.33333333333337</v>
      </c>
      <c r="BY217" s="1">
        <f t="shared" si="80"/>
        <v>-800</v>
      </c>
      <c r="BZ217" s="1">
        <f t="shared" si="80"/>
        <v>-1500</v>
      </c>
      <c r="CA217" s="1">
        <f t="shared" si="80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 t="s">
        <v>361</v>
      </c>
      <c r="CP217" s="1" t="s">
        <v>363</v>
      </c>
      <c r="CQ217" s="1" t="s">
        <v>367</v>
      </c>
    </row>
    <row r="218" spans="2:95" x14ac:dyDescent="0.3">
      <c r="B218" s="6" t="s">
        <v>333</v>
      </c>
      <c r="C218" s="47">
        <v>228</v>
      </c>
      <c r="D218" s="49" t="s">
        <v>60</v>
      </c>
      <c r="E218" s="51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44">
        <v>800</v>
      </c>
      <c r="BO218" s="44">
        <v>1500</v>
      </c>
      <c r="BP218" s="44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8"/>
        <v>-933.33333333333337</v>
      </c>
      <c r="BX218" s="1">
        <f>AVERAGE(BT218,BU218,BV218)</f>
        <v>0</v>
      </c>
      <c r="BY218" s="1">
        <f t="shared" si="80"/>
        <v>-800</v>
      </c>
      <c r="BZ218" s="1">
        <f t="shared" si="80"/>
        <v>-1500</v>
      </c>
      <c r="CA218" s="1">
        <f t="shared" si="80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 t="s">
        <v>361</v>
      </c>
      <c r="CP218" s="1" t="s">
        <v>100</v>
      </c>
      <c r="CQ218" s="1" t="s">
        <v>367</v>
      </c>
    </row>
    <row r="219" spans="2:95" x14ac:dyDescent="0.3">
      <c r="B219" s="6" t="s">
        <v>334</v>
      </c>
      <c r="C219" s="47">
        <v>228</v>
      </c>
      <c r="D219" s="49" t="s">
        <v>60</v>
      </c>
      <c r="E219" s="51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43">
        <v>-2000</v>
      </c>
      <c r="BO219" s="43">
        <v>-2000</v>
      </c>
      <c r="BP219" s="43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8"/>
        <v>2000</v>
      </c>
      <c r="BX219" s="1">
        <f t="shared" ref="BX219:BX222" si="81">AVERAGE(BT219,BU219,BV219)</f>
        <v>-666.66666666666663</v>
      </c>
      <c r="BY219" s="1">
        <f t="shared" si="80"/>
        <v>2000</v>
      </c>
      <c r="BZ219" s="1">
        <f t="shared" si="80"/>
        <v>2000</v>
      </c>
      <c r="CA219" s="1">
        <f t="shared" si="80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 t="s">
        <v>361</v>
      </c>
      <c r="CP219" s="1" t="s">
        <v>105</v>
      </c>
      <c r="CQ219" s="1" t="s">
        <v>367</v>
      </c>
    </row>
    <row r="220" spans="2:95" x14ac:dyDescent="0.3">
      <c r="B220" s="6" t="s">
        <v>335</v>
      </c>
      <c r="C220" s="47">
        <v>228</v>
      </c>
      <c r="D220" s="49" t="s">
        <v>60</v>
      </c>
      <c r="E220" s="51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43">
        <v>2500</v>
      </c>
      <c r="BO220" s="43">
        <v>2500</v>
      </c>
      <c r="BP220" s="43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8"/>
        <v>-833.33333333333337</v>
      </c>
      <c r="BX220" s="1">
        <f t="shared" si="81"/>
        <v>-600</v>
      </c>
      <c r="BY220" s="1">
        <f t="shared" si="80"/>
        <v>-2500</v>
      </c>
      <c r="BZ220" s="1">
        <f t="shared" si="80"/>
        <v>-2500</v>
      </c>
      <c r="CA220" s="1">
        <f t="shared" si="80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 t="s">
        <v>361</v>
      </c>
      <c r="CP220" s="1" t="s">
        <v>363</v>
      </c>
      <c r="CQ220" s="1" t="s">
        <v>367</v>
      </c>
    </row>
    <row r="221" spans="2:95" x14ac:dyDescent="0.3">
      <c r="B221" s="6" t="s">
        <v>336</v>
      </c>
      <c r="C221" s="47">
        <v>228</v>
      </c>
      <c r="D221" s="49" t="s">
        <v>60</v>
      </c>
      <c r="E221" s="51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43">
        <v>-1000</v>
      </c>
      <c r="BO221" s="43">
        <v>-1000</v>
      </c>
      <c r="BP221" s="43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8"/>
        <v>0</v>
      </c>
      <c r="BX221" s="1">
        <f t="shared" si="81"/>
        <v>-933.33333333333337</v>
      </c>
      <c r="BY221" s="1">
        <f t="shared" si="80"/>
        <v>1000</v>
      </c>
      <c r="BZ221" s="1">
        <f t="shared" si="80"/>
        <v>1000</v>
      </c>
      <c r="CA221" s="1">
        <f t="shared" si="80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 t="s">
        <v>361</v>
      </c>
      <c r="CP221" s="1" t="s">
        <v>105</v>
      </c>
      <c r="CQ221" s="1" t="s">
        <v>367</v>
      </c>
    </row>
    <row r="222" spans="2:95" x14ac:dyDescent="0.3">
      <c r="B222" s="6" t="s">
        <v>337</v>
      </c>
      <c r="C222" s="47">
        <v>229</v>
      </c>
      <c r="D222" s="49">
        <f>BW222/BX222</f>
        <v>0.5</v>
      </c>
      <c r="E222" s="4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44">
        <v>-1000</v>
      </c>
      <c r="BR222" s="44">
        <v>-1500</v>
      </c>
      <c r="BS222" s="44">
        <v>-500</v>
      </c>
      <c r="BT222" s="9">
        <v>2000</v>
      </c>
      <c r="BU222" s="9">
        <v>2000</v>
      </c>
      <c r="BV222" s="9">
        <v>2000</v>
      </c>
      <c r="BW222" s="1">
        <f t="shared" si="78"/>
        <v>1000</v>
      </c>
      <c r="BX222" s="1">
        <f t="shared" si="81"/>
        <v>2000</v>
      </c>
      <c r="BY222" s="1">
        <f t="shared" ref="BY222" si="82">BQ222*(-1)</f>
        <v>1000</v>
      </c>
      <c r="BZ222" s="1">
        <f t="shared" ref="BZ222" si="83">BR222*(-1)</f>
        <v>1500</v>
      </c>
      <c r="CA222" s="1">
        <f t="shared" ref="CA222" si="84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>
        <v>0.5</v>
      </c>
      <c r="CP222" s="1"/>
      <c r="CQ222" s="1"/>
    </row>
    <row r="223" spans="2:95" x14ac:dyDescent="0.3">
      <c r="B223" s="6" t="s">
        <v>338</v>
      </c>
      <c r="C223" s="47">
        <v>229</v>
      </c>
      <c r="D223" s="49">
        <f>BW223/BX223</f>
        <v>0.6</v>
      </c>
      <c r="E223" s="4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44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8"/>
        <v>900</v>
      </c>
      <c r="BX223" s="1">
        <f t="shared" ref="BX223" si="85">AVERAGE(BT223,BU223,BV223)</f>
        <v>1500</v>
      </c>
      <c r="BY223" s="1">
        <f t="shared" ref="BY223:BY224" si="86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>
        <v>0.6</v>
      </c>
      <c r="CP223" s="1"/>
      <c r="CQ223" s="1"/>
    </row>
    <row r="224" spans="2:95" x14ac:dyDescent="0.3">
      <c r="B224" s="6" t="s">
        <v>339</v>
      </c>
      <c r="C224" s="47">
        <v>229</v>
      </c>
      <c r="D224" s="49">
        <f>BW224/BX224</f>
        <v>0.84</v>
      </c>
      <c r="E224" s="4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44">
        <v>-3000</v>
      </c>
      <c r="BR224" s="9" t="s">
        <v>59</v>
      </c>
      <c r="BS224" s="44">
        <v>-1200</v>
      </c>
      <c r="BT224" s="9">
        <v>2500</v>
      </c>
      <c r="BU224" s="9" t="s">
        <v>59</v>
      </c>
      <c r="BV224" s="9">
        <v>2500</v>
      </c>
      <c r="BW224" s="1">
        <f t="shared" si="78"/>
        <v>2100</v>
      </c>
      <c r="BX224" s="1">
        <f t="shared" ref="BX224:BX226" si="87">AVERAGE(BT224,BU224,BV224)</f>
        <v>2500</v>
      </c>
      <c r="BY224" s="1">
        <f t="shared" si="86"/>
        <v>3000</v>
      </c>
      <c r="BZ224" s="1" t="s">
        <v>59</v>
      </c>
      <c r="CA224" s="1">
        <f t="shared" ref="CA224" si="88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>
        <v>0.84</v>
      </c>
      <c r="CP224" s="1"/>
      <c r="CQ224" s="1"/>
    </row>
    <row r="225" spans="2:95" x14ac:dyDescent="0.3">
      <c r="B225" s="6" t="s">
        <v>340</v>
      </c>
      <c r="C225" s="47">
        <v>229</v>
      </c>
      <c r="D225" s="49" t="s">
        <v>60</v>
      </c>
      <c r="E225" s="50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 t="s">
        <v>361</v>
      </c>
      <c r="CP225" s="1" t="s">
        <v>99</v>
      </c>
      <c r="CQ225" s="1"/>
    </row>
    <row r="226" spans="2:95" x14ac:dyDescent="0.3">
      <c r="B226" s="6" t="s">
        <v>341</v>
      </c>
      <c r="C226" s="47">
        <v>229</v>
      </c>
      <c r="D226" s="49">
        <v>999999</v>
      </c>
      <c r="E226" s="50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44">
        <v>-1000</v>
      </c>
      <c r="BR226" s="44">
        <v>1500</v>
      </c>
      <c r="BS226" s="44">
        <v>-500</v>
      </c>
      <c r="BT226" s="9">
        <v>-1000</v>
      </c>
      <c r="BU226" s="9">
        <v>2000</v>
      </c>
      <c r="BV226" s="9">
        <v>-1000</v>
      </c>
      <c r="BW226" s="1">
        <f t="shared" si="78"/>
        <v>0</v>
      </c>
      <c r="BX226" s="1">
        <f t="shared" si="87"/>
        <v>0</v>
      </c>
      <c r="BY226" s="1">
        <f t="shared" ref="BY226" si="89">BQ226*(-1)</f>
        <v>1000</v>
      </c>
      <c r="BZ226" s="1">
        <f t="shared" ref="BZ226" si="90">BR226*(-1)</f>
        <v>-1500</v>
      </c>
      <c r="CA226" s="1">
        <f t="shared" ref="CA226" si="91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>
        <v>0</v>
      </c>
      <c r="CP226" s="1" t="s">
        <v>101</v>
      </c>
      <c r="CQ226" s="1"/>
    </row>
    <row r="227" spans="2:95" x14ac:dyDescent="0.3">
      <c r="B227" s="6" t="s">
        <v>342</v>
      </c>
      <c r="C227" s="47">
        <v>229</v>
      </c>
      <c r="D227" s="49">
        <v>1000000</v>
      </c>
      <c r="E227" s="50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44">
        <v>-1000</v>
      </c>
      <c r="BR227" s="44">
        <v>-1500</v>
      </c>
      <c r="BS227" s="44">
        <v>-500</v>
      </c>
      <c r="BT227" s="9">
        <v>-1000</v>
      </c>
      <c r="BU227" s="9">
        <v>2000</v>
      </c>
      <c r="BV227" s="9">
        <v>-1000</v>
      </c>
      <c r="BW227" s="1">
        <f t="shared" si="78"/>
        <v>1000</v>
      </c>
      <c r="BX227" s="1">
        <f t="shared" ref="BX227" si="92">AVERAGE(BT227,BU227,BV227)</f>
        <v>0</v>
      </c>
      <c r="BY227" s="1">
        <f t="shared" ref="BY227" si="93">BQ227*(-1)</f>
        <v>1000</v>
      </c>
      <c r="BZ227" s="1">
        <f t="shared" ref="BZ227" si="94">BR227*(-1)</f>
        <v>1500</v>
      </c>
      <c r="CA227" s="1">
        <f t="shared" ref="CA227" si="95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36">
        <v>1000000</v>
      </c>
      <c r="CP227" s="1" t="s">
        <v>102</v>
      </c>
      <c r="CQ227" s="1"/>
    </row>
    <row r="228" spans="2:95" x14ac:dyDescent="0.3">
      <c r="B228" s="6" t="s">
        <v>343</v>
      </c>
      <c r="C228" s="47">
        <v>229</v>
      </c>
      <c r="D228" s="49" t="s">
        <v>60</v>
      </c>
      <c r="E228" s="50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44">
        <v>-1500</v>
      </c>
      <c r="BR228" s="44">
        <v>-800</v>
      </c>
      <c r="BS228" s="44">
        <v>-1200</v>
      </c>
      <c r="BT228" s="9" t="s">
        <v>59</v>
      </c>
      <c r="BU228" s="9" t="s">
        <v>59</v>
      </c>
      <c r="BV228" s="9" t="s">
        <v>59</v>
      </c>
      <c r="BW228" s="1">
        <f t="shared" si="78"/>
        <v>1166.6666666666667</v>
      </c>
      <c r="BX228" s="1" t="s">
        <v>59</v>
      </c>
      <c r="BY228" s="1">
        <f t="shared" ref="BY228" si="96">BQ228*(-1)</f>
        <v>1500</v>
      </c>
      <c r="BZ228" s="1">
        <f t="shared" ref="BZ228" si="97">BR228*(-1)</f>
        <v>800</v>
      </c>
      <c r="CA228" s="1">
        <f t="shared" ref="CA228" si="98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 t="s">
        <v>361</v>
      </c>
      <c r="CP228" s="1" t="s">
        <v>103</v>
      </c>
      <c r="CQ228" s="1"/>
    </row>
    <row r="229" spans="2:95" x14ac:dyDescent="0.3">
      <c r="B229" s="6" t="s">
        <v>344</v>
      </c>
      <c r="C229" s="47">
        <v>229</v>
      </c>
      <c r="D229" s="49" t="s">
        <v>60</v>
      </c>
      <c r="E229" s="50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99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 t="s">
        <v>361</v>
      </c>
      <c r="CP229" s="1" t="s">
        <v>104</v>
      </c>
      <c r="CQ229" s="1"/>
    </row>
    <row r="230" spans="2:95" x14ac:dyDescent="0.3">
      <c r="B230" s="6" t="s">
        <v>345</v>
      </c>
      <c r="C230" s="47">
        <v>229</v>
      </c>
      <c r="D230" s="49" t="s">
        <v>60</v>
      </c>
      <c r="E230" s="51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44">
        <v>1000</v>
      </c>
      <c r="BR230" s="44">
        <v>1500</v>
      </c>
      <c r="BS230" s="44">
        <v>-500</v>
      </c>
      <c r="BT230" s="9">
        <v>2000</v>
      </c>
      <c r="BU230" s="9">
        <v>2000</v>
      </c>
      <c r="BV230" s="9">
        <v>2000</v>
      </c>
      <c r="BW230" s="1">
        <f t="shared" si="78"/>
        <v>-666.66666666666663</v>
      </c>
      <c r="BX230" s="1">
        <f t="shared" si="99"/>
        <v>2000</v>
      </c>
      <c r="BY230" s="1">
        <f t="shared" ref="BY230" si="100">BQ230*(-1)</f>
        <v>-1000</v>
      </c>
      <c r="BZ230" s="1">
        <f t="shared" ref="BZ230" si="101">BR230*(-1)</f>
        <v>-1500</v>
      </c>
      <c r="CA230" s="1">
        <f t="shared" ref="CA230" si="102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 t="s">
        <v>361</v>
      </c>
      <c r="CP230" s="1" t="s">
        <v>100</v>
      </c>
      <c r="CQ230" s="1"/>
    </row>
    <row r="231" spans="2:95" x14ac:dyDescent="0.3">
      <c r="B231" s="6" t="s">
        <v>346</v>
      </c>
      <c r="C231" s="47">
        <v>229</v>
      </c>
      <c r="D231" s="49" t="s">
        <v>60</v>
      </c>
      <c r="E231" s="51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44">
        <v>800</v>
      </c>
      <c r="BR231" s="44">
        <v>1500</v>
      </c>
      <c r="BS231" s="44">
        <v>-500</v>
      </c>
      <c r="BT231" s="9">
        <v>-2500</v>
      </c>
      <c r="BU231" s="9">
        <v>-2500</v>
      </c>
      <c r="BV231" s="9">
        <v>2500</v>
      </c>
      <c r="BW231" s="1">
        <f t="shared" si="78"/>
        <v>-600</v>
      </c>
      <c r="BX231" s="1">
        <f t="shared" si="99"/>
        <v>-833.33333333333337</v>
      </c>
      <c r="BY231" s="1">
        <f t="shared" ref="BY231" si="103">BQ231*(-1)</f>
        <v>-800</v>
      </c>
      <c r="BZ231" s="1">
        <f t="shared" ref="BZ231" si="104">BR231*(-1)</f>
        <v>-1500</v>
      </c>
      <c r="CA231" s="1">
        <f t="shared" ref="CA231" si="105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 t="s">
        <v>361</v>
      </c>
      <c r="CP231" s="1" t="s">
        <v>363</v>
      </c>
      <c r="CQ231" s="1"/>
    </row>
    <row r="232" spans="2:95" x14ac:dyDescent="0.3">
      <c r="B232" s="6" t="s">
        <v>347</v>
      </c>
      <c r="C232" s="47">
        <v>229</v>
      </c>
      <c r="D232" s="49" t="s">
        <v>60</v>
      </c>
      <c r="E232" s="51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44">
        <v>800</v>
      </c>
      <c r="BR232" s="44">
        <v>1500</v>
      </c>
      <c r="BS232" s="44">
        <v>500</v>
      </c>
      <c r="BT232" s="9">
        <v>1000</v>
      </c>
      <c r="BU232" s="9">
        <v>1000</v>
      </c>
      <c r="BV232" s="9">
        <v>-2000</v>
      </c>
      <c r="BW232" s="1">
        <f t="shared" si="78"/>
        <v>-933.33333333333337</v>
      </c>
      <c r="BX232" s="1">
        <f t="shared" si="99"/>
        <v>0</v>
      </c>
      <c r="BY232" s="1">
        <f t="shared" ref="BY232" si="106">BQ232*(-1)</f>
        <v>-800</v>
      </c>
      <c r="BZ232" s="1">
        <f t="shared" ref="BZ232" si="107">BR232*(-1)</f>
        <v>-1500</v>
      </c>
      <c r="CA232" s="1">
        <f t="shared" ref="CA232" si="108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 t="s">
        <v>361</v>
      </c>
      <c r="CP232" s="1" t="s">
        <v>100</v>
      </c>
      <c r="CQ232" s="1"/>
    </row>
    <row r="233" spans="2:95" x14ac:dyDescent="0.3">
      <c r="B233" s="6" t="s">
        <v>348</v>
      </c>
      <c r="C233" s="47">
        <v>229</v>
      </c>
      <c r="D233" s="49" t="s">
        <v>60</v>
      </c>
      <c r="E233" s="51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44">
        <v>-2000</v>
      </c>
      <c r="BR233" s="44">
        <v>-2000</v>
      </c>
      <c r="BS233" s="44">
        <v>-2000</v>
      </c>
      <c r="BT233" s="9">
        <v>-1000</v>
      </c>
      <c r="BU233" s="9">
        <v>-1500</v>
      </c>
      <c r="BV233" s="9">
        <v>500</v>
      </c>
      <c r="BW233" s="1">
        <f t="shared" si="78"/>
        <v>2000</v>
      </c>
      <c r="BX233" s="1">
        <f t="shared" si="99"/>
        <v>-666.66666666666663</v>
      </c>
      <c r="BY233" s="1">
        <f t="shared" ref="BY233" si="109">BQ233*(-1)</f>
        <v>2000</v>
      </c>
      <c r="BZ233" s="1">
        <f t="shared" ref="BZ233" si="110">BR233*(-1)</f>
        <v>2000</v>
      </c>
      <c r="CA233" s="1">
        <f t="shared" ref="CA233" si="111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 t="s">
        <v>361</v>
      </c>
      <c r="CP233" s="1" t="s">
        <v>105</v>
      </c>
      <c r="CQ233" s="1"/>
    </row>
    <row r="234" spans="2:95" x14ac:dyDescent="0.3">
      <c r="B234" s="6" t="s">
        <v>349</v>
      </c>
      <c r="C234" s="47">
        <v>229</v>
      </c>
      <c r="D234" s="49" t="s">
        <v>60</v>
      </c>
      <c r="E234" s="51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44">
        <v>2500</v>
      </c>
      <c r="BR234" s="44">
        <v>2500</v>
      </c>
      <c r="BS234" s="44">
        <v>-2500</v>
      </c>
      <c r="BT234" s="9">
        <v>-800</v>
      </c>
      <c r="BU234" s="9">
        <v>-1500</v>
      </c>
      <c r="BV234" s="9">
        <v>500</v>
      </c>
      <c r="BW234" s="1">
        <f t="shared" si="78"/>
        <v>-833.33333333333337</v>
      </c>
      <c r="BX234" s="1">
        <f t="shared" si="99"/>
        <v>-600</v>
      </c>
      <c r="BY234" s="1">
        <f t="shared" ref="BY234" si="112">BQ234*(-1)</f>
        <v>-2500</v>
      </c>
      <c r="BZ234" s="1">
        <f t="shared" ref="BZ234" si="113">BR234*(-1)</f>
        <v>-2500</v>
      </c>
      <c r="CA234" s="1">
        <f t="shared" ref="CA234" si="114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 t="s">
        <v>361</v>
      </c>
      <c r="CP234" s="1" t="s">
        <v>363</v>
      </c>
      <c r="CQ234" s="1"/>
    </row>
    <row r="235" spans="2:95" x14ac:dyDescent="0.3">
      <c r="B235" s="6" t="s">
        <v>350</v>
      </c>
      <c r="C235" s="47">
        <v>229</v>
      </c>
      <c r="D235" s="49" t="s">
        <v>60</v>
      </c>
      <c r="E235" s="51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44">
        <v>-1000</v>
      </c>
      <c r="BR235" s="44">
        <v>-1000</v>
      </c>
      <c r="BS235" s="44">
        <v>2000</v>
      </c>
      <c r="BT235" s="9">
        <v>-800</v>
      </c>
      <c r="BU235" s="9">
        <v>-1500</v>
      </c>
      <c r="BV235" s="9">
        <v>-500</v>
      </c>
      <c r="BW235" s="1">
        <f t="shared" si="78"/>
        <v>0</v>
      </c>
      <c r="BX235" s="1">
        <f t="shared" si="99"/>
        <v>-933.33333333333337</v>
      </c>
      <c r="BY235" s="1">
        <f t="shared" ref="BY235" si="115">BQ235*(-1)</f>
        <v>1000</v>
      </c>
      <c r="BZ235" s="1">
        <f t="shared" ref="BZ235" si="116">BR235*(-1)</f>
        <v>1000</v>
      </c>
      <c r="CA235" s="1">
        <f t="shared" ref="CA235" si="117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 t="s">
        <v>361</v>
      </c>
      <c r="CP235" s="1" t="s">
        <v>105</v>
      </c>
      <c r="CQ235" s="1"/>
    </row>
    <row r="236" spans="2:95" x14ac:dyDescent="0.3">
      <c r="B236" s="6" t="s">
        <v>351</v>
      </c>
      <c r="C236" s="47">
        <v>230</v>
      </c>
      <c r="D236" s="49">
        <f>AVERAGE((BH236-BY236),(BI236-BZ236),(BJ236-CA236))</f>
        <v>233.33333333333334</v>
      </c>
      <c r="E236" s="4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43">
        <v>-800</v>
      </c>
      <c r="BO236" s="43">
        <v>-1000</v>
      </c>
      <c r="BP236" s="43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>
        <v>233.33</v>
      </c>
      <c r="CP236" s="1"/>
      <c r="CQ236" s="1"/>
    </row>
    <row r="237" spans="2:95" x14ac:dyDescent="0.3">
      <c r="B237" s="6" t="s">
        <v>352</v>
      </c>
      <c r="C237" s="47">
        <v>230</v>
      </c>
      <c r="D237" s="49">
        <f>AVERAGE((BH237-BY237))</f>
        <v>200</v>
      </c>
      <c r="E237" s="4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43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>
        <v>200</v>
      </c>
      <c r="CP237" s="1"/>
      <c r="CQ237" s="1"/>
    </row>
    <row r="238" spans="2:95" x14ac:dyDescent="0.3">
      <c r="B238" s="6" t="s">
        <v>353</v>
      </c>
      <c r="C238" s="47">
        <v>230</v>
      </c>
      <c r="D238" s="49" t="s">
        <v>98</v>
      </c>
      <c r="E238" s="50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 t="s">
        <v>361</v>
      </c>
      <c r="CP238" s="1" t="s">
        <v>99</v>
      </c>
      <c r="CQ238" s="1"/>
    </row>
    <row r="239" spans="2:95" x14ac:dyDescent="0.3">
      <c r="B239" s="6" t="s">
        <v>354</v>
      </c>
      <c r="C239" s="47">
        <v>230</v>
      </c>
      <c r="D239" s="49">
        <f>AVERAGE((BH239-BY239),(BI239-BZ239),(BJ239-CA239))</f>
        <v>1300</v>
      </c>
      <c r="E239" s="4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43">
        <v>1200</v>
      </c>
      <c r="BO239" s="43">
        <v>-800</v>
      </c>
      <c r="BP239" s="43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8">BN239*(-1)</f>
        <v>-1200</v>
      </c>
      <c r="BZ239" s="1">
        <f t="shared" si="118"/>
        <v>800</v>
      </c>
      <c r="CA239" s="1">
        <f t="shared" si="118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36">
        <v>1300</v>
      </c>
      <c r="CP239" s="1"/>
      <c r="CQ239" s="1"/>
    </row>
    <row r="240" spans="2:95" x14ac:dyDescent="0.3">
      <c r="B240" s="6" t="s">
        <v>355</v>
      </c>
      <c r="C240" s="47">
        <v>230</v>
      </c>
      <c r="D240" s="49" t="s">
        <v>60</v>
      </c>
      <c r="E240" s="52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43">
        <v>1200</v>
      </c>
      <c r="BO240" s="43">
        <v>-800</v>
      </c>
      <c r="BP240" s="43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8"/>
        <v>-1200</v>
      </c>
      <c r="BZ240" s="1">
        <f t="shared" si="118"/>
        <v>800</v>
      </c>
      <c r="CA240" s="1">
        <f t="shared" si="118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0">
        <v>-1300</v>
      </c>
      <c r="CP240" s="1" t="s">
        <v>100</v>
      </c>
      <c r="CQ240" s="1"/>
    </row>
    <row r="241" spans="2:95" x14ac:dyDescent="0.3">
      <c r="B241" s="6" t="s">
        <v>356</v>
      </c>
      <c r="C241" s="47">
        <v>231</v>
      </c>
      <c r="D241" s="49">
        <f>AVERAGE((BK241-BY241),(BL241-BZ241),(BM241-CA241))</f>
        <v>433.33333333333331</v>
      </c>
      <c r="E241" s="4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44">
        <v>-800</v>
      </c>
      <c r="BR241" s="44">
        <v>-900</v>
      </c>
      <c r="BS241" s="44">
        <v>-500</v>
      </c>
      <c r="BT241" s="9"/>
      <c r="BU241" s="9"/>
      <c r="BV241" s="9"/>
      <c r="BW241" s="1"/>
      <c r="BX241" s="1"/>
      <c r="BY241" s="1">
        <f t="shared" ref="BY241" si="119">BQ241*(-1)</f>
        <v>800</v>
      </c>
      <c r="BZ241" s="1">
        <f t="shared" ref="BZ241" si="120">BR241*(-1)</f>
        <v>900</v>
      </c>
      <c r="CA241" s="1">
        <f t="shared" ref="CA241" si="121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36">
        <v>433.33</v>
      </c>
      <c r="CP241" s="1"/>
      <c r="CQ241" s="1"/>
    </row>
    <row r="242" spans="2:95" x14ac:dyDescent="0.3">
      <c r="B242" s="6" t="s">
        <v>357</v>
      </c>
      <c r="C242" s="47">
        <v>231</v>
      </c>
      <c r="D242" s="49">
        <f>AVERAGE((BK242-BY242))</f>
        <v>300</v>
      </c>
      <c r="E242" s="4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44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2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36">
        <v>300</v>
      </c>
      <c r="CP242" s="1"/>
      <c r="CQ242" s="1"/>
    </row>
    <row r="243" spans="2:95" x14ac:dyDescent="0.3">
      <c r="B243" s="6" t="s">
        <v>358</v>
      </c>
      <c r="C243" s="47">
        <v>231</v>
      </c>
      <c r="D243" s="49" t="s">
        <v>98</v>
      </c>
      <c r="E243" s="50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 t="s">
        <v>361</v>
      </c>
      <c r="CP243" s="1" t="s">
        <v>99</v>
      </c>
      <c r="CQ243" s="1"/>
    </row>
    <row r="244" spans="2:95" x14ac:dyDescent="0.3">
      <c r="B244" s="6" t="s">
        <v>359</v>
      </c>
      <c r="C244" s="47">
        <v>231</v>
      </c>
      <c r="D244" s="49">
        <f>AVERAGE((BK244-BY244),(BL244-BZ244),(BM244-CA244))</f>
        <v>966.66666666666663</v>
      </c>
      <c r="E244" s="4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44">
        <v>800</v>
      </c>
      <c r="BR244" s="44">
        <v>-900</v>
      </c>
      <c r="BS244" s="44">
        <v>-500</v>
      </c>
      <c r="BT244" s="1"/>
      <c r="BU244" s="1"/>
      <c r="BV244" s="1"/>
      <c r="BW244" s="1"/>
      <c r="BX244" s="1"/>
      <c r="BY244" s="1">
        <f t="shared" ref="BY244" si="123">BQ244*(-1)</f>
        <v>-800</v>
      </c>
      <c r="BZ244" s="1">
        <f t="shared" ref="BZ244" si="124">BR244*(-1)</f>
        <v>900</v>
      </c>
      <c r="CA244" s="1">
        <f t="shared" ref="CA244" si="125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36">
        <v>966.67</v>
      </c>
      <c r="CP244" s="1"/>
      <c r="CQ244" s="1"/>
    </row>
    <row r="245" spans="2:95" x14ac:dyDescent="0.3">
      <c r="B245" s="6" t="s">
        <v>360</v>
      </c>
      <c r="C245" s="47">
        <v>231</v>
      </c>
      <c r="D245" s="49" t="s">
        <v>60</v>
      </c>
      <c r="E245" s="53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44">
        <v>-1000</v>
      </c>
      <c r="BR245" s="44">
        <v>-1000</v>
      </c>
      <c r="BS245" s="44">
        <v>2000</v>
      </c>
      <c r="BT245" s="1"/>
      <c r="BU245" s="1"/>
      <c r="BV245" s="1"/>
      <c r="BW245" s="1"/>
      <c r="BX245" s="1"/>
      <c r="BY245" s="1">
        <f t="shared" ref="BY245" si="126">BQ245*(-1)</f>
        <v>1000</v>
      </c>
      <c r="BZ245" s="1">
        <f t="shared" ref="BZ245" si="127">BR245*(-1)</f>
        <v>1000</v>
      </c>
      <c r="CA245" s="1">
        <f t="shared" ref="CA245" si="128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34">
        <v>-400</v>
      </c>
      <c r="CP245" s="1" t="s">
        <v>100</v>
      </c>
      <c r="CQ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2017-05-02T12:51:54Z</dcterms:modified>
</cp:coreProperties>
</file>