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39" i="1"/>
  <c r="J33" i="1"/>
  <c r="L26" i="1" l="1"/>
  <c r="K26" i="1"/>
  <c r="J26" i="1"/>
  <c r="K31" i="1"/>
  <c r="J31" i="1"/>
  <c r="L31" i="1" s="1"/>
  <c r="J30" i="1"/>
  <c r="K30" i="1"/>
  <c r="L30" i="1" s="1"/>
  <c r="L29" i="1"/>
  <c r="K29" i="1"/>
  <c r="J29" i="1"/>
  <c r="C43" i="1" l="1"/>
  <c r="C50" i="1"/>
  <c r="AP98" i="1" l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AP99" i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AP100" i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AP101" i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AP97" i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AO98" i="1" l="1"/>
  <c r="BE98" i="1" s="1"/>
  <c r="AO100" i="1"/>
  <c r="BE100" i="1" s="1"/>
  <c r="AO97" i="1"/>
  <c r="BE97" i="1" s="1"/>
  <c r="AO99" i="1"/>
  <c r="BE99" i="1" s="1"/>
  <c r="AO101" i="1"/>
  <c r="BE101" i="1" s="1"/>
  <c r="O172" i="1" l="1"/>
  <c r="N172" i="1"/>
  <c r="M172" i="1"/>
  <c r="K172" i="1" s="1"/>
  <c r="O171" i="1"/>
  <c r="N171" i="1"/>
  <c r="M171" i="1"/>
  <c r="O170" i="1"/>
  <c r="N170" i="1"/>
  <c r="M170" i="1"/>
  <c r="O169" i="1"/>
  <c r="N169" i="1"/>
  <c r="M169" i="1"/>
  <c r="K169" i="1" s="1"/>
  <c r="O168" i="1"/>
  <c r="N168" i="1"/>
  <c r="M168" i="1"/>
  <c r="K168" i="1" s="1"/>
  <c r="O167" i="1"/>
  <c r="N167" i="1"/>
  <c r="M167" i="1"/>
  <c r="O165" i="1"/>
  <c r="N165" i="1"/>
  <c r="M165" i="1"/>
  <c r="O164" i="1"/>
  <c r="N164" i="1"/>
  <c r="M164" i="1"/>
  <c r="O163" i="1"/>
  <c r="N163" i="1"/>
  <c r="M163" i="1"/>
  <c r="O161" i="1"/>
  <c r="N161" i="1"/>
  <c r="O160" i="1"/>
  <c r="N160" i="1"/>
  <c r="M160" i="1"/>
  <c r="K160" i="1" s="1"/>
  <c r="N145" i="1"/>
  <c r="O145" i="1"/>
  <c r="K145" i="1" s="1"/>
  <c r="O156" i="1"/>
  <c r="N156" i="1"/>
  <c r="M156" i="1"/>
  <c r="O155" i="1"/>
  <c r="N155" i="1"/>
  <c r="M155" i="1"/>
  <c r="O154" i="1"/>
  <c r="N154" i="1"/>
  <c r="M154" i="1"/>
  <c r="K154" i="1" s="1"/>
  <c r="O153" i="1"/>
  <c r="N153" i="1"/>
  <c r="M153" i="1"/>
  <c r="O152" i="1"/>
  <c r="N152" i="1"/>
  <c r="M152" i="1"/>
  <c r="O151" i="1"/>
  <c r="N151" i="1"/>
  <c r="M151" i="1"/>
  <c r="O149" i="1"/>
  <c r="N149" i="1"/>
  <c r="M149" i="1"/>
  <c r="K149" i="1" s="1"/>
  <c r="O148" i="1"/>
  <c r="N148" i="1"/>
  <c r="M148" i="1"/>
  <c r="O147" i="1"/>
  <c r="N147" i="1"/>
  <c r="M147" i="1"/>
  <c r="O144" i="1"/>
  <c r="N144" i="1"/>
  <c r="M144" i="1"/>
  <c r="M139" i="1"/>
  <c r="N139" i="1"/>
  <c r="O139" i="1"/>
  <c r="M140" i="1"/>
  <c r="N140" i="1"/>
  <c r="O140" i="1"/>
  <c r="M138" i="1"/>
  <c r="N138" i="1"/>
  <c r="O138" i="1"/>
  <c r="M137" i="1"/>
  <c r="N137" i="1"/>
  <c r="O137" i="1"/>
  <c r="M136" i="1"/>
  <c r="N136" i="1"/>
  <c r="O136" i="1"/>
  <c r="O135" i="1"/>
  <c r="N135" i="1"/>
  <c r="M135" i="1"/>
  <c r="M133" i="1"/>
  <c r="N133" i="1"/>
  <c r="O133" i="1"/>
  <c r="O132" i="1"/>
  <c r="N132" i="1"/>
  <c r="M132" i="1"/>
  <c r="O131" i="1"/>
  <c r="N131" i="1"/>
  <c r="M131" i="1"/>
  <c r="M129" i="1"/>
  <c r="N129" i="1"/>
  <c r="N128" i="1"/>
  <c r="O128" i="1"/>
  <c r="M128" i="1"/>
  <c r="M122" i="1"/>
  <c r="N122" i="1"/>
  <c r="O122" i="1"/>
  <c r="M123" i="1"/>
  <c r="N123" i="1"/>
  <c r="O123" i="1"/>
  <c r="M124" i="1"/>
  <c r="N124" i="1"/>
  <c r="O124" i="1"/>
  <c r="M121" i="1"/>
  <c r="N121" i="1"/>
  <c r="O121" i="1"/>
  <c r="M120" i="1"/>
  <c r="N120" i="1"/>
  <c r="O120" i="1"/>
  <c r="M119" i="1"/>
  <c r="N119" i="1"/>
  <c r="O119" i="1"/>
  <c r="M117" i="1"/>
  <c r="N117" i="1"/>
  <c r="O117" i="1"/>
  <c r="M116" i="1"/>
  <c r="N116" i="1"/>
  <c r="O116" i="1"/>
  <c r="M115" i="1"/>
  <c r="M113" i="1"/>
  <c r="O113" i="1"/>
  <c r="K113" i="1" s="1"/>
  <c r="N115" i="1"/>
  <c r="K115" i="1" s="1"/>
  <c r="O115" i="1"/>
  <c r="O112" i="1"/>
  <c r="N112" i="1"/>
  <c r="M112" i="1"/>
  <c r="K132" i="1" l="1"/>
  <c r="K133" i="1"/>
  <c r="K138" i="1"/>
  <c r="K112" i="1"/>
  <c r="K128" i="1"/>
  <c r="K135" i="1"/>
  <c r="K148" i="1"/>
  <c r="K153" i="1"/>
  <c r="K117" i="1"/>
  <c r="K120" i="1"/>
  <c r="K123" i="1"/>
  <c r="K129" i="1"/>
  <c r="K121" i="1"/>
  <c r="K136" i="1"/>
  <c r="K139" i="1"/>
  <c r="K152" i="1"/>
  <c r="K137" i="1"/>
  <c r="K116" i="1"/>
  <c r="K122" i="1"/>
  <c r="K144" i="1"/>
  <c r="K147" i="1"/>
  <c r="K151" i="1"/>
  <c r="K161" i="1"/>
  <c r="K170" i="1"/>
  <c r="K156" i="1"/>
  <c r="K131" i="1"/>
  <c r="K119" i="1"/>
  <c r="K171" i="1"/>
  <c r="K167" i="1"/>
  <c r="K165" i="1"/>
  <c r="K164" i="1"/>
  <c r="K163" i="1"/>
  <c r="K155" i="1"/>
  <c r="K140" i="1"/>
  <c r="K124" i="1"/>
  <c r="J28" i="1" l="1"/>
  <c r="T101" i="1" l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H98" i="1"/>
  <c r="AH99" i="1"/>
  <c r="AG98" i="1"/>
  <c r="AG99" i="1"/>
  <c r="AH97" i="1"/>
  <c r="U99" i="1"/>
  <c r="V99" i="1"/>
  <c r="W99" i="1"/>
  <c r="X99" i="1"/>
  <c r="Y99" i="1"/>
  <c r="Z99" i="1"/>
  <c r="AA99" i="1"/>
  <c r="AB99" i="1"/>
  <c r="AC99" i="1"/>
  <c r="AD99" i="1"/>
  <c r="AE99" i="1"/>
  <c r="AF99" i="1"/>
  <c r="T99" i="1"/>
  <c r="U98" i="1"/>
  <c r="V98" i="1"/>
  <c r="W98" i="1"/>
  <c r="X98" i="1"/>
  <c r="Y98" i="1"/>
  <c r="Z98" i="1"/>
  <c r="AA98" i="1"/>
  <c r="AB98" i="1"/>
  <c r="AC98" i="1"/>
  <c r="AD98" i="1"/>
  <c r="AE98" i="1"/>
  <c r="AF98" i="1"/>
  <c r="T98" i="1"/>
  <c r="V97" i="1"/>
  <c r="W97" i="1"/>
  <c r="X97" i="1"/>
  <c r="Y97" i="1"/>
  <c r="Z97" i="1"/>
  <c r="AA97" i="1"/>
  <c r="AB97" i="1"/>
  <c r="AC97" i="1"/>
  <c r="AD97" i="1"/>
  <c r="AE97" i="1"/>
  <c r="AF97" i="1"/>
  <c r="AG97" i="1"/>
  <c r="U97" i="1"/>
  <c r="T97" i="1"/>
  <c r="C97" i="1" l="1"/>
  <c r="C101" i="1"/>
  <c r="C108" i="1" l="1"/>
  <c r="M51" i="1" l="1"/>
  <c r="M53" i="1"/>
  <c r="M52" i="1"/>
  <c r="M50" i="1"/>
  <c r="M54" i="1"/>
  <c r="M55" i="1"/>
  <c r="M56" i="1"/>
  <c r="M57" i="1"/>
  <c r="M58" i="1"/>
  <c r="L55" i="1"/>
  <c r="L56" i="1"/>
  <c r="L57" i="1"/>
  <c r="L58" i="1"/>
  <c r="M47" i="1"/>
  <c r="O44" i="1"/>
  <c r="P44" i="1"/>
  <c r="Q44" i="1"/>
  <c r="O45" i="1"/>
  <c r="P45" i="1"/>
  <c r="Q45" i="1"/>
  <c r="O47" i="1"/>
  <c r="P47" i="1"/>
  <c r="Q47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Q43" i="1"/>
  <c r="P43" i="1"/>
  <c r="O43" i="1"/>
  <c r="L43" i="1" l="1"/>
  <c r="L54" i="1"/>
  <c r="L53" i="1"/>
  <c r="L51" i="1"/>
  <c r="L45" i="1"/>
  <c r="L44" i="1"/>
  <c r="L50" i="1"/>
  <c r="L52" i="1"/>
  <c r="M49" i="1"/>
  <c r="L47" i="1"/>
  <c r="M44" i="1"/>
  <c r="M45" i="1"/>
  <c r="P140" i="1" l="1"/>
  <c r="K77" i="1" l="1"/>
  <c r="K82" i="1"/>
  <c r="K92" i="1" l="1"/>
  <c r="L92" i="1"/>
  <c r="C92" i="1" l="1"/>
  <c r="M43" i="1"/>
  <c r="N58" i="1" l="1"/>
  <c r="N57" i="1"/>
  <c r="N56" i="1"/>
  <c r="O77" i="1"/>
  <c r="O78" i="1"/>
  <c r="O81" i="1"/>
  <c r="O82" i="1"/>
  <c r="N77" i="1"/>
  <c r="N78" i="1"/>
  <c r="N81" i="1"/>
  <c r="N82" i="1"/>
  <c r="M77" i="1"/>
  <c r="M78" i="1"/>
  <c r="K78" i="1" s="1"/>
  <c r="M81" i="1"/>
  <c r="K81" i="1" s="1"/>
  <c r="M82" i="1"/>
  <c r="O75" i="1"/>
  <c r="N75" i="1"/>
  <c r="M75" i="1"/>
  <c r="L75" i="1"/>
  <c r="O74" i="1"/>
  <c r="N74" i="1"/>
  <c r="M74" i="1"/>
  <c r="K74" i="1" l="1"/>
  <c r="K75" i="1"/>
  <c r="C75" i="1" s="1"/>
  <c r="O69" i="1" l="1"/>
  <c r="O70" i="1"/>
  <c r="N69" i="1"/>
  <c r="N70" i="1"/>
  <c r="M69" i="1"/>
  <c r="M70" i="1"/>
  <c r="K69" i="1" l="1"/>
  <c r="E197" i="1"/>
  <c r="C197" i="1" s="1"/>
  <c r="E198" i="1"/>
  <c r="C198" i="1" s="1"/>
  <c r="E199" i="1"/>
  <c r="C199" i="1" s="1"/>
  <c r="K70" i="1"/>
  <c r="L69" i="1"/>
  <c r="L70" i="1"/>
  <c r="L66" i="1"/>
  <c r="M65" i="1"/>
  <c r="L65" i="1"/>
  <c r="O65" i="1"/>
  <c r="N65" i="1"/>
  <c r="O63" i="1"/>
  <c r="O66" i="1"/>
  <c r="N66" i="1"/>
  <c r="M63" i="1"/>
  <c r="M66" i="1"/>
  <c r="L63" i="1"/>
  <c r="N63" i="1"/>
  <c r="O62" i="1"/>
  <c r="N62" i="1"/>
  <c r="M62" i="1"/>
  <c r="K62" i="1" l="1"/>
  <c r="K66" i="1"/>
  <c r="K65" i="1"/>
  <c r="K63" i="1"/>
  <c r="C63" i="1" s="1"/>
  <c r="L81" i="1" l="1"/>
  <c r="L82" i="1"/>
  <c r="L80" i="1"/>
  <c r="L74" i="1"/>
  <c r="L68" i="1"/>
  <c r="L62" i="1"/>
  <c r="N55" i="1"/>
  <c r="C55" i="1" s="1"/>
  <c r="C44" i="1" l="1"/>
  <c r="G191" i="1"/>
  <c r="H191" i="1" s="1"/>
  <c r="C191" i="1" s="1"/>
  <c r="G192" i="1"/>
  <c r="H192" i="1" s="1"/>
  <c r="C192" i="1" s="1"/>
  <c r="L172" i="1" l="1"/>
  <c r="L171" i="1"/>
  <c r="L170" i="1"/>
  <c r="L169" i="1"/>
  <c r="L168" i="1"/>
  <c r="L167" i="1"/>
  <c r="L166" i="1"/>
  <c r="L164" i="1"/>
  <c r="L163" i="1"/>
  <c r="L161" i="1"/>
  <c r="L160" i="1"/>
  <c r="L155" i="1"/>
  <c r="L156" i="1"/>
  <c r="L154" i="1"/>
  <c r="L153" i="1"/>
  <c r="L152" i="1"/>
  <c r="L151" i="1"/>
  <c r="L150" i="1"/>
  <c r="L148" i="1"/>
  <c r="L147" i="1"/>
  <c r="L145" i="1"/>
  <c r="L129" i="1"/>
  <c r="L144" i="1"/>
  <c r="C144" i="1" l="1"/>
  <c r="C161" i="1"/>
  <c r="C160" i="1"/>
  <c r="C145" i="1"/>
  <c r="C129" i="1"/>
  <c r="L139" i="1" l="1"/>
  <c r="L140" i="1"/>
  <c r="L138" i="1"/>
  <c r="L137" i="1"/>
  <c r="L136" i="1"/>
  <c r="L135" i="1"/>
  <c r="L134" i="1"/>
  <c r="L132" i="1"/>
  <c r="L131" i="1"/>
  <c r="L128" i="1"/>
  <c r="L124" i="1"/>
  <c r="L123" i="1"/>
  <c r="L122" i="1"/>
  <c r="L121" i="1"/>
  <c r="L120" i="1"/>
  <c r="L119" i="1"/>
  <c r="L118" i="1"/>
  <c r="L116" i="1"/>
  <c r="L115" i="1"/>
  <c r="L113" i="1"/>
  <c r="L112" i="1"/>
  <c r="C105" i="1"/>
  <c r="L93" i="1"/>
  <c r="K93" i="1"/>
  <c r="L91" i="1"/>
  <c r="L90" i="1"/>
  <c r="L89" i="1"/>
  <c r="K89" i="1"/>
  <c r="L87" i="1"/>
  <c r="K87" i="1"/>
  <c r="L86" i="1"/>
  <c r="K86" i="1"/>
  <c r="L78" i="1"/>
  <c r="L77" i="1"/>
  <c r="Q140" i="1" l="1"/>
  <c r="C128" i="1"/>
  <c r="C112" i="1"/>
  <c r="C113" i="1"/>
  <c r="C86" i="1"/>
  <c r="C87" i="1"/>
  <c r="C74" i="1" l="1"/>
  <c r="C45" i="1"/>
  <c r="K28" i="1"/>
  <c r="K25" i="1"/>
  <c r="J25" i="1"/>
  <c r="K24" i="1"/>
  <c r="J24" i="1"/>
  <c r="L24" i="1" s="1"/>
  <c r="L25" i="1" l="1"/>
  <c r="L28" i="1"/>
  <c r="C62" i="1"/>
</calcChain>
</file>

<file path=xl/sharedStrings.xml><?xml version="1.0" encoding="utf-8"?>
<sst xmlns="http://schemas.openxmlformats.org/spreadsheetml/2006/main" count="1318" uniqueCount="345">
  <si>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</si>
  <si>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</si>
  <si>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</si>
  <si>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</si>
  <si>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</si>
  <si>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</si>
  <si>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</si>
  <si>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</si>
  <si>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</si>
  <si>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</si>
  <si>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</si>
  <si>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</si>
  <si>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</si>
  <si>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</si>
  <si>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</si>
  <si>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</si>
  <si>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</si>
  <si>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</si>
  <si>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</si>
  <si>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</si>
  <si>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</si>
  <si>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</si>
  <si>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</si>
  <si>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</si>
  <si>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</si>
  <si>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</si>
  <si>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</si>
  <si>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</si>
  <si>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</si>
  <si>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</si>
  <si>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</si>
  <si>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</si>
  <si>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</si>
  <si>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</si>
  <si>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</si>
  <si>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</si>
  <si>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</si>
  <si>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</si>
  <si>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</si>
  <si>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</si>
  <si>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</si>
  <si>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</si>
  <si>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</si>
  <si>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</si>
  <si>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</si>
  <si>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</si>
  <si>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</si>
  <si>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</si>
  <si>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</si>
  <si>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</si>
  <si>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</si>
  <si>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</si>
  <si>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</si>
  <si>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</si>
  <si>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</si>
  <si>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</si>
  <si>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</si>
  <si>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</si>
  <si>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</si>
  <si>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</si>
  <si>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</si>
  <si>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</si>
  <si>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</si>
  <si>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CRZER002_1</t>
  </si>
  <si>
    <t>CRZER003_1</t>
  </si>
  <si>
    <t>CRZER003_2</t>
  </si>
  <si>
    <t>CRZER004_2</t>
  </si>
  <si>
    <t>CRZER004_3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</si>
  <si>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</si>
  <si>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</si>
  <si>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</si>
  <si>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</si>
  <si>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</si>
  <si>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</si>
  <si>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</si>
  <si>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</si>
  <si>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</si>
  <si>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</si>
  <si>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</si>
  <si>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</si>
  <si>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</si>
  <si>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</si>
  <si>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</si>
  <si>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</si>
  <si>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</si>
  <si>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</si>
  <si>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</si>
  <si>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</si>
  <si>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</si>
  <si>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</si>
  <si>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</si>
  <si>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</si>
  <si>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</si>
  <si>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</si>
  <si>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</si>
  <si>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</si>
  <si>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</si>
  <si>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</si>
  <si>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</si>
  <si>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</si>
  <si>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</si>
  <si>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</si>
  <si>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</si>
  <si>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</si>
  <si>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</si>
  <si>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</si>
  <si>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</si>
  <si>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</si>
  <si>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</si>
  <si>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</si>
  <si>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</si>
  <si>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</si>
  <si>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</si>
  <si>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</si>
  <si>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</si>
  <si>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</si>
  <si>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</si>
  <si>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</si>
  <si>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</si>
  <si>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</si>
  <si>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</si>
  <si>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</si>
  <si>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</si>
  <si>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</si>
  <si>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</si>
  <si>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</si>
  <si>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</si>
  <si>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</si>
  <si>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</si>
  <si>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</si>
  <si>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</si>
  <si>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</si>
  <si>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</si>
  <si>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</si>
  <si>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</si>
  <si>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</si>
  <si>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</si>
  <si>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</si>
  <si>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</si>
  <si>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</si>
  <si>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</si>
  <si>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</si>
  <si>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</si>
  <si>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</si>
  <si>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</si>
  <si>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</si>
  <si>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</si>
  <si>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</si>
  <si>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</si>
  <si>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</si>
  <si>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</si>
  <si>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</si>
  <si>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</si>
  <si>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</si>
  <si>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</si>
  <si>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</si>
  <si>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</si>
  <si>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</si>
  <si>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</si>
  <si>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</si>
  <si>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</si>
  <si>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</si>
  <si>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</si>
  <si>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</si>
  <si>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</si>
  <si>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</si>
  <si>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</si>
  <si>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</si>
  <si>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</si>
  <si>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</si>
  <si>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</si>
  <si>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</si>
  <si>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</si>
  <si>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</si>
  <si>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</si>
  <si>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</si>
  <si>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</si>
  <si>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</si>
  <si>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</si>
  <si>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</si>
  <si>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</si>
  <si>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</si>
  <si>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</si>
  <si>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</si>
  <si>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</si>
  <si>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</si>
  <si>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</si>
  <si>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</si>
  <si>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</si>
  <si>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</si>
  <si>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</si>
  <si>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</si>
  <si>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</si>
  <si>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</si>
  <si>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</si>
  <si>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</si>
  <si>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</si>
  <si>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</si>
  <si>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</si>
  <si>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</si>
  <si>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</si>
  <si>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</si>
  <si>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</si>
  <si>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</si>
  <si>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</si>
  <si>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</si>
  <si>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</si>
  <si>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</si>
  <si>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</si>
  <si>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</si>
  <si>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</si>
  <si>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</si>
  <si>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</si>
  <si>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</si>
  <si>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</si>
  <si>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</si>
  <si>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</si>
  <si>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</si>
  <si>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</si>
  <si>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</si>
  <si>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</si>
  <si>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</si>
  <si>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</si>
  <si>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</si>
  <si>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</si>
  <si>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</si>
  <si>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</si>
  <si>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</si>
  <si>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</si>
  <si>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</si>
  <si>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</si>
  <si>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</si>
  <si>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</si>
  <si>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</si>
  <si>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</si>
  <si>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</si>
  <si>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</si>
  <si>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</si>
  <si>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</si>
  <si>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</si>
  <si>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</si>
  <si>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</si>
  <si>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</si>
  <si>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</si>
  <si>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</si>
  <si>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</si>
  <si>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</si>
  <si>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</si>
  <si>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</si>
  <si>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</si>
  <si>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</si>
  <si>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</si>
  <si>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</si>
  <si>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</si>
  <si>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</si>
  <si>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</si>
  <si>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</si>
  <si>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</si>
  <si>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</si>
  <si>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</si>
  <si>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</si>
  <si>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</si>
  <si>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</si>
  <si>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</si>
  <si>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</si>
  <si>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</si>
  <si>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</si>
  <si>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</si>
  <si>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</si>
  <si>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</si>
  <si>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</si>
  <si>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</si>
  <si>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</si>
  <si>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</si>
  <si>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</si>
  <si>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</si>
  <si>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</si>
  <si>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</si>
  <si>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</si>
  <si>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</si>
  <si>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</si>
  <si>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</si>
  <si>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</si>
  <si>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</si>
  <si>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</si>
  <si>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</si>
  <si>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</si>
  <si>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</si>
  <si>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</si>
  <si>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</si>
  <si>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</si>
  <si>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</si>
  <si>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</si>
  <si>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</si>
  <si>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</si>
  <si>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</si>
  <si>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</si>
  <si>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</si>
  <si>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</si>
  <si>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</si>
  <si>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</si>
  <si>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'0000000000000217</t>
  </si>
  <si>
    <t>XRA004_2</t>
  </si>
  <si>
    <t>BILFAM004_3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</si>
  <si>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</si>
  <si>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</si>
  <si>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</si>
  <si>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</si>
  <si>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</si>
  <si>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</si>
  <si>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</si>
  <si>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</si>
  <si>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</si>
  <si>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</si>
  <si>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</si>
  <si>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</si>
  <si>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</si>
  <si>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</si>
  <si>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</si>
  <si>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</si>
  <si>
    <t>'0000000000000138'</t>
  </si>
  <si>
    <t>'0000000000000139'</t>
  </si>
  <si>
    <t>'0000000000000214'</t>
  </si>
  <si>
    <t>'0000000000000215'</t>
  </si>
  <si>
    <t>'0000000000000216'</t>
  </si>
  <si>
    <t>\</t>
  </si>
  <si>
    <t>dovrebbe dare 2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</si>
  <si>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</si>
  <si>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</si>
  <si>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</si>
  <si>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</si>
  <si>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</si>
  <si>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</si>
  <si>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</si>
  <si>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</si>
  <si>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</si>
  <si>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</si>
  <si>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</si>
  <si>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</si>
  <si>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</si>
  <si>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</si>
  <si>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</si>
  <si>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XRA004_3</t>
  </si>
  <si>
    <t>XRA004_4</t>
  </si>
  <si>
    <t>escluso dal 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</si>
</sst>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5" borderId="2" xfId="0" quotePrefix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220"/>
  <sheetViews>
    <sheetView tabSelected="1" topLeftCell="A19" zoomScale="85" zoomScaleNormal="85" workbookViewId="0">
      <selection activeCell="B33" sqref="B33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  <col min="42" max="42" width="22.88671875" customWidth="1"/>
    <col min="43" max="43" width="27.44140625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170</v>
      </c>
    </row>
    <row r="4" spans="1:12">
      <c r="B4" s="72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181</v>
      </c>
    </row>
    <row r="5" spans="1:12">
      <c r="B5" s="72" t="s">
        <v>8</v>
      </c>
      <c r="C5" s="2" t="s">
        <v>4</v>
      </c>
      <c r="D5" s="8" t="s">
        <v>5</v>
      </c>
      <c r="E5" s="2" t="s">
        <v>47</v>
      </c>
      <c r="F5" s="2" t="s">
        <v>4</v>
      </c>
      <c r="G5" s="8" t="s">
        <v>5</v>
      </c>
      <c r="H5" s="2" t="s">
        <v>181</v>
      </c>
    </row>
    <row r="6" spans="1:12">
      <c r="B6" s="72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181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170</v>
      </c>
    </row>
    <row r="10" spans="1:12">
      <c r="B10" s="72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181</v>
      </c>
    </row>
    <row r="11" spans="1:12">
      <c r="B11" s="72" t="s">
        <v>15</v>
      </c>
      <c r="C11" s="2" t="s">
        <v>4</v>
      </c>
      <c r="D11" s="8" t="s">
        <v>5</v>
      </c>
      <c r="E11" s="2" t="s">
        <v>47</v>
      </c>
      <c r="F11" s="2" t="s">
        <v>4</v>
      </c>
      <c r="G11" s="8" t="s">
        <v>5</v>
      </c>
      <c r="H11" s="2" t="s">
        <v>181</v>
      </c>
    </row>
    <row r="12" spans="1:12">
      <c r="B12" s="72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181</v>
      </c>
    </row>
    <row r="14" spans="1:12">
      <c r="B14" s="38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3" t="s">
        <v>25</v>
      </c>
      <c r="J15" s="36" t="s">
        <v>170</v>
      </c>
      <c r="K15" s="12"/>
      <c r="L15" s="12"/>
    </row>
    <row r="16" spans="1:12">
      <c r="B16" s="72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181</v>
      </c>
      <c r="K16" s="12"/>
      <c r="L16" s="12"/>
    </row>
    <row r="17" spans="1:19">
      <c r="B17" s="72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181</v>
      </c>
      <c r="L17" s="13"/>
    </row>
    <row r="18" spans="1:19">
      <c r="B18" s="72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181</v>
      </c>
      <c r="K18" s="13"/>
      <c r="L18" s="13"/>
    </row>
    <row r="19" spans="1:19">
      <c r="B19" s="72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181</v>
      </c>
      <c r="K19" s="12"/>
      <c r="L19" s="12"/>
    </row>
    <row r="20" spans="1:19">
      <c r="B20" s="72" t="s">
        <v>29</v>
      </c>
      <c r="C20" s="2" t="s">
        <v>4</v>
      </c>
      <c r="D20" s="33" t="s">
        <v>5</v>
      </c>
      <c r="E20" s="2" t="s">
        <v>47</v>
      </c>
      <c r="F20" s="2" t="s">
        <v>47</v>
      </c>
      <c r="G20" s="2" t="s">
        <v>47</v>
      </c>
      <c r="H20" s="2" t="s">
        <v>4</v>
      </c>
      <c r="I20" s="8" t="s">
        <v>5</v>
      </c>
      <c r="J20" s="2" t="s">
        <v>181</v>
      </c>
      <c r="K20" s="13"/>
      <c r="L20" s="13"/>
    </row>
    <row r="21" spans="1:19">
      <c r="D21" s="34"/>
    </row>
    <row r="22" spans="1:19">
      <c r="B22" s="38"/>
    </row>
    <row r="23" spans="1:19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43</v>
      </c>
      <c r="K23" s="1" t="s">
        <v>44</v>
      </c>
      <c r="L23" s="1" t="s">
        <v>45</v>
      </c>
      <c r="M23" s="36" t="s">
        <v>35</v>
      </c>
      <c r="N23" s="36" t="s">
        <v>37</v>
      </c>
      <c r="O23" s="36" t="s">
        <v>170</v>
      </c>
      <c r="Q23" s="15"/>
      <c r="R23" s="15"/>
      <c r="S23" s="15"/>
    </row>
    <row r="24" spans="1:19">
      <c r="A24" s="15"/>
      <c r="B24" s="73" t="s">
        <v>42</v>
      </c>
      <c r="C24" s="96">
        <v>1</v>
      </c>
      <c r="D24" s="56"/>
      <c r="E24" s="56">
        <v>35</v>
      </c>
      <c r="F24" s="56">
        <v>200</v>
      </c>
      <c r="G24" s="56">
        <v>500</v>
      </c>
      <c r="H24" s="56">
        <v>400</v>
      </c>
      <c r="I24" s="56">
        <v>700</v>
      </c>
      <c r="J24" s="56">
        <f>F24/G24</f>
        <v>0.4</v>
      </c>
      <c r="K24" s="56">
        <f>H24/I24</f>
        <v>0.5714285714285714</v>
      </c>
      <c r="L24" s="56">
        <f>MAX(J24,K24)</f>
        <v>0.5714285714285714</v>
      </c>
      <c r="M24" s="97">
        <v>1</v>
      </c>
      <c r="N24" s="97"/>
      <c r="O24" s="97" t="s">
        <v>181</v>
      </c>
      <c r="Q24" s="15"/>
      <c r="R24" s="15"/>
      <c r="S24" s="15"/>
    </row>
    <row r="25" spans="1:19">
      <c r="B25" s="73" t="s">
        <v>38</v>
      </c>
      <c r="C25" s="56">
        <v>0</v>
      </c>
      <c r="D25" s="83"/>
      <c r="E25" s="56">
        <v>25</v>
      </c>
      <c r="F25" s="56">
        <v>100</v>
      </c>
      <c r="G25" s="56">
        <v>550</v>
      </c>
      <c r="H25" s="56">
        <v>250</v>
      </c>
      <c r="I25" s="56">
        <v>750</v>
      </c>
      <c r="J25" s="56">
        <f>F25/G25</f>
        <v>0.18181818181818182</v>
      </c>
      <c r="K25" s="56">
        <f>H25/I25</f>
        <v>0.33333333333333331</v>
      </c>
      <c r="L25" s="56">
        <f>MAX(J25,K25)</f>
        <v>0.33333333333333331</v>
      </c>
      <c r="M25" s="97">
        <v>0</v>
      </c>
      <c r="N25" s="97"/>
      <c r="O25" s="97" t="s">
        <v>181</v>
      </c>
    </row>
    <row r="26" spans="1:19">
      <c r="B26" s="73"/>
      <c r="C26" s="56">
        <v>0</v>
      </c>
      <c r="D26" s="83"/>
      <c r="E26" s="56">
        <v>35</v>
      </c>
      <c r="F26" s="56">
        <v>90</v>
      </c>
      <c r="G26" s="56">
        <v>550</v>
      </c>
      <c r="H26" s="56">
        <v>250</v>
      </c>
      <c r="I26" s="56">
        <v>750</v>
      </c>
      <c r="J26" s="56">
        <f>F26/G26</f>
        <v>0.16363636363636364</v>
      </c>
      <c r="K26" s="56">
        <f>H26/I26</f>
        <v>0.33333333333333331</v>
      </c>
      <c r="L26" s="56">
        <f>MAX(J26,K26)</f>
        <v>0.33333333333333331</v>
      </c>
      <c r="M26" s="97">
        <v>0</v>
      </c>
      <c r="N26" s="97"/>
      <c r="O26" s="97" t="s">
        <v>181</v>
      </c>
    </row>
    <row r="27" spans="1:19">
      <c r="B27" s="73" t="s">
        <v>39</v>
      </c>
      <c r="C27" s="56" t="s">
        <v>46</v>
      </c>
      <c r="D27" s="83" t="s">
        <v>5</v>
      </c>
      <c r="E27" s="56">
        <v>10</v>
      </c>
      <c r="F27" s="56" t="s">
        <v>47</v>
      </c>
      <c r="G27" s="56">
        <v>200</v>
      </c>
      <c r="H27" s="56" t="s">
        <v>47</v>
      </c>
      <c r="I27" s="56" t="s">
        <v>47</v>
      </c>
      <c r="J27" s="56" t="s">
        <v>47</v>
      </c>
      <c r="K27" s="56" t="s">
        <v>47</v>
      </c>
      <c r="L27" s="56" t="s">
        <v>47</v>
      </c>
      <c r="M27" s="97" t="s">
        <v>46</v>
      </c>
      <c r="N27" s="97" t="s">
        <v>5</v>
      </c>
      <c r="O27" s="97" t="s">
        <v>181</v>
      </c>
    </row>
    <row r="28" spans="1:19">
      <c r="B28" s="94" t="s">
        <v>40</v>
      </c>
      <c r="C28" s="83" t="s">
        <v>46</v>
      </c>
      <c r="D28" s="83" t="s">
        <v>6</v>
      </c>
      <c r="E28" s="97">
        <v>-36</v>
      </c>
      <c r="F28" s="56">
        <v>-150</v>
      </c>
      <c r="G28" s="97">
        <v>-200</v>
      </c>
      <c r="H28" s="56">
        <v>-400</v>
      </c>
      <c r="I28" s="97">
        <v>-700</v>
      </c>
      <c r="J28" s="56">
        <f xml:space="preserve"> F28/G28</f>
        <v>0.75</v>
      </c>
      <c r="K28" s="56">
        <f>H28/I28</f>
        <v>0.5714285714285714</v>
      </c>
      <c r="L28" s="56">
        <f t="shared" ref="L28:L31" si="0">MAX(J28,K28)</f>
        <v>0.75</v>
      </c>
      <c r="M28" s="97" t="s">
        <v>46</v>
      </c>
      <c r="N28" s="97" t="s">
        <v>6</v>
      </c>
      <c r="O28" s="97" t="s">
        <v>181</v>
      </c>
    </row>
    <row r="29" spans="1:19" s="91" customFormat="1">
      <c r="B29" s="92"/>
      <c r="C29" s="97" t="s">
        <v>46</v>
      </c>
      <c r="D29" s="83" t="s">
        <v>6</v>
      </c>
      <c r="E29" s="97">
        <v>-30</v>
      </c>
      <c r="F29" s="56">
        <v>100</v>
      </c>
      <c r="G29" s="97">
        <v>400</v>
      </c>
      <c r="H29" s="56">
        <v>400</v>
      </c>
      <c r="I29" s="97">
        <v>700</v>
      </c>
      <c r="J29" s="56">
        <f>F29/G29</f>
        <v>0.25</v>
      </c>
      <c r="K29" s="56">
        <f>H29/I29</f>
        <v>0.5714285714285714</v>
      </c>
      <c r="L29" s="56">
        <f t="shared" si="0"/>
        <v>0.5714285714285714</v>
      </c>
      <c r="M29" s="97" t="s">
        <v>46</v>
      </c>
      <c r="N29" s="97" t="s">
        <v>6</v>
      </c>
      <c r="O29" s="97" t="s">
        <v>181</v>
      </c>
    </row>
    <row r="30" spans="1:19" s="91" customFormat="1">
      <c r="B30" s="92"/>
      <c r="C30" s="97">
        <v>1</v>
      </c>
      <c r="D30" s="83" t="s">
        <v>302</v>
      </c>
      <c r="E30" s="97">
        <v>35</v>
      </c>
      <c r="F30" s="56">
        <v>150</v>
      </c>
      <c r="G30" s="97">
        <v>500</v>
      </c>
      <c r="H30" s="56">
        <v>600</v>
      </c>
      <c r="I30" s="97">
        <v>-1000</v>
      </c>
      <c r="J30" s="56">
        <f>F30/G30</f>
        <v>0.3</v>
      </c>
      <c r="K30" s="56">
        <f>H30/I30</f>
        <v>-0.6</v>
      </c>
      <c r="L30" s="56">
        <f t="shared" si="0"/>
        <v>0.3</v>
      </c>
      <c r="M30" s="97">
        <v>1</v>
      </c>
      <c r="N30" s="97" t="s">
        <v>302</v>
      </c>
      <c r="O30" s="97" t="s">
        <v>181</v>
      </c>
    </row>
    <row r="31" spans="1:19" s="91" customFormat="1">
      <c r="B31" s="92"/>
      <c r="C31" s="97">
        <v>0</v>
      </c>
      <c r="D31" s="83" t="s">
        <v>302</v>
      </c>
      <c r="E31" s="97">
        <v>40</v>
      </c>
      <c r="F31" s="56">
        <v>105</v>
      </c>
      <c r="G31" s="97">
        <v>5500</v>
      </c>
      <c r="H31" s="56">
        <v>-400</v>
      </c>
      <c r="I31" s="97">
        <v>900</v>
      </c>
      <c r="J31" s="56">
        <f>F31/G31</f>
        <v>1.9090909090909092E-2</v>
      </c>
      <c r="K31" s="56">
        <f>H31/I31</f>
        <v>-0.44444444444444442</v>
      </c>
      <c r="L31" s="56">
        <f t="shared" si="0"/>
        <v>1.9090909090909092E-2</v>
      </c>
      <c r="M31" s="97">
        <v>0</v>
      </c>
      <c r="N31" s="97" t="s">
        <v>302</v>
      </c>
      <c r="O31" s="97" t="s">
        <v>181</v>
      </c>
    </row>
    <row r="32" spans="1:19" s="91" customFormat="1">
      <c r="B32" s="92"/>
      <c r="C32" s="98" t="s">
        <v>46</v>
      </c>
      <c r="D32" s="99" t="s">
        <v>5</v>
      </c>
      <c r="E32" s="98" t="s">
        <v>47</v>
      </c>
      <c r="F32" s="100" t="s">
        <v>47</v>
      </c>
      <c r="G32" s="98" t="s">
        <v>47</v>
      </c>
      <c r="H32" s="100" t="s">
        <v>47</v>
      </c>
      <c r="I32" s="98" t="s">
        <v>47</v>
      </c>
      <c r="J32" s="100" t="s">
        <v>47</v>
      </c>
      <c r="K32" s="100" t="s">
        <v>47</v>
      </c>
      <c r="L32" s="100" t="s">
        <v>47</v>
      </c>
      <c r="M32" s="101" t="s">
        <v>46</v>
      </c>
      <c r="N32" s="102" t="s">
        <v>5</v>
      </c>
      <c r="O32" s="101" t="s">
        <v>181</v>
      </c>
    </row>
    <row r="33" spans="1:22" s="95" customFormat="1">
      <c r="B33" s="97"/>
      <c r="C33" s="97">
        <v>1</v>
      </c>
      <c r="D33" s="83" t="s">
        <v>342</v>
      </c>
      <c r="E33" s="97">
        <v>40</v>
      </c>
      <c r="F33" s="56">
        <v>200</v>
      </c>
      <c r="G33" s="97">
        <v>400</v>
      </c>
      <c r="H33" s="56">
        <v>10</v>
      </c>
      <c r="I33" s="97">
        <v>0</v>
      </c>
      <c r="J33" s="93">
        <f>F33/G33</f>
        <v>0.5</v>
      </c>
      <c r="K33" s="93" t="s">
        <v>344</v>
      </c>
      <c r="L33" s="56">
        <v>0.5</v>
      </c>
      <c r="M33" s="97">
        <v>1</v>
      </c>
      <c r="N33" s="83" t="s">
        <v>342</v>
      </c>
      <c r="O33" s="103" t="s">
        <v>181</v>
      </c>
    </row>
    <row r="34" spans="1:22" s="95" customFormat="1">
      <c r="B34" s="97"/>
      <c r="C34" s="97">
        <v>1</v>
      </c>
      <c r="D34" s="83" t="s">
        <v>302</v>
      </c>
      <c r="E34" s="97">
        <v>40</v>
      </c>
      <c r="F34" s="56">
        <v>200</v>
      </c>
      <c r="G34" s="97">
        <v>0</v>
      </c>
      <c r="H34" s="56">
        <v>-10</v>
      </c>
      <c r="I34" s="97">
        <v>10</v>
      </c>
      <c r="J34" s="93" t="s">
        <v>344</v>
      </c>
      <c r="K34" s="93" t="s">
        <v>344</v>
      </c>
      <c r="L34" s="56"/>
      <c r="M34" s="97">
        <v>1</v>
      </c>
      <c r="N34" s="83" t="s">
        <v>302</v>
      </c>
      <c r="O34" s="103" t="s">
        <v>181</v>
      </c>
    </row>
    <row r="35" spans="1:22">
      <c r="B35" s="97"/>
      <c r="C35" s="97">
        <v>0</v>
      </c>
      <c r="D35" s="97" t="s">
        <v>343</v>
      </c>
      <c r="E35" s="56">
        <v>20</v>
      </c>
      <c r="F35" s="56">
        <v>0</v>
      </c>
      <c r="G35" s="56">
        <v>200</v>
      </c>
      <c r="H35" s="56">
        <v>10</v>
      </c>
      <c r="I35" s="56">
        <v>10</v>
      </c>
      <c r="J35" s="93" t="s">
        <v>344</v>
      </c>
      <c r="K35" s="93" t="s">
        <v>344</v>
      </c>
      <c r="L35" s="56"/>
      <c r="M35" s="97">
        <v>0</v>
      </c>
      <c r="N35" s="97" t="s">
        <v>343</v>
      </c>
      <c r="O35" s="103" t="s">
        <v>181</v>
      </c>
    </row>
    <row r="36" spans="1:22" s="95" customFormat="1">
      <c r="B36" s="97"/>
      <c r="C36" s="97">
        <v>0</v>
      </c>
      <c r="D36" s="83" t="s">
        <v>302</v>
      </c>
      <c r="E36" s="56">
        <v>20</v>
      </c>
      <c r="F36" s="56">
        <v>0</v>
      </c>
      <c r="G36" s="56">
        <v>200</v>
      </c>
      <c r="H36" s="56">
        <v>-10</v>
      </c>
      <c r="I36" s="56">
        <v>10</v>
      </c>
      <c r="J36" s="93" t="s">
        <v>344</v>
      </c>
      <c r="K36" s="93" t="s">
        <v>344</v>
      </c>
      <c r="L36" s="56"/>
      <c r="M36" s="97">
        <v>0</v>
      </c>
      <c r="N36" s="83" t="s">
        <v>302</v>
      </c>
      <c r="O36" s="103" t="s">
        <v>181</v>
      </c>
    </row>
    <row r="37" spans="1:22" s="44" customFormat="1">
      <c r="B37" s="104"/>
      <c r="C37" s="97">
        <v>0</v>
      </c>
      <c r="D37" s="83" t="s">
        <v>302</v>
      </c>
      <c r="E37" s="56">
        <v>40</v>
      </c>
      <c r="F37" s="56">
        <v>0</v>
      </c>
      <c r="G37" s="56">
        <v>200</v>
      </c>
      <c r="H37" s="56">
        <v>-10</v>
      </c>
      <c r="I37" s="56">
        <v>10</v>
      </c>
      <c r="J37" s="93">
        <f>F37/G37</f>
        <v>0</v>
      </c>
      <c r="K37" s="93" t="s">
        <v>344</v>
      </c>
      <c r="L37" s="56">
        <v>0</v>
      </c>
      <c r="M37" s="97">
        <v>0</v>
      </c>
      <c r="N37" s="83" t="s">
        <v>302</v>
      </c>
      <c r="O37" s="103" t="s">
        <v>181</v>
      </c>
    </row>
    <row r="38" spans="1:22" s="95" customFormat="1">
      <c r="B38" s="97"/>
      <c r="C38" s="97">
        <v>1</v>
      </c>
      <c r="D38" s="97" t="s">
        <v>343</v>
      </c>
      <c r="E38" s="56">
        <v>40</v>
      </c>
      <c r="F38" s="56">
        <v>200</v>
      </c>
      <c r="G38" s="56">
        <v>0</v>
      </c>
      <c r="H38" s="56">
        <v>10</v>
      </c>
      <c r="I38" s="56">
        <v>0</v>
      </c>
      <c r="J38" s="93" t="s">
        <v>344</v>
      </c>
      <c r="K38" s="93" t="s">
        <v>344</v>
      </c>
      <c r="L38" s="56"/>
      <c r="M38" s="97">
        <v>1</v>
      </c>
      <c r="N38" s="97" t="s">
        <v>343</v>
      </c>
      <c r="O38" s="103" t="s">
        <v>181</v>
      </c>
    </row>
    <row r="39" spans="1:22">
      <c r="B39" s="97"/>
      <c r="C39" s="97">
        <v>0</v>
      </c>
      <c r="D39" s="83" t="s">
        <v>342</v>
      </c>
      <c r="E39" s="56">
        <v>40</v>
      </c>
      <c r="F39" s="56">
        <v>200</v>
      </c>
      <c r="G39" s="56">
        <v>20000</v>
      </c>
      <c r="H39" s="56">
        <v>10</v>
      </c>
      <c r="I39" s="56">
        <v>0</v>
      </c>
      <c r="J39" s="93">
        <f>F39/G39</f>
        <v>0.01</v>
      </c>
      <c r="K39" s="93" t="s">
        <v>344</v>
      </c>
      <c r="L39" s="56">
        <v>0.01</v>
      </c>
      <c r="M39" s="97">
        <v>0</v>
      </c>
      <c r="N39" s="83" t="s">
        <v>342</v>
      </c>
      <c r="O39" s="103" t="s">
        <v>181</v>
      </c>
    </row>
    <row r="40" spans="1:22">
      <c r="B40" s="90"/>
      <c r="C40" s="90"/>
      <c r="D40" s="90"/>
      <c r="O40" s="11"/>
    </row>
    <row r="41" spans="1:22">
      <c r="B41" s="38"/>
    </row>
    <row r="42" spans="1:22">
      <c r="A42" s="3" t="s">
        <v>61</v>
      </c>
      <c r="B42" s="1" t="s">
        <v>1</v>
      </c>
      <c r="C42" s="1" t="s">
        <v>2</v>
      </c>
      <c r="D42" s="1" t="s">
        <v>177</v>
      </c>
      <c r="E42" s="1" t="s">
        <v>59</v>
      </c>
      <c r="F42" s="1" t="s">
        <v>53</v>
      </c>
      <c r="G42" s="1" t="s">
        <v>54</v>
      </c>
      <c r="H42" s="1" t="s">
        <v>55</v>
      </c>
      <c r="I42" s="1" t="s">
        <v>56</v>
      </c>
      <c r="J42" s="1" t="s">
        <v>57</v>
      </c>
      <c r="K42" s="1" t="s">
        <v>58</v>
      </c>
      <c r="L42" s="1" t="s">
        <v>43</v>
      </c>
      <c r="M42" s="1" t="s">
        <v>44</v>
      </c>
      <c r="N42" s="1" t="s">
        <v>171</v>
      </c>
      <c r="O42" s="1" t="s">
        <v>172</v>
      </c>
      <c r="P42" s="1" t="s">
        <v>173</v>
      </c>
      <c r="Q42" s="1" t="s">
        <v>289</v>
      </c>
      <c r="R42" s="36" t="s">
        <v>287</v>
      </c>
      <c r="S42" s="36" t="s">
        <v>288</v>
      </c>
      <c r="T42" s="36" t="s">
        <v>61</v>
      </c>
      <c r="U42" s="42" t="s">
        <v>60</v>
      </c>
      <c r="V42" s="42" t="s">
        <v>170</v>
      </c>
    </row>
    <row r="43" spans="1:22">
      <c r="B43" s="72" t="s">
        <v>327</v>
      </c>
      <c r="C43" s="89">
        <f>N43</f>
        <v>999999</v>
      </c>
      <c r="D43" s="84" t="s">
        <v>47</v>
      </c>
      <c r="E43" s="84" t="s">
        <v>180</v>
      </c>
      <c r="F43" s="16">
        <v>1000</v>
      </c>
      <c r="G43" s="16">
        <v>700</v>
      </c>
      <c r="H43" s="16">
        <v>900</v>
      </c>
      <c r="I43" s="16">
        <v>1000</v>
      </c>
      <c r="J43" s="16">
        <v>700</v>
      </c>
      <c r="K43" s="2">
        <v>900</v>
      </c>
      <c r="L43" s="2">
        <f>AVERAGE(O43,P43,Q43)</f>
        <v>0</v>
      </c>
      <c r="M43" s="2">
        <f>AVERAGE(F43,G43,H43)</f>
        <v>866.66666666666663</v>
      </c>
      <c r="N43" s="79">
        <v>999999</v>
      </c>
      <c r="O43" s="2">
        <f>IF((F43-I43)&lt;0, 0,(F43-I43))</f>
        <v>0</v>
      </c>
      <c r="P43" s="2">
        <f>IF((G43-J43)&lt;0,0,(G43-J43))</f>
        <v>0</v>
      </c>
      <c r="Q43" s="2">
        <f>IF((H43-K43)&lt;0,0,(H43-K43))</f>
        <v>0</v>
      </c>
      <c r="R43" s="2"/>
      <c r="S43" s="2"/>
      <c r="T43" s="2"/>
      <c r="U43" s="39"/>
      <c r="V43" s="39" t="s">
        <v>286</v>
      </c>
    </row>
    <row r="44" spans="1:22">
      <c r="B44" s="72" t="s">
        <v>328</v>
      </c>
      <c r="C44" s="16">
        <f>L44/M44</f>
        <v>0.34615384615384615</v>
      </c>
      <c r="D44" s="16" t="s">
        <v>47</v>
      </c>
      <c r="E44" s="16" t="s">
        <v>47</v>
      </c>
      <c r="F44" s="2">
        <v>1000</v>
      </c>
      <c r="G44" s="2">
        <v>700</v>
      </c>
      <c r="H44" s="2">
        <v>900</v>
      </c>
      <c r="I44" s="2">
        <v>800</v>
      </c>
      <c r="J44" s="2">
        <v>300</v>
      </c>
      <c r="K44" s="2">
        <v>600</v>
      </c>
      <c r="L44" s="2">
        <f t="shared" ref="L44:L45" si="1">AVERAGE(O44,P44,Q44)</f>
        <v>300</v>
      </c>
      <c r="M44" s="2">
        <f>AVERAGE(F44,G44,H44)</f>
        <v>866.66666666666663</v>
      </c>
      <c r="N44" s="2"/>
      <c r="O44" s="2">
        <f t="shared" ref="O44:O58" si="2">IF((F44-I44)&lt;0, 0,(F44-I44))</f>
        <v>200</v>
      </c>
      <c r="P44" s="2">
        <f t="shared" ref="P44:P58" si="3">IF((G44-J44)&lt;0,0,(G44-J44))</f>
        <v>400</v>
      </c>
      <c r="Q44" s="2">
        <f t="shared" ref="Q44:Q58" si="4">IF((H44-K44)&lt;0,0,(H44-K44))</f>
        <v>300</v>
      </c>
      <c r="R44" s="39"/>
      <c r="S44" s="2"/>
      <c r="T44" s="2"/>
      <c r="U44" s="39"/>
      <c r="V44" s="39" t="s">
        <v>286</v>
      </c>
    </row>
    <row r="45" spans="1:22">
      <c r="B45" s="72" t="s">
        <v>329</v>
      </c>
      <c r="C45" s="16">
        <f>L45/M45</f>
        <v>0.80000000000000016</v>
      </c>
      <c r="D45" s="16" t="s">
        <v>47</v>
      </c>
      <c r="E45" s="18" t="s">
        <v>47</v>
      </c>
      <c r="F45" s="2">
        <v>1000</v>
      </c>
      <c r="G45" s="2">
        <v>0</v>
      </c>
      <c r="H45" s="2">
        <v>0</v>
      </c>
      <c r="I45" s="2">
        <v>200</v>
      </c>
      <c r="J45" s="2">
        <v>0</v>
      </c>
      <c r="K45" s="2">
        <v>0</v>
      </c>
      <c r="L45" s="2">
        <f t="shared" si="1"/>
        <v>266.66666666666669</v>
      </c>
      <c r="M45" s="2">
        <f>AVERAGE(F45,G45,H45)</f>
        <v>333.33333333333331</v>
      </c>
      <c r="N45" s="2"/>
      <c r="O45" s="2">
        <f t="shared" si="2"/>
        <v>800</v>
      </c>
      <c r="P45" s="2">
        <f t="shared" si="3"/>
        <v>0</v>
      </c>
      <c r="Q45" s="2">
        <f t="shared" si="4"/>
        <v>0</v>
      </c>
      <c r="R45" s="39"/>
      <c r="S45" s="2"/>
      <c r="T45" s="2"/>
      <c r="U45" s="39"/>
      <c r="V45" s="39" t="s">
        <v>286</v>
      </c>
    </row>
    <row r="46" spans="1:22">
      <c r="B46" s="72" t="s">
        <v>330</v>
      </c>
      <c r="C46" s="16" t="s">
        <v>4</v>
      </c>
      <c r="D46" s="16" t="s">
        <v>47</v>
      </c>
      <c r="E46" s="59" t="s">
        <v>62</v>
      </c>
      <c r="F46" s="2" t="s">
        <v>47</v>
      </c>
      <c r="G46" s="2" t="s">
        <v>47</v>
      </c>
      <c r="H46" s="2" t="s">
        <v>47</v>
      </c>
      <c r="I46" s="2" t="s">
        <v>47</v>
      </c>
      <c r="J46" s="2" t="s">
        <v>47</v>
      </c>
      <c r="K46" s="2" t="s">
        <v>47</v>
      </c>
      <c r="L46" s="2" t="s">
        <v>47</v>
      </c>
      <c r="M46" s="2" t="s">
        <v>47</v>
      </c>
      <c r="N46" s="2"/>
      <c r="O46" s="2" t="s">
        <v>47</v>
      </c>
      <c r="P46" s="2" t="s">
        <v>47</v>
      </c>
      <c r="Q46" s="2" t="s">
        <v>47</v>
      </c>
      <c r="R46" s="39"/>
      <c r="S46" s="39"/>
      <c r="T46" s="2"/>
      <c r="U46" s="39"/>
      <c r="V46" s="39" t="s">
        <v>286</v>
      </c>
    </row>
    <row r="47" spans="1:22">
      <c r="B47" s="72" t="s">
        <v>331</v>
      </c>
      <c r="C47" s="14">
        <v>-1000000</v>
      </c>
      <c r="D47" s="16" t="s">
        <v>47</v>
      </c>
      <c r="E47" s="18" t="s">
        <v>63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f>AVERAGE((F47-I47),(G47-J47),(H47-K47))</f>
        <v>0</v>
      </c>
      <c r="M47" s="2">
        <f>AVERAGE(F47,G47,H47)</f>
        <v>0</v>
      </c>
      <c r="N47" s="2"/>
      <c r="O47" s="2">
        <f t="shared" si="2"/>
        <v>0</v>
      </c>
      <c r="P47" s="2">
        <f t="shared" si="3"/>
        <v>0</v>
      </c>
      <c r="Q47" s="2">
        <f t="shared" si="4"/>
        <v>0</v>
      </c>
      <c r="R47" s="40"/>
      <c r="S47" s="39"/>
      <c r="T47" s="7"/>
      <c r="U47" s="39"/>
      <c r="V47" s="39" t="s">
        <v>286</v>
      </c>
    </row>
    <row r="48" spans="1:22">
      <c r="B48" s="72" t="s">
        <v>330</v>
      </c>
      <c r="C48" s="14" t="s">
        <v>4</v>
      </c>
      <c r="D48" s="16" t="s">
        <v>47</v>
      </c>
      <c r="E48" s="18" t="s">
        <v>62</v>
      </c>
      <c r="F48" s="14" t="s">
        <v>47</v>
      </c>
      <c r="G48" s="14" t="s">
        <v>47</v>
      </c>
      <c r="H48" s="14" t="s">
        <v>47</v>
      </c>
      <c r="I48" s="2">
        <v>-500</v>
      </c>
      <c r="J48" s="2">
        <v>200</v>
      </c>
      <c r="K48" s="2">
        <v>-2500</v>
      </c>
      <c r="L48" s="16" t="s">
        <v>47</v>
      </c>
      <c r="M48" s="16" t="s">
        <v>47</v>
      </c>
      <c r="N48" s="2"/>
      <c r="O48" s="2" t="s">
        <v>47</v>
      </c>
      <c r="P48" s="2" t="s">
        <v>47</v>
      </c>
      <c r="Q48" s="2" t="s">
        <v>47</v>
      </c>
      <c r="R48" s="39"/>
      <c r="S48" s="39"/>
      <c r="T48" s="2"/>
      <c r="U48" s="39"/>
      <c r="V48" s="39" t="s">
        <v>286</v>
      </c>
    </row>
    <row r="49" spans="1:24">
      <c r="B49" s="72" t="s">
        <v>332</v>
      </c>
      <c r="C49" s="16" t="s">
        <v>4</v>
      </c>
      <c r="D49" s="16" t="s">
        <v>47</v>
      </c>
      <c r="E49" s="18" t="s">
        <v>65</v>
      </c>
      <c r="F49" s="16">
        <v>400</v>
      </c>
      <c r="G49" s="16">
        <v>300</v>
      </c>
      <c r="H49" s="16">
        <v>700</v>
      </c>
      <c r="I49" s="16" t="s">
        <v>47</v>
      </c>
      <c r="J49" s="16" t="s">
        <v>47</v>
      </c>
      <c r="K49" s="16" t="s">
        <v>47</v>
      </c>
      <c r="L49" s="16" t="s">
        <v>47</v>
      </c>
      <c r="M49" s="2">
        <f t="shared" ref="M49:M58" si="5">AVERAGE(F49,G49,H49)</f>
        <v>466.66666666666669</v>
      </c>
      <c r="N49" s="2"/>
      <c r="O49" s="2" t="s">
        <v>47</v>
      </c>
      <c r="P49" s="2" t="s">
        <v>47</v>
      </c>
      <c r="Q49" s="2" t="s">
        <v>47</v>
      </c>
      <c r="R49" s="39"/>
      <c r="S49" s="39"/>
      <c r="T49" s="2"/>
      <c r="U49" s="39"/>
      <c r="V49" s="39" t="s">
        <v>286</v>
      </c>
    </row>
    <row r="50" spans="1:24">
      <c r="B50" s="72" t="s">
        <v>333</v>
      </c>
      <c r="C50" s="89">
        <f>N50</f>
        <v>999999</v>
      </c>
      <c r="D50" s="84" t="s">
        <v>47</v>
      </c>
      <c r="E50" s="84" t="s">
        <v>180</v>
      </c>
      <c r="F50" s="16">
        <v>500</v>
      </c>
      <c r="G50" s="16">
        <v>300</v>
      </c>
      <c r="H50" s="16">
        <v>600</v>
      </c>
      <c r="I50" s="16">
        <v>800</v>
      </c>
      <c r="J50" s="16">
        <v>700</v>
      </c>
      <c r="K50" s="16">
        <v>900</v>
      </c>
      <c r="L50" s="16">
        <f t="shared" ref="L50:L54" si="6">AVERAGE(O50,P50,Q50)</f>
        <v>0</v>
      </c>
      <c r="M50" s="16">
        <f t="shared" si="5"/>
        <v>466.66666666666669</v>
      </c>
      <c r="N50" s="79">
        <v>999999</v>
      </c>
      <c r="O50" s="16">
        <f t="shared" si="2"/>
        <v>0</v>
      </c>
      <c r="P50" s="16">
        <f t="shared" si="3"/>
        <v>0</v>
      </c>
      <c r="Q50" s="16">
        <f t="shared" si="4"/>
        <v>0</v>
      </c>
      <c r="R50" s="53">
        <v>0</v>
      </c>
      <c r="S50" s="53">
        <v>466</v>
      </c>
      <c r="T50" s="16">
        <v>0</v>
      </c>
      <c r="U50" s="53"/>
      <c r="V50" s="39" t="s">
        <v>181</v>
      </c>
    </row>
    <row r="51" spans="1:24">
      <c r="B51" s="72" t="s">
        <v>334</v>
      </c>
      <c r="C51" s="14">
        <v>-1000000</v>
      </c>
      <c r="D51" s="16" t="s">
        <v>47</v>
      </c>
      <c r="E51" s="25" t="s">
        <v>63</v>
      </c>
      <c r="F51" s="16">
        <v>-500</v>
      </c>
      <c r="G51" s="16">
        <v>300</v>
      </c>
      <c r="H51" s="16">
        <v>200</v>
      </c>
      <c r="I51" s="16">
        <v>800</v>
      </c>
      <c r="J51" s="16">
        <v>700</v>
      </c>
      <c r="K51" s="16">
        <v>900</v>
      </c>
      <c r="L51" s="16">
        <f t="shared" si="6"/>
        <v>0</v>
      </c>
      <c r="M51" s="16">
        <f t="shared" si="5"/>
        <v>0</v>
      </c>
      <c r="N51" s="16"/>
      <c r="O51" s="16">
        <f t="shared" si="2"/>
        <v>0</v>
      </c>
      <c r="P51" s="16">
        <f t="shared" si="3"/>
        <v>0</v>
      </c>
      <c r="Q51" s="16">
        <f t="shared" si="4"/>
        <v>0</v>
      </c>
      <c r="R51" s="16">
        <v>0</v>
      </c>
      <c r="S51" s="16">
        <v>0</v>
      </c>
      <c r="T51" s="58">
        <v>-1000000</v>
      </c>
      <c r="U51" s="41" t="s">
        <v>63</v>
      </c>
      <c r="V51" s="39" t="s">
        <v>181</v>
      </c>
    </row>
    <row r="52" spans="1:24">
      <c r="B52" s="72" t="s">
        <v>335</v>
      </c>
      <c r="C52" s="16" t="s">
        <v>4</v>
      </c>
      <c r="D52" s="16" t="s">
        <v>47</v>
      </c>
      <c r="E52" s="18" t="s">
        <v>66</v>
      </c>
      <c r="F52" s="16">
        <v>-500</v>
      </c>
      <c r="G52" s="16">
        <v>300</v>
      </c>
      <c r="H52" s="16">
        <v>100</v>
      </c>
      <c r="I52" s="16">
        <v>800</v>
      </c>
      <c r="J52" s="16">
        <v>700</v>
      </c>
      <c r="K52" s="16">
        <v>900</v>
      </c>
      <c r="L52" s="16">
        <f t="shared" si="6"/>
        <v>0</v>
      </c>
      <c r="M52" s="16">
        <f t="shared" si="5"/>
        <v>-33.333333333333336</v>
      </c>
      <c r="N52" s="16"/>
      <c r="O52" s="16">
        <f t="shared" si="2"/>
        <v>0</v>
      </c>
      <c r="P52" s="16">
        <f t="shared" si="3"/>
        <v>0</v>
      </c>
      <c r="Q52" s="16">
        <f t="shared" si="4"/>
        <v>0</v>
      </c>
      <c r="R52" s="53">
        <v>0</v>
      </c>
      <c r="S52" s="53">
        <v>-33</v>
      </c>
      <c r="T52" s="24" t="s">
        <v>182</v>
      </c>
      <c r="U52" s="53" t="s">
        <v>66</v>
      </c>
      <c r="V52" s="41" t="s">
        <v>181</v>
      </c>
    </row>
    <row r="53" spans="1:24">
      <c r="B53" s="72" t="s">
        <v>336</v>
      </c>
      <c r="C53" s="16" t="s">
        <v>4</v>
      </c>
      <c r="D53" s="16" t="s">
        <v>47</v>
      </c>
      <c r="E53" s="18" t="s">
        <v>66</v>
      </c>
      <c r="F53" s="16">
        <v>-500</v>
      </c>
      <c r="G53" s="16">
        <v>300</v>
      </c>
      <c r="H53" s="16">
        <v>100</v>
      </c>
      <c r="I53" s="16">
        <v>-800</v>
      </c>
      <c r="J53" s="16">
        <v>200</v>
      </c>
      <c r="K53" s="16">
        <v>50</v>
      </c>
      <c r="L53" s="16">
        <f t="shared" si="6"/>
        <v>150</v>
      </c>
      <c r="M53" s="2">
        <f t="shared" si="5"/>
        <v>-33.333333333333336</v>
      </c>
      <c r="N53" s="2"/>
      <c r="O53" s="2">
        <f t="shared" si="2"/>
        <v>300</v>
      </c>
      <c r="P53" s="2">
        <f t="shared" si="3"/>
        <v>100</v>
      </c>
      <c r="Q53" s="2">
        <f t="shared" si="4"/>
        <v>50</v>
      </c>
      <c r="R53" s="2"/>
      <c r="S53" s="2"/>
      <c r="T53" s="2"/>
      <c r="U53" s="39"/>
      <c r="V53" s="41" t="s">
        <v>181</v>
      </c>
    </row>
    <row r="54" spans="1:24">
      <c r="B54" s="72" t="s">
        <v>337</v>
      </c>
      <c r="C54" s="19" t="s">
        <v>4</v>
      </c>
      <c r="D54" s="16" t="s">
        <v>47</v>
      </c>
      <c r="E54" s="18" t="s">
        <v>67</v>
      </c>
      <c r="F54" s="16">
        <v>-500</v>
      </c>
      <c r="G54" s="16">
        <v>300</v>
      </c>
      <c r="H54" s="16">
        <v>200</v>
      </c>
      <c r="I54" s="16">
        <v>-800</v>
      </c>
      <c r="J54" s="16">
        <v>-700</v>
      </c>
      <c r="K54" s="16">
        <v>900</v>
      </c>
      <c r="L54" s="16">
        <f t="shared" si="6"/>
        <v>433.33333333333331</v>
      </c>
      <c r="M54" s="16">
        <f t="shared" si="5"/>
        <v>0</v>
      </c>
      <c r="N54" s="2"/>
      <c r="O54" s="2">
        <f t="shared" si="2"/>
        <v>300</v>
      </c>
      <c r="P54" s="2">
        <f t="shared" si="3"/>
        <v>1000</v>
      </c>
      <c r="Q54" s="2">
        <f t="shared" si="4"/>
        <v>0</v>
      </c>
      <c r="R54" s="16">
        <v>433</v>
      </c>
      <c r="S54" s="16">
        <v>0</v>
      </c>
      <c r="T54" s="58" t="s">
        <v>182</v>
      </c>
      <c r="U54" s="41" t="s">
        <v>67</v>
      </c>
      <c r="V54" s="41" t="s">
        <v>181</v>
      </c>
      <c r="W54" s="61"/>
      <c r="X54" s="61"/>
    </row>
    <row r="55" spans="1:24" s="15" customFormat="1">
      <c r="B55" s="74" t="s">
        <v>338</v>
      </c>
      <c r="C55" s="17">
        <f>N55</f>
        <v>999999</v>
      </c>
      <c r="D55" s="17" t="s">
        <v>179</v>
      </c>
      <c r="E55" s="60" t="s">
        <v>180</v>
      </c>
      <c r="F55" s="24">
        <v>500</v>
      </c>
      <c r="G55" s="24">
        <v>300</v>
      </c>
      <c r="H55" s="24">
        <v>100</v>
      </c>
      <c r="I55" s="24">
        <v>500</v>
      </c>
      <c r="J55" s="24">
        <v>300</v>
      </c>
      <c r="K55" s="24">
        <v>100</v>
      </c>
      <c r="L55" s="2">
        <f t="shared" ref="L55:L58" si="7">AVERAGE((F55-I55),(G55-J55),(H55-K55))</f>
        <v>0</v>
      </c>
      <c r="M55" s="2">
        <f t="shared" si="5"/>
        <v>300</v>
      </c>
      <c r="N55" s="7">
        <f>IF(AND(D55 &lt;&gt; "AC", (L55/M55)=0),999999,"")</f>
        <v>999999</v>
      </c>
      <c r="O55" s="2">
        <f t="shared" si="2"/>
        <v>0</v>
      </c>
      <c r="P55" s="2">
        <f t="shared" si="3"/>
        <v>0</v>
      </c>
      <c r="Q55" s="2">
        <f t="shared" si="4"/>
        <v>0</v>
      </c>
      <c r="R55" s="14"/>
      <c r="S55" s="16"/>
      <c r="T55" s="57"/>
      <c r="U55" s="41"/>
      <c r="V55" s="41" t="s">
        <v>181</v>
      </c>
    </row>
    <row r="56" spans="1:24" s="15" customFormat="1">
      <c r="B56" s="72" t="s">
        <v>339</v>
      </c>
      <c r="C56" s="17">
        <v>0</v>
      </c>
      <c r="D56" s="14" t="s">
        <v>178</v>
      </c>
      <c r="E56" s="18" t="s">
        <v>47</v>
      </c>
      <c r="F56" s="16">
        <v>500</v>
      </c>
      <c r="G56" s="16">
        <v>300</v>
      </c>
      <c r="H56" s="16">
        <v>100</v>
      </c>
      <c r="I56" s="16">
        <v>500</v>
      </c>
      <c r="J56" s="16">
        <v>300</v>
      </c>
      <c r="K56" s="16">
        <v>100</v>
      </c>
      <c r="L56" s="2">
        <f t="shared" si="7"/>
        <v>0</v>
      </c>
      <c r="M56" s="2">
        <f t="shared" si="5"/>
        <v>300</v>
      </c>
      <c r="N56" s="7" t="str">
        <f t="shared" ref="N56:N58" si="8">IF(AND(D56 &lt;&gt; "AC", (L56/M56)=0),999999,"")</f>
        <v/>
      </c>
      <c r="O56" s="2">
        <f t="shared" si="2"/>
        <v>0</v>
      </c>
      <c r="P56" s="2">
        <f t="shared" si="3"/>
        <v>0</v>
      </c>
      <c r="Q56" s="2">
        <f t="shared" si="4"/>
        <v>0</v>
      </c>
      <c r="R56" s="14"/>
      <c r="S56" s="16"/>
      <c r="T56" s="2"/>
      <c r="U56" s="41"/>
      <c r="V56" s="41" t="s">
        <v>181</v>
      </c>
    </row>
    <row r="57" spans="1:24" s="15" customFormat="1">
      <c r="B57" s="72" t="s">
        <v>340</v>
      </c>
      <c r="C57" s="17">
        <v>0.34639999999999999</v>
      </c>
      <c r="D57" s="17" t="s">
        <v>179</v>
      </c>
      <c r="E57" s="18" t="s">
        <v>47</v>
      </c>
      <c r="F57" s="16">
        <v>1000</v>
      </c>
      <c r="G57" s="16">
        <v>700</v>
      </c>
      <c r="H57" s="16">
        <v>900</v>
      </c>
      <c r="I57" s="16">
        <v>800</v>
      </c>
      <c r="J57" s="16">
        <v>300</v>
      </c>
      <c r="K57" s="16">
        <v>600</v>
      </c>
      <c r="L57" s="2">
        <f t="shared" si="7"/>
        <v>300</v>
      </c>
      <c r="M57" s="2">
        <f t="shared" si="5"/>
        <v>866.66666666666663</v>
      </c>
      <c r="N57" s="7" t="str">
        <f t="shared" si="8"/>
        <v/>
      </c>
      <c r="O57" s="2">
        <f t="shared" si="2"/>
        <v>200</v>
      </c>
      <c r="P57" s="2">
        <f t="shared" si="3"/>
        <v>400</v>
      </c>
      <c r="Q57" s="2">
        <f t="shared" si="4"/>
        <v>300</v>
      </c>
      <c r="R57" s="14"/>
      <c r="S57" s="16"/>
      <c r="T57" s="2"/>
      <c r="U57" s="41"/>
      <c r="V57" s="41" t="s">
        <v>181</v>
      </c>
    </row>
    <row r="58" spans="1:24" s="15" customFormat="1">
      <c r="B58" s="72" t="s">
        <v>341</v>
      </c>
      <c r="C58" s="14">
        <v>0.34639999999999999</v>
      </c>
      <c r="D58" s="14" t="s">
        <v>178</v>
      </c>
      <c r="E58" s="18" t="s">
        <v>47</v>
      </c>
      <c r="F58" s="16">
        <v>1000</v>
      </c>
      <c r="G58" s="16">
        <v>700</v>
      </c>
      <c r="H58" s="16">
        <v>900</v>
      </c>
      <c r="I58" s="16">
        <v>800</v>
      </c>
      <c r="J58" s="16">
        <v>300</v>
      </c>
      <c r="K58" s="16">
        <v>600</v>
      </c>
      <c r="L58" s="2">
        <f t="shared" si="7"/>
        <v>300</v>
      </c>
      <c r="M58" s="2">
        <f t="shared" si="5"/>
        <v>866.66666666666663</v>
      </c>
      <c r="N58" s="7" t="str">
        <f t="shared" si="8"/>
        <v/>
      </c>
      <c r="O58" s="2">
        <f t="shared" si="2"/>
        <v>200</v>
      </c>
      <c r="P58" s="2">
        <f t="shared" si="3"/>
        <v>400</v>
      </c>
      <c r="Q58" s="2">
        <f t="shared" si="4"/>
        <v>300</v>
      </c>
      <c r="R58" s="14"/>
      <c r="S58" s="16"/>
      <c r="T58" s="2"/>
      <c r="U58" s="41"/>
      <c r="V58" s="41" t="s">
        <v>181</v>
      </c>
    </row>
    <row r="59" spans="1:24">
      <c r="N59" s="7"/>
    </row>
    <row r="60" spans="1:24">
      <c r="B60" s="38"/>
    </row>
    <row r="61" spans="1:24">
      <c r="A61" s="3" t="s">
        <v>74</v>
      </c>
      <c r="B61" s="1" t="s">
        <v>1</v>
      </c>
      <c r="C61" s="1" t="s">
        <v>2</v>
      </c>
      <c r="D61" s="1" t="s">
        <v>76</v>
      </c>
      <c r="E61" s="1" t="s">
        <v>68</v>
      </c>
      <c r="F61" s="1" t="s">
        <v>69</v>
      </c>
      <c r="G61" s="1" t="s">
        <v>70</v>
      </c>
      <c r="H61" s="1" t="s">
        <v>71</v>
      </c>
      <c r="I61" s="1" t="s">
        <v>72</v>
      </c>
      <c r="J61" s="1" t="s">
        <v>73</v>
      </c>
      <c r="K61" s="1" t="s">
        <v>43</v>
      </c>
      <c r="L61" s="1" t="s">
        <v>44</v>
      </c>
      <c r="M61" s="1" t="s">
        <v>171</v>
      </c>
      <c r="N61" s="1" t="s">
        <v>172</v>
      </c>
      <c r="O61" s="1" t="s">
        <v>173</v>
      </c>
      <c r="P61" s="36" t="s">
        <v>194</v>
      </c>
      <c r="Q61" s="36" t="s">
        <v>195</v>
      </c>
      <c r="R61" s="36" t="s">
        <v>74</v>
      </c>
      <c r="S61" s="42" t="s">
        <v>75</v>
      </c>
      <c r="T61" s="36" t="s">
        <v>170</v>
      </c>
    </row>
    <row r="62" spans="1:24">
      <c r="A62" s="15"/>
      <c r="B62" s="74" t="s">
        <v>196</v>
      </c>
      <c r="C62" s="2">
        <f>K62/L62</f>
        <v>0</v>
      </c>
      <c r="D62" s="39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>IF((H62-E62)&lt;0,0,(H62-E62))</f>
        <v>0</v>
      </c>
      <c r="N62" s="2">
        <f>IF((I62-F62)&lt;0,0,(I62-F62))</f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39"/>
      <c r="T62" s="2" t="s">
        <v>181</v>
      </c>
      <c r="U62" s="61"/>
      <c r="V62" s="61"/>
    </row>
    <row r="63" spans="1:24">
      <c r="B63" s="72" t="s">
        <v>197</v>
      </c>
      <c r="C63" s="2">
        <f>K63/L63</f>
        <v>0.39999999999999997</v>
      </c>
      <c r="D63" s="39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ref="M63:M70" si="9">IF((H63-E63)&lt;0,0,(H63-E63))</f>
        <v>500</v>
      </c>
      <c r="N63" s="2">
        <f>IF((I63-F63)&lt;0,0,(I63-F63))</f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39"/>
      <c r="T63" s="2" t="s">
        <v>181</v>
      </c>
    </row>
    <row r="64" spans="1:24">
      <c r="B64" s="74" t="s">
        <v>198</v>
      </c>
      <c r="C64" s="2" t="s">
        <v>4</v>
      </c>
      <c r="D64" s="39" t="s">
        <v>62</v>
      </c>
      <c r="E64" s="2" t="s">
        <v>47</v>
      </c>
      <c r="F64" s="2" t="s">
        <v>47</v>
      </c>
      <c r="G64" s="2" t="s">
        <v>47</v>
      </c>
      <c r="H64" s="2" t="s">
        <v>47</v>
      </c>
      <c r="I64" s="2" t="s">
        <v>47</v>
      </c>
      <c r="J64" s="2" t="s">
        <v>47</v>
      </c>
      <c r="K64" s="2"/>
      <c r="L64" s="2" t="s">
        <v>47</v>
      </c>
      <c r="M64" s="2" t="s">
        <v>47</v>
      </c>
      <c r="N64" s="2" t="s">
        <v>47</v>
      </c>
      <c r="O64" s="2" t="s">
        <v>47</v>
      </c>
      <c r="P64" s="2" t="s">
        <v>182</v>
      </c>
      <c r="Q64" s="2" t="s">
        <v>182</v>
      </c>
      <c r="R64" s="2" t="s">
        <v>182</v>
      </c>
      <c r="S64" s="39" t="s">
        <v>62</v>
      </c>
      <c r="T64" s="2" t="s">
        <v>181</v>
      </c>
    </row>
    <row r="65" spans="1:22">
      <c r="B65" s="72" t="s">
        <v>199</v>
      </c>
      <c r="C65" s="16">
        <v>0</v>
      </c>
      <c r="D65" s="39" t="s">
        <v>63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16">
        <f>AVERAGE(M65,N65,O65)</f>
        <v>0</v>
      </c>
      <c r="L65" s="2">
        <f t="shared" ref="L65:L66" si="10">AVERAGE(E65,F65,G65)</f>
        <v>0</v>
      </c>
      <c r="M65" s="2">
        <f>IF((H65-E65)&lt;0,0,(H65-E65))</f>
        <v>0</v>
      </c>
      <c r="N65" s="2">
        <f t="shared" ref="N65" si="11">IF((I65-F65)&lt;0,0,(I65-F65))</f>
        <v>0</v>
      </c>
      <c r="O65" s="2">
        <f>IF((J65-G65)&lt;0,0,(J65-G65))</f>
        <v>0</v>
      </c>
      <c r="P65" s="16">
        <v>0</v>
      </c>
      <c r="Q65" s="16">
        <v>0</v>
      </c>
      <c r="R65" s="7">
        <v>0</v>
      </c>
      <c r="S65" s="39" t="s">
        <v>63</v>
      </c>
      <c r="T65" s="2" t="s">
        <v>181</v>
      </c>
    </row>
    <row r="66" spans="1:22">
      <c r="B66" s="72" t="s">
        <v>200</v>
      </c>
      <c r="C66" s="19">
        <v>1000000</v>
      </c>
      <c r="D66" s="39" t="s">
        <v>77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16">
        <f>AVERAGE(M66,N66,O66)</f>
        <v>800</v>
      </c>
      <c r="L66" s="16">
        <f t="shared" si="10"/>
        <v>0</v>
      </c>
      <c r="M66" s="2">
        <f t="shared" si="9"/>
        <v>1300</v>
      </c>
      <c r="N66" s="2">
        <f t="shared" ref="N66:N70" si="12">IF((I66-F66)&lt;0,0,(I66-F66))</f>
        <v>400</v>
      </c>
      <c r="O66" s="2">
        <f>IF((J66-G66)&lt;0,0,(J66-G66))</f>
        <v>700</v>
      </c>
      <c r="P66" s="37">
        <v>800</v>
      </c>
      <c r="Q66" s="2">
        <v>0</v>
      </c>
      <c r="R66" s="37">
        <v>1000000</v>
      </c>
      <c r="S66" s="39" t="s">
        <v>77</v>
      </c>
      <c r="T66" s="2" t="s">
        <v>181</v>
      </c>
    </row>
    <row r="67" spans="1:22">
      <c r="B67" s="72" t="s">
        <v>201</v>
      </c>
      <c r="C67" s="7" t="s">
        <v>4</v>
      </c>
      <c r="D67" s="39" t="s">
        <v>62</v>
      </c>
      <c r="E67" s="17" t="s">
        <v>47</v>
      </c>
      <c r="F67" s="17" t="s">
        <v>47</v>
      </c>
      <c r="G67" s="17" t="s">
        <v>47</v>
      </c>
      <c r="H67" s="7">
        <v>500</v>
      </c>
      <c r="I67" s="7">
        <v>200</v>
      </c>
      <c r="J67" s="7">
        <v>2500</v>
      </c>
      <c r="K67" s="2" t="s">
        <v>47</v>
      </c>
      <c r="L67" s="7" t="s">
        <v>47</v>
      </c>
      <c r="M67" s="2" t="s">
        <v>47</v>
      </c>
      <c r="N67" s="2" t="s">
        <v>47</v>
      </c>
      <c r="O67" s="2" t="s">
        <v>47</v>
      </c>
      <c r="P67" s="7" t="s">
        <v>182</v>
      </c>
      <c r="Q67" s="7" t="s">
        <v>182</v>
      </c>
      <c r="R67" s="2" t="s">
        <v>182</v>
      </c>
      <c r="S67" s="39" t="s">
        <v>62</v>
      </c>
      <c r="T67" s="2" t="s">
        <v>181</v>
      </c>
    </row>
    <row r="68" spans="1:22" s="20" customFormat="1">
      <c r="B68" s="72" t="s">
        <v>202</v>
      </c>
      <c r="C68" s="2" t="s">
        <v>4</v>
      </c>
      <c r="D68" s="39" t="s">
        <v>65</v>
      </c>
      <c r="E68" s="16">
        <v>400</v>
      </c>
      <c r="F68" s="16">
        <v>300</v>
      </c>
      <c r="G68" s="16">
        <v>700</v>
      </c>
      <c r="H68" s="16" t="s">
        <v>47</v>
      </c>
      <c r="I68" s="16" t="s">
        <v>47</v>
      </c>
      <c r="J68" s="16" t="s">
        <v>47</v>
      </c>
      <c r="K68" s="2" t="s">
        <v>47</v>
      </c>
      <c r="L68" s="2">
        <f>AVERAGE(E68,F68,G68)</f>
        <v>466.66666666666669</v>
      </c>
      <c r="M68" s="2" t="s">
        <v>47</v>
      </c>
      <c r="N68" s="2" t="s">
        <v>47</v>
      </c>
      <c r="O68" s="2" t="s">
        <v>47</v>
      </c>
      <c r="P68" s="2" t="s">
        <v>182</v>
      </c>
      <c r="Q68" s="2">
        <v>466.67</v>
      </c>
      <c r="R68" s="2" t="s">
        <v>182</v>
      </c>
      <c r="S68" s="39" t="s">
        <v>65</v>
      </c>
      <c r="T68" s="2" t="s">
        <v>181</v>
      </c>
    </row>
    <row r="69" spans="1:22" s="21" customFormat="1">
      <c r="B69" s="72" t="s">
        <v>203</v>
      </c>
      <c r="C69" s="16" t="s">
        <v>4</v>
      </c>
      <c r="D69" s="39" t="s">
        <v>66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16">
        <f>AVERAGE(M69,N69,O69)</f>
        <v>366.66666666666669</v>
      </c>
      <c r="L69" s="16">
        <f t="shared" ref="L69:L70" si="13">AVERAGE(E69,F69,G69)</f>
        <v>-33.333333333333336</v>
      </c>
      <c r="M69" s="2">
        <f t="shared" si="9"/>
        <v>1100</v>
      </c>
      <c r="N69" s="2">
        <f t="shared" si="12"/>
        <v>0</v>
      </c>
      <c r="O69" s="2">
        <f>IF((J69-G69)&lt;0,0,(J69-G69))</f>
        <v>0</v>
      </c>
      <c r="P69" s="16">
        <v>366.67</v>
      </c>
      <c r="Q69" s="16">
        <v>-33.33</v>
      </c>
      <c r="R69" s="2" t="s">
        <v>182</v>
      </c>
      <c r="S69" s="39" t="s">
        <v>66</v>
      </c>
      <c r="T69" s="2" t="s">
        <v>181</v>
      </c>
    </row>
    <row r="70" spans="1:22" s="20" customFormat="1">
      <c r="A70" s="21"/>
      <c r="B70" s="72" t="s">
        <v>204</v>
      </c>
      <c r="C70" s="2" t="s">
        <v>4</v>
      </c>
      <c r="D70" s="39" t="s">
        <v>66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16">
        <f t="shared" ref="K70" si="14">AVERAGE((H70-E70),(I70-F70),(J70-G70))</f>
        <v>0</v>
      </c>
      <c r="L70" s="16">
        <f t="shared" si="13"/>
        <v>-33.333333333333336</v>
      </c>
      <c r="M70" s="2">
        <f t="shared" si="9"/>
        <v>0</v>
      </c>
      <c r="N70" s="2">
        <f t="shared" si="12"/>
        <v>0</v>
      </c>
      <c r="O70" s="2">
        <f>IF((J70-G70)&lt;0,0,(J70-G70))</f>
        <v>0</v>
      </c>
      <c r="P70" s="2">
        <v>0</v>
      </c>
      <c r="Q70" s="2">
        <v>-33.33</v>
      </c>
      <c r="R70" s="7" t="s">
        <v>182</v>
      </c>
      <c r="S70" s="39" t="s">
        <v>66</v>
      </c>
      <c r="T70" s="2" t="s">
        <v>181</v>
      </c>
    </row>
    <row r="71" spans="1:22">
      <c r="R71" s="35"/>
    </row>
    <row r="72" spans="1:22">
      <c r="B72" s="38"/>
    </row>
    <row r="73" spans="1:22">
      <c r="A73" s="3" t="s">
        <v>84</v>
      </c>
      <c r="B73" s="1" t="s">
        <v>1</v>
      </c>
      <c r="C73" s="1" t="s">
        <v>2</v>
      </c>
      <c r="D73" s="1" t="s">
        <v>85</v>
      </c>
      <c r="E73" s="1" t="s">
        <v>78</v>
      </c>
      <c r="F73" s="1" t="s">
        <v>79</v>
      </c>
      <c r="G73" s="1" t="s">
        <v>80</v>
      </c>
      <c r="H73" s="1" t="s">
        <v>81</v>
      </c>
      <c r="I73" s="1" t="s">
        <v>82</v>
      </c>
      <c r="J73" s="1" t="s">
        <v>83</v>
      </c>
      <c r="K73" s="1" t="s">
        <v>43</v>
      </c>
      <c r="L73" s="1" t="s">
        <v>44</v>
      </c>
      <c r="M73" s="1" t="s">
        <v>171</v>
      </c>
      <c r="N73" s="1" t="s">
        <v>172</v>
      </c>
      <c r="O73" s="1" t="s">
        <v>173</v>
      </c>
      <c r="P73" s="36" t="s">
        <v>183</v>
      </c>
      <c r="Q73" s="36" t="s">
        <v>184</v>
      </c>
      <c r="R73" s="36" t="s">
        <v>84</v>
      </c>
      <c r="S73" s="42" t="s">
        <v>86</v>
      </c>
      <c r="T73" s="36" t="s">
        <v>170</v>
      </c>
    </row>
    <row r="74" spans="1:22">
      <c r="A74" s="15"/>
      <c r="B74" s="74" t="s">
        <v>185</v>
      </c>
      <c r="C74" s="2">
        <f>K74/L74</f>
        <v>0</v>
      </c>
      <c r="D74" s="39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AVERAGE(M74,N74,O74)</f>
        <v>0</v>
      </c>
      <c r="L74" s="2">
        <f>AVERAGE(E74,F74,G74)</f>
        <v>1600</v>
      </c>
      <c r="M74" s="2">
        <f t="shared" ref="M74:N75" si="15">IF((H74-E74)&lt;0,0,(H74-E74))</f>
        <v>0</v>
      </c>
      <c r="N74" s="2">
        <f t="shared" si="15"/>
        <v>0</v>
      </c>
      <c r="O74" s="2">
        <f>IF((J74-G74)&lt;0,0,(J74-G74))</f>
        <v>0</v>
      </c>
      <c r="P74" s="2">
        <v>0</v>
      </c>
      <c r="Q74" s="37">
        <v>1600</v>
      </c>
      <c r="R74" s="2">
        <v>0</v>
      </c>
      <c r="S74" s="39"/>
      <c r="T74" s="2" t="s">
        <v>181</v>
      </c>
      <c r="U74" s="61"/>
      <c r="V74" s="61"/>
    </row>
    <row r="75" spans="1:22">
      <c r="B75" s="72" t="s">
        <v>186</v>
      </c>
      <c r="C75" s="2">
        <f>K75/L75</f>
        <v>0.39999999999999997</v>
      </c>
      <c r="D75" s="39"/>
      <c r="E75" s="2">
        <v>1000</v>
      </c>
      <c r="F75" s="2">
        <v>700</v>
      </c>
      <c r="G75" s="2">
        <v>800</v>
      </c>
      <c r="H75" s="2">
        <v>1500</v>
      </c>
      <c r="I75" s="2">
        <v>800</v>
      </c>
      <c r="J75" s="2">
        <v>1200</v>
      </c>
      <c r="K75" s="2">
        <f>AVERAGE(M75,N75,O75)</f>
        <v>333.33333333333331</v>
      </c>
      <c r="L75" s="2">
        <f>AVERAGE(E75,F75,G75)</f>
        <v>833.33333333333337</v>
      </c>
      <c r="M75" s="2">
        <f t="shared" si="15"/>
        <v>500</v>
      </c>
      <c r="N75" s="2">
        <f t="shared" si="15"/>
        <v>100</v>
      </c>
      <c r="O75" s="2">
        <f>IF((J75-G75)&lt;0,0,(J75-G75))</f>
        <v>400</v>
      </c>
      <c r="P75" s="2">
        <v>333.33</v>
      </c>
      <c r="Q75" s="2">
        <v>833.33</v>
      </c>
      <c r="R75" s="2">
        <v>0.4</v>
      </c>
      <c r="S75" s="39"/>
      <c r="T75" s="2" t="s">
        <v>181</v>
      </c>
    </row>
    <row r="76" spans="1:22">
      <c r="B76" s="74" t="s">
        <v>187</v>
      </c>
      <c r="C76" s="2" t="s">
        <v>4</v>
      </c>
      <c r="D76" s="39" t="s">
        <v>62</v>
      </c>
      <c r="E76" s="2" t="s">
        <v>47</v>
      </c>
      <c r="F76" s="2" t="s">
        <v>47</v>
      </c>
      <c r="G76" s="2" t="s">
        <v>47</v>
      </c>
      <c r="H76" s="2" t="s">
        <v>47</v>
      </c>
      <c r="I76" s="2" t="s">
        <v>47</v>
      </c>
      <c r="J76" s="2" t="s">
        <v>47</v>
      </c>
      <c r="K76" s="2" t="s">
        <v>47</v>
      </c>
      <c r="L76" s="2" t="s">
        <v>47</v>
      </c>
      <c r="M76" s="2" t="s">
        <v>47</v>
      </c>
      <c r="N76" s="2" t="s">
        <v>47</v>
      </c>
      <c r="O76" s="2" t="s">
        <v>47</v>
      </c>
      <c r="P76" s="2" t="s">
        <v>182</v>
      </c>
      <c r="Q76" s="2" t="s">
        <v>182</v>
      </c>
      <c r="R76" s="2" t="s">
        <v>182</v>
      </c>
      <c r="S76" s="39" t="s">
        <v>62</v>
      </c>
      <c r="T76" s="2" t="s">
        <v>181</v>
      </c>
    </row>
    <row r="77" spans="1:22">
      <c r="B77" s="72" t="s">
        <v>188</v>
      </c>
      <c r="C77" s="16">
        <v>0</v>
      </c>
      <c r="D77" s="39" t="s">
        <v>63</v>
      </c>
      <c r="E77" s="16">
        <v>1000</v>
      </c>
      <c r="F77" s="16">
        <v>-600</v>
      </c>
      <c r="G77" s="16">
        <v>-400</v>
      </c>
      <c r="H77" s="5">
        <v>400</v>
      </c>
      <c r="I77" s="5">
        <v>-700</v>
      </c>
      <c r="J77" s="5">
        <v>-500</v>
      </c>
      <c r="K77" s="2">
        <f>AVERAGE((E77-H77),(F77-I77),(G77-J77))</f>
        <v>266.66666666666669</v>
      </c>
      <c r="L77" s="2">
        <f>(E77+F77+G77)/3</f>
        <v>0</v>
      </c>
      <c r="M77" s="2">
        <f t="shared" ref="M77:M82" si="16">IF((H77-E77)&lt;0,0,(H77-E77))</f>
        <v>0</v>
      </c>
      <c r="N77" s="2">
        <f t="shared" ref="N77:N82" si="17">IF((I77-F77)&lt;0,0,(I77-F77))</f>
        <v>0</v>
      </c>
      <c r="O77" s="2">
        <f t="shared" ref="O77:O82" si="18">IF((J77-G77)&lt;0,0,(J77-G77))</f>
        <v>0</v>
      </c>
      <c r="P77" s="16">
        <v>0</v>
      </c>
      <c r="Q77" s="2">
        <v>0</v>
      </c>
      <c r="R77" s="7">
        <v>0</v>
      </c>
      <c r="S77" s="39" t="s">
        <v>63</v>
      </c>
      <c r="T77" s="2" t="s">
        <v>181</v>
      </c>
    </row>
    <row r="78" spans="1:22">
      <c r="B78" s="72" t="s">
        <v>189</v>
      </c>
      <c r="C78" s="19">
        <v>1000000</v>
      </c>
      <c r="D78" s="39" t="s">
        <v>77</v>
      </c>
      <c r="E78" s="2">
        <v>-500</v>
      </c>
      <c r="F78" s="2">
        <v>300</v>
      </c>
      <c r="G78" s="2">
        <v>200</v>
      </c>
      <c r="H78" s="2">
        <v>800</v>
      </c>
      <c r="I78" s="2">
        <v>700</v>
      </c>
      <c r="J78" s="2">
        <v>900</v>
      </c>
      <c r="K78" s="2">
        <f>AVERAGE(M78,N78,O78)</f>
        <v>800</v>
      </c>
      <c r="L78" s="2">
        <f>(E78+F78+G78)/3</f>
        <v>0</v>
      </c>
      <c r="M78" s="2">
        <f t="shared" si="16"/>
        <v>1300</v>
      </c>
      <c r="N78" s="2">
        <f t="shared" si="17"/>
        <v>400</v>
      </c>
      <c r="O78" s="2">
        <f t="shared" si="18"/>
        <v>700</v>
      </c>
      <c r="P78" s="2">
        <v>800</v>
      </c>
      <c r="Q78" s="2">
        <v>0</v>
      </c>
      <c r="R78" s="37">
        <v>1000000</v>
      </c>
      <c r="S78" s="39" t="s">
        <v>77</v>
      </c>
      <c r="T78" s="2" t="s">
        <v>181</v>
      </c>
    </row>
    <row r="79" spans="1:22">
      <c r="B79" s="72" t="s">
        <v>190</v>
      </c>
      <c r="C79" s="7" t="s">
        <v>4</v>
      </c>
      <c r="D79" s="39" t="s">
        <v>62</v>
      </c>
      <c r="E79" s="17" t="s">
        <v>47</v>
      </c>
      <c r="F79" s="17" t="s">
        <v>47</v>
      </c>
      <c r="G79" s="17" t="s">
        <v>47</v>
      </c>
      <c r="H79" s="7">
        <v>500</v>
      </c>
      <c r="I79" s="7">
        <v>200</v>
      </c>
      <c r="J79" s="7">
        <v>2500</v>
      </c>
      <c r="K79" s="7" t="s">
        <v>47</v>
      </c>
      <c r="L79" s="7" t="s">
        <v>47</v>
      </c>
      <c r="M79" s="2" t="s">
        <v>47</v>
      </c>
      <c r="N79" s="2" t="s">
        <v>47</v>
      </c>
      <c r="O79" s="2" t="s">
        <v>47</v>
      </c>
      <c r="P79" s="7" t="s">
        <v>182</v>
      </c>
      <c r="Q79" s="16" t="s">
        <v>182</v>
      </c>
      <c r="R79" s="2" t="s">
        <v>182</v>
      </c>
      <c r="S79" s="39" t="s">
        <v>62</v>
      </c>
      <c r="T79" s="2" t="s">
        <v>181</v>
      </c>
    </row>
    <row r="80" spans="1:22">
      <c r="B80" s="72" t="s">
        <v>191</v>
      </c>
      <c r="C80" s="2" t="s">
        <v>4</v>
      </c>
      <c r="D80" s="39" t="s">
        <v>65</v>
      </c>
      <c r="E80" s="16">
        <v>400</v>
      </c>
      <c r="F80" s="16">
        <v>300</v>
      </c>
      <c r="G80" s="16">
        <v>700</v>
      </c>
      <c r="H80" s="16" t="s">
        <v>47</v>
      </c>
      <c r="I80" s="16" t="s">
        <v>47</v>
      </c>
      <c r="J80" s="16" t="s">
        <v>47</v>
      </c>
      <c r="K80" s="2" t="s">
        <v>47</v>
      </c>
      <c r="L80" s="16">
        <f>AVERAGE(E80,F80,G80)</f>
        <v>466.66666666666669</v>
      </c>
      <c r="M80" s="2" t="s">
        <v>47</v>
      </c>
      <c r="N80" s="2" t="s">
        <v>47</v>
      </c>
      <c r="O80" s="2" t="s">
        <v>47</v>
      </c>
      <c r="P80" s="2" t="s">
        <v>182</v>
      </c>
      <c r="Q80" s="2">
        <v>466.67</v>
      </c>
      <c r="R80" s="2" t="s">
        <v>182</v>
      </c>
      <c r="S80" s="39" t="s">
        <v>65</v>
      </c>
      <c r="T80" s="2" t="s">
        <v>181</v>
      </c>
    </row>
    <row r="81" spans="1:55" s="20" customFormat="1">
      <c r="B81" s="72" t="s">
        <v>192</v>
      </c>
      <c r="C81" s="2" t="s">
        <v>4</v>
      </c>
      <c r="D81" s="39" t="s">
        <v>66</v>
      </c>
      <c r="E81" s="16">
        <v>-500</v>
      </c>
      <c r="F81" s="16">
        <v>300</v>
      </c>
      <c r="G81" s="16">
        <v>100</v>
      </c>
      <c r="H81" s="16">
        <v>600</v>
      </c>
      <c r="I81" s="16">
        <v>-700</v>
      </c>
      <c r="J81" s="16">
        <v>-1000</v>
      </c>
      <c r="K81" s="2">
        <f>AVERAGE(M81,N81,O81)</f>
        <v>366.66666666666669</v>
      </c>
      <c r="L81" s="16">
        <f t="shared" ref="L81:L82" si="19">AVERAGE(E81,F81,G81)</f>
        <v>-33.333333333333336</v>
      </c>
      <c r="M81" s="2">
        <f t="shared" si="16"/>
        <v>1100</v>
      </c>
      <c r="N81" s="2">
        <f t="shared" si="17"/>
        <v>0</v>
      </c>
      <c r="O81" s="2">
        <f t="shared" si="18"/>
        <v>0</v>
      </c>
      <c r="P81" s="2">
        <v>366.67</v>
      </c>
      <c r="Q81" s="2">
        <v>-33.33</v>
      </c>
      <c r="R81" s="2" t="s">
        <v>182</v>
      </c>
      <c r="S81" s="39" t="s">
        <v>66</v>
      </c>
      <c r="T81" s="2" t="s">
        <v>181</v>
      </c>
    </row>
    <row r="82" spans="1:55" s="20" customFormat="1">
      <c r="B82" s="72" t="s">
        <v>193</v>
      </c>
      <c r="C82" s="2" t="s">
        <v>4</v>
      </c>
      <c r="D82" s="39" t="s">
        <v>66</v>
      </c>
      <c r="E82" s="2">
        <v>-500</v>
      </c>
      <c r="F82" s="2">
        <v>300</v>
      </c>
      <c r="G82" s="2">
        <v>100</v>
      </c>
      <c r="H82" s="2">
        <v>-500</v>
      </c>
      <c r="I82" s="2">
        <v>300</v>
      </c>
      <c r="J82" s="2">
        <v>100</v>
      </c>
      <c r="K82" s="2">
        <f t="shared" ref="K82" si="20">AVERAGE((E82-H82),(F82-I82),(G82-J82))</f>
        <v>0</v>
      </c>
      <c r="L82" s="16">
        <f t="shared" si="19"/>
        <v>-33.333333333333336</v>
      </c>
      <c r="M82" s="2">
        <f t="shared" si="16"/>
        <v>0</v>
      </c>
      <c r="N82" s="2">
        <f t="shared" si="17"/>
        <v>0</v>
      </c>
      <c r="O82" s="2">
        <f t="shared" si="18"/>
        <v>0</v>
      </c>
      <c r="P82" s="2">
        <v>0</v>
      </c>
      <c r="Q82" s="2">
        <v>-33.33</v>
      </c>
      <c r="R82" s="2" t="s">
        <v>182</v>
      </c>
      <c r="S82" s="39" t="s">
        <v>66</v>
      </c>
      <c r="T82" s="2" t="s">
        <v>181</v>
      </c>
    </row>
    <row r="84" spans="1:55">
      <c r="B84" s="38"/>
    </row>
    <row r="85" spans="1:55">
      <c r="A85" s="3" t="s">
        <v>87</v>
      </c>
      <c r="B85" s="1" t="s">
        <v>1</v>
      </c>
      <c r="C85" s="1" t="s">
        <v>2</v>
      </c>
      <c r="D85" s="1" t="s">
        <v>95</v>
      </c>
      <c r="E85" s="1" t="s">
        <v>88</v>
      </c>
      <c r="F85" s="1" t="s">
        <v>89</v>
      </c>
      <c r="G85" s="1" t="s">
        <v>90</v>
      </c>
      <c r="H85" s="1" t="s">
        <v>94</v>
      </c>
      <c r="I85" s="1" t="s">
        <v>91</v>
      </c>
      <c r="J85" s="1" t="s">
        <v>92</v>
      </c>
      <c r="K85" s="1" t="s">
        <v>43</v>
      </c>
      <c r="L85" s="1" t="s">
        <v>44</v>
      </c>
      <c r="M85" s="36" t="s">
        <v>212</v>
      </c>
      <c r="N85" s="36" t="s">
        <v>213</v>
      </c>
      <c r="O85" s="36" t="s">
        <v>87</v>
      </c>
      <c r="P85" s="42" t="s">
        <v>96</v>
      </c>
      <c r="Q85" s="36" t="s">
        <v>170</v>
      </c>
    </row>
    <row r="86" spans="1:55" s="20" customFormat="1">
      <c r="A86" s="21"/>
      <c r="B86" s="72" t="s">
        <v>205</v>
      </c>
      <c r="C86" s="2">
        <f>K86/L86</f>
        <v>1.0529032258064519</v>
      </c>
      <c r="D86" s="18"/>
      <c r="E86" s="2">
        <v>2500</v>
      </c>
      <c r="F86" s="2">
        <v>1500</v>
      </c>
      <c r="G86" s="2">
        <v>800</v>
      </c>
      <c r="H86" s="2">
        <v>1700</v>
      </c>
      <c r="I86" s="2">
        <v>900</v>
      </c>
      <c r="J86" s="2">
        <v>500</v>
      </c>
      <c r="K86" s="2">
        <f>H86/E86</f>
        <v>0.68</v>
      </c>
      <c r="L86" s="2">
        <f>AVERAGE(H86,I86,J86)/AVERAGE(E86,F86,G86)</f>
        <v>0.64583333333333326</v>
      </c>
      <c r="M86" s="2">
        <v>0.68</v>
      </c>
      <c r="N86" s="2">
        <v>0.64583124999999997</v>
      </c>
      <c r="O86" s="2">
        <v>1.0528999999999999</v>
      </c>
      <c r="P86" s="39"/>
      <c r="Q86" s="2" t="s">
        <v>181</v>
      </c>
    </row>
    <row r="87" spans="1:55" s="20" customFormat="1">
      <c r="A87" s="21"/>
      <c r="B87" s="72" t="s">
        <v>206</v>
      </c>
      <c r="C87" s="2">
        <f>K87/L87</f>
        <v>0.88541666666666663</v>
      </c>
      <c r="D87" s="18"/>
      <c r="E87" s="2">
        <v>800</v>
      </c>
      <c r="F87" s="2" t="s">
        <v>47</v>
      </c>
      <c r="G87" s="2">
        <v>900</v>
      </c>
      <c r="H87" s="2">
        <v>500</v>
      </c>
      <c r="I87" s="2">
        <v>700</v>
      </c>
      <c r="J87" s="2" t="s">
        <v>47</v>
      </c>
      <c r="K87" s="2">
        <f>H87/E87</f>
        <v>0.625</v>
      </c>
      <c r="L87" s="2">
        <f>AVERAGE(H87,I87,J87)/AVERAGE(E87,F87,G87)</f>
        <v>0.70588235294117652</v>
      </c>
      <c r="M87" s="2">
        <v>0.62</v>
      </c>
      <c r="N87" s="2">
        <v>0.70588235294099999</v>
      </c>
      <c r="O87" s="2">
        <v>0.87829999999999997</v>
      </c>
      <c r="P87" s="39"/>
      <c r="Q87" s="2" t="s">
        <v>181</v>
      </c>
    </row>
    <row r="88" spans="1:55">
      <c r="B88" s="72" t="s">
        <v>207</v>
      </c>
      <c r="C88" s="16" t="s">
        <v>4</v>
      </c>
      <c r="D88" s="18" t="s">
        <v>62</v>
      </c>
      <c r="E88" s="16" t="s">
        <v>47</v>
      </c>
      <c r="F88" s="16" t="s">
        <v>47</v>
      </c>
      <c r="G88" s="16" t="s">
        <v>47</v>
      </c>
      <c r="H88" s="16" t="s">
        <v>47</v>
      </c>
      <c r="I88" s="16" t="s">
        <v>47</v>
      </c>
      <c r="J88" s="16" t="s">
        <v>47</v>
      </c>
      <c r="K88" s="2" t="s">
        <v>47</v>
      </c>
      <c r="L88" s="2" t="s">
        <v>47</v>
      </c>
      <c r="M88" s="16" t="s">
        <v>182</v>
      </c>
      <c r="N88" s="2" t="s">
        <v>182</v>
      </c>
      <c r="O88" s="2" t="s">
        <v>182</v>
      </c>
      <c r="P88" s="39" t="s">
        <v>62</v>
      </c>
      <c r="Q88" s="2" t="s">
        <v>181</v>
      </c>
    </row>
    <row r="89" spans="1:55">
      <c r="B89" s="72" t="s">
        <v>208</v>
      </c>
      <c r="C89" s="19">
        <v>0</v>
      </c>
      <c r="D89" s="18" t="s">
        <v>63</v>
      </c>
      <c r="E89" s="2">
        <v>400</v>
      </c>
      <c r="F89" s="2">
        <v>-600</v>
      </c>
      <c r="G89" s="2">
        <v>-200</v>
      </c>
      <c r="H89" s="2">
        <v>0</v>
      </c>
      <c r="I89" s="2">
        <v>300</v>
      </c>
      <c r="J89" s="2">
        <v>-300</v>
      </c>
      <c r="K89" s="2">
        <f>H89/E89</f>
        <v>0</v>
      </c>
      <c r="L89" s="2">
        <f t="shared" ref="L89:L93" si="21">AVERAGE(H89,I89,J89)/AVERAGE(E89,F89,G89)</f>
        <v>0</v>
      </c>
      <c r="M89" s="2">
        <v>0</v>
      </c>
      <c r="N89" s="2">
        <v>0</v>
      </c>
      <c r="O89" s="2">
        <v>0</v>
      </c>
      <c r="P89" s="39" t="s">
        <v>63</v>
      </c>
      <c r="Q89" s="2" t="s">
        <v>181</v>
      </c>
    </row>
    <row r="90" spans="1:55">
      <c r="B90" s="72" t="s">
        <v>209</v>
      </c>
      <c r="C90" s="2" t="s">
        <v>4</v>
      </c>
      <c r="D90" s="18" t="s">
        <v>64</v>
      </c>
      <c r="E90" s="16" t="s">
        <v>47</v>
      </c>
      <c r="F90" s="16">
        <v>500</v>
      </c>
      <c r="G90" s="16">
        <v>400</v>
      </c>
      <c r="H90" s="16" t="s">
        <v>47</v>
      </c>
      <c r="I90" s="16">
        <v>300</v>
      </c>
      <c r="J90" s="16">
        <v>100</v>
      </c>
      <c r="K90" s="2" t="s">
        <v>47</v>
      </c>
      <c r="L90" s="2">
        <f t="shared" si="21"/>
        <v>0.44444444444444442</v>
      </c>
      <c r="M90" s="2" t="s">
        <v>182</v>
      </c>
      <c r="N90" s="2">
        <v>0.444444444444</v>
      </c>
      <c r="O90" s="2" t="s">
        <v>182</v>
      </c>
      <c r="P90" s="39" t="s">
        <v>64</v>
      </c>
      <c r="Q90" s="2" t="s">
        <v>181</v>
      </c>
    </row>
    <row r="91" spans="1:55">
      <c r="B91" s="72" t="s">
        <v>210</v>
      </c>
      <c r="C91" s="7" t="s">
        <v>4</v>
      </c>
      <c r="D91" s="25" t="s">
        <v>64</v>
      </c>
      <c r="E91" s="16" t="s">
        <v>47</v>
      </c>
      <c r="F91" s="16">
        <v>500</v>
      </c>
      <c r="G91" s="16">
        <v>400</v>
      </c>
      <c r="H91" s="16" t="s">
        <v>47</v>
      </c>
      <c r="I91" s="16">
        <v>300</v>
      </c>
      <c r="J91" s="24">
        <v>-300</v>
      </c>
      <c r="K91" s="2" t="s">
        <v>47</v>
      </c>
      <c r="L91" s="2">
        <f t="shared" si="21"/>
        <v>0</v>
      </c>
      <c r="M91" s="2" t="s">
        <v>182</v>
      </c>
      <c r="N91" s="2">
        <v>0</v>
      </c>
      <c r="O91" s="2" t="s">
        <v>182</v>
      </c>
      <c r="P91" s="39" t="s">
        <v>64</v>
      </c>
      <c r="Q91" s="2" t="s">
        <v>181</v>
      </c>
    </row>
    <row r="92" spans="1:55">
      <c r="B92" s="72" t="s">
        <v>211</v>
      </c>
      <c r="C92" s="7">
        <f>K92/L92</f>
        <v>1</v>
      </c>
      <c r="D92" s="18"/>
      <c r="E92" s="2">
        <v>800</v>
      </c>
      <c r="F92" s="17" t="s">
        <v>47</v>
      </c>
      <c r="G92" s="17" t="s">
        <v>47</v>
      </c>
      <c r="H92" s="2">
        <v>500</v>
      </c>
      <c r="I92" s="7" t="s">
        <v>47</v>
      </c>
      <c r="J92" s="7" t="s">
        <v>47</v>
      </c>
      <c r="K92" s="2">
        <f>H92/E92</f>
        <v>0.625</v>
      </c>
      <c r="L92" s="2">
        <f t="shared" si="21"/>
        <v>0.625</v>
      </c>
      <c r="M92" s="2">
        <v>0.62</v>
      </c>
      <c r="N92" s="16">
        <v>0.625</v>
      </c>
      <c r="O92" s="2">
        <v>0.99199999999999999</v>
      </c>
      <c r="P92" s="39"/>
      <c r="Q92" s="2" t="s">
        <v>181</v>
      </c>
    </row>
    <row r="93" spans="1:55">
      <c r="B93" s="72" t="s">
        <v>304</v>
      </c>
      <c r="C93" s="2" t="s">
        <v>4</v>
      </c>
      <c r="D93" s="9" t="s">
        <v>67</v>
      </c>
      <c r="E93" s="2">
        <v>800</v>
      </c>
      <c r="F93" s="2">
        <v>500</v>
      </c>
      <c r="G93" s="2">
        <v>300</v>
      </c>
      <c r="H93" s="2">
        <v>700</v>
      </c>
      <c r="I93" s="2">
        <v>-200</v>
      </c>
      <c r="J93" s="2">
        <v>-500</v>
      </c>
      <c r="K93" s="2">
        <f>H93/E93</f>
        <v>0.875</v>
      </c>
      <c r="L93" s="2">
        <f t="shared" si="21"/>
        <v>0</v>
      </c>
      <c r="M93" s="2">
        <v>0.88</v>
      </c>
      <c r="N93" s="37">
        <v>0</v>
      </c>
      <c r="O93" s="37">
        <v>1000000</v>
      </c>
      <c r="P93" s="39" t="s">
        <v>67</v>
      </c>
      <c r="Q93" s="2" t="s">
        <v>181</v>
      </c>
    </row>
    <row r="96" spans="1:55" ht="19.2" customHeight="1">
      <c r="A96" s="3" t="s">
        <v>103</v>
      </c>
      <c r="B96" s="1" t="s">
        <v>1</v>
      </c>
      <c r="C96" s="1" t="s">
        <v>2</v>
      </c>
      <c r="D96" s="1" t="s">
        <v>118</v>
      </c>
      <c r="E96" s="82" t="s">
        <v>317</v>
      </c>
      <c r="F96" s="82" t="s">
        <v>318</v>
      </c>
      <c r="G96" s="82" t="s">
        <v>319</v>
      </c>
      <c r="H96" s="1" t="s">
        <v>104</v>
      </c>
      <c r="I96" s="1" t="s">
        <v>105</v>
      </c>
      <c r="J96" s="1" t="s">
        <v>106</v>
      </c>
      <c r="K96" s="1" t="s">
        <v>107</v>
      </c>
      <c r="L96" s="1" t="s">
        <v>108</v>
      </c>
      <c r="M96" s="1" t="s">
        <v>109</v>
      </c>
      <c r="N96" s="1" t="s">
        <v>110</v>
      </c>
      <c r="O96" s="1" t="s">
        <v>111</v>
      </c>
      <c r="P96" s="1" t="s">
        <v>112</v>
      </c>
      <c r="Q96" s="1" t="s">
        <v>113</v>
      </c>
      <c r="R96" s="1" t="s">
        <v>114</v>
      </c>
      <c r="S96" s="1" t="s">
        <v>115</v>
      </c>
      <c r="T96" s="1" t="s">
        <v>171</v>
      </c>
      <c r="U96" s="1" t="s">
        <v>172</v>
      </c>
      <c r="V96" s="1" t="s">
        <v>173</v>
      </c>
      <c r="W96" s="1" t="s">
        <v>289</v>
      </c>
      <c r="X96" s="1" t="s">
        <v>290</v>
      </c>
      <c r="Y96" s="1" t="s">
        <v>291</v>
      </c>
      <c r="Z96" s="1" t="s">
        <v>292</v>
      </c>
      <c r="AA96" s="1" t="s">
        <v>293</v>
      </c>
      <c r="AB96" s="1" t="s">
        <v>294</v>
      </c>
      <c r="AC96" s="1" t="s">
        <v>295</v>
      </c>
      <c r="AD96" s="1" t="s">
        <v>296</v>
      </c>
      <c r="AE96" s="1" t="s">
        <v>297</v>
      </c>
      <c r="AF96" s="1" t="s">
        <v>298</v>
      </c>
      <c r="AG96" s="1" t="s">
        <v>299</v>
      </c>
      <c r="AH96" s="1" t="s">
        <v>300</v>
      </c>
      <c r="AI96" s="36" t="s">
        <v>214</v>
      </c>
      <c r="AJ96" s="36" t="s">
        <v>215</v>
      </c>
      <c r="AK96" s="36" t="s">
        <v>216</v>
      </c>
      <c r="AL96" s="36" t="s">
        <v>103</v>
      </c>
      <c r="AM96" s="36" t="s">
        <v>119</v>
      </c>
      <c r="AN96" s="36" t="s">
        <v>170</v>
      </c>
      <c r="AO96" t="str">
        <f>B96&amp;","&amp;E96</f>
        <v>SNDG,IMP_SALDO_CC_GT_0_M0</v>
      </c>
      <c r="AP96" t="str">
        <f>AO96&amp;","&amp;F96</f>
        <v>SNDG,IMP_SALDO_CC_GT_0_M0,IMP_SALDO_CC_GT_0_M1</v>
      </c>
      <c r="AQ96" t="str">
        <f t="shared" ref="AQ96:AZ96" si="22">AP96&amp;","&amp;G96</f>
        <v>SNDG,IMP_SALDO_CC_GT_0_M0,IMP_SALDO_CC_GT_0_M1,IMP_SALDO_CC_GT_0_M2</v>
      </c>
      <c r="AR96" t="str">
        <f t="shared" si="22"/>
        <v>SNDG,IMP_SALDO_CC_GT_0_M0,IMP_SALDO_CC_GT_0_M1,IMP_SALDO_CC_GT_0_M2,IMP_VAL_MERC_CD_M0</v>
      </c>
      <c r="AS96" t="str">
        <f t="shared" si="22"/>
        <v>SNDG,IMP_SALDO_CC_GT_0_M0,IMP_SALDO_CC_GT_0_M1,IMP_SALDO_CC_GT_0_M2,IMP_VAL_MERC_CD_M0,IMP_VAL_MERC_CD_M1</v>
      </c>
      <c r="AT96" t="str">
        <f t="shared" si="22"/>
        <v>SNDG,IMP_SALDO_CC_GT_0_M0,IMP_SALDO_CC_GT_0_M1,IMP_SALDO_CC_GT_0_M2,IMP_VAL_MERC_CD_M0,IMP_VAL_MERC_CD_M1,IMP_VAL_MERC_CD_M2</v>
      </c>
      <c r="AU96" t="str">
        <f t="shared" si="22"/>
        <v>SNDG,IMP_SALDO_CC_GT_0_M0,IMP_SALDO_CC_GT_0_M1,IMP_SALDO_CC_GT_0_M2,IMP_VAL_MERC_CD_M0,IMP_VAL_MERC_CD_M1,IMP_VAL_MERC_CD_M2,IMP_SALDO_PCT_M0</v>
      </c>
      <c r="AV96" t="str">
        <f t="shared" si="22"/>
        <v>SNDG,IMP_SALDO_CC_GT_0_M0,IMP_SALDO_CC_GT_0_M1,IMP_SALDO_CC_GT_0_M2,IMP_VAL_MERC_CD_M0,IMP_VAL_MERC_CD_M1,IMP_VAL_MERC_CD_M2,IMP_SALDO_PCT_M0,IMP_SALDO_PCT_M1</v>
      </c>
      <c r="AW96" t="str">
        <f t="shared" si="22"/>
        <v>SNDG,IMP_SALDO_CC_GT_0_M0,IMP_SALDO_CC_GT_0_M1,IMP_SALDO_CC_GT_0_M2,IMP_VAL_MERC_CD_M0,IMP_VAL_MERC_CD_M1,IMP_VAL_MERC_CD_M2,IMP_SALDO_PCT_M0,IMP_SALDO_PCT_M1,IMP_SALDO_PCT_M2</v>
      </c>
      <c r="AX96" t="str">
        <f t="shared" si="22"/>
        <v>SNDG,IMP_SALDO_CC_GT_0_M0,IMP_SALDO_CC_GT_0_M1,IMP_SALDO_CC_GT_0_M2,IMP_VAL_MERC_CD_M0,IMP_VAL_MERC_CD_M1,IMP_VAL_MERC_CD_M2,IMP_SALDO_PCT_M0,IMP_SALDO_PCT_M1,IMP_SALDO_PCT_M2,IMP_SALDO_GPM_M0</v>
      </c>
      <c r="AY96" t="str">
        <f t="shared" si="22"/>
        <v>SNDG,IMP_SALDO_CC_GT_0_M0,IMP_SALDO_CC_GT_0_M1,IMP_SALDO_CC_GT_0_M2,IMP_VAL_MERC_CD_M0,IMP_VAL_MERC_CD_M1,IMP_VAL_MERC_CD_M2,IMP_SALDO_PCT_M0,IMP_SALDO_PCT_M1,IMP_SALDO_PCT_M2,IMP_SALDO_GPM_M0,IMP_SALDO_GPM_M1</v>
      </c>
      <c r="AZ96" t="str">
        <f t="shared" si="22"/>
        <v>SNDG,IMP_SALDO_CC_GT_0_M0,IMP_SALDO_CC_GT_0_M1,IMP_SALDO_CC_GT_0_M2,IMP_VAL_MERC_CD_M0,IMP_VAL_MERC_CD_M1,IMP_VAL_MERC_CD_M2,IMP_SALDO_PCT_M0,IMP_SALDO_PCT_M1,IMP_SALDO_PCT_M2,IMP_SALDO_GPM_M0,IMP_SALDO_GPM_M1,IMP_SALDO_GPM_M2</v>
      </c>
      <c r="BA96" t="str">
        <f>AZ96&amp;","&amp;Q96</f>
        <v>SNDG,IMP_SALDO_CC_GT_0_M0,IMP_SALDO_CC_GT_0_M1,IMP_SALDO_CC_GT_0_M2,IMP_VAL_MERC_CD_M0,IMP_VAL_MERC_CD_M1,IMP_VAL_MERC_CD_M2,IMP_SALDO_PCT_M0,IMP_SALDO_PCT_M1,IMP_SALDO_PCT_M2,IMP_SALDO_GPM_M0,IMP_SALDO_GPM_M1,IMP_SALDO_GPM_M2,IMP_SALDO_ASSIC_M0</v>
      </c>
      <c r="BB96" t="str">
        <f t="shared" ref="BB96" si="23">BA96&amp;","&amp;R96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</v>
      </c>
      <c r="BC96" s="3" t="str">
        <f>BB96&amp;","&amp;S96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</v>
      </c>
    </row>
    <row r="97" spans="1:60">
      <c r="B97" s="72" t="s">
        <v>320</v>
      </c>
      <c r="C97" s="56">
        <f>AVERAGE(SUM(T97,W97,Z97,AC97,AF97),SUM(U97,X97,AA97,AD97,AG97),SUM(V97,Y97,AB97,AE97,AH97))</f>
        <v>3133.3333333333335</v>
      </c>
      <c r="D97" s="55"/>
      <c r="E97" s="56">
        <v>1000</v>
      </c>
      <c r="F97" s="56">
        <v>1500</v>
      </c>
      <c r="G97" s="56">
        <v>800</v>
      </c>
      <c r="H97" s="56">
        <v>600</v>
      </c>
      <c r="I97" s="56">
        <v>300</v>
      </c>
      <c r="J97" s="56">
        <v>1000</v>
      </c>
      <c r="K97" s="56">
        <v>400</v>
      </c>
      <c r="L97" s="56">
        <v>300</v>
      </c>
      <c r="M97" s="56">
        <v>200</v>
      </c>
      <c r="N97" s="56">
        <v>800</v>
      </c>
      <c r="O97" s="56">
        <v>700</v>
      </c>
      <c r="P97" s="56">
        <v>600</v>
      </c>
      <c r="Q97" s="55">
        <v>500</v>
      </c>
      <c r="R97" s="55">
        <v>400</v>
      </c>
      <c r="S97" s="55">
        <v>300</v>
      </c>
      <c r="T97" s="19">
        <f t="shared" ref="T97:AH101" si="24">IF(E97&lt;0,0,E97)</f>
        <v>1000</v>
      </c>
      <c r="U97" s="19">
        <f t="shared" si="24"/>
        <v>1500</v>
      </c>
      <c r="V97" s="19">
        <f t="shared" si="24"/>
        <v>800</v>
      </c>
      <c r="W97" s="19">
        <f t="shared" si="24"/>
        <v>600</v>
      </c>
      <c r="X97" s="19">
        <f t="shared" si="24"/>
        <v>300</v>
      </c>
      <c r="Y97" s="19">
        <f t="shared" si="24"/>
        <v>1000</v>
      </c>
      <c r="Z97" s="19">
        <f t="shared" si="24"/>
        <v>400</v>
      </c>
      <c r="AA97" s="19">
        <f t="shared" si="24"/>
        <v>300</v>
      </c>
      <c r="AB97" s="19">
        <f t="shared" si="24"/>
        <v>200</v>
      </c>
      <c r="AC97" s="19">
        <f t="shared" si="24"/>
        <v>800</v>
      </c>
      <c r="AD97" s="19">
        <f t="shared" si="24"/>
        <v>700</v>
      </c>
      <c r="AE97" s="19">
        <f t="shared" si="24"/>
        <v>600</v>
      </c>
      <c r="AF97" s="19">
        <f t="shared" si="24"/>
        <v>500</v>
      </c>
      <c r="AG97" s="19">
        <f t="shared" si="24"/>
        <v>400</v>
      </c>
      <c r="AH97" s="19">
        <f t="shared" si="24"/>
        <v>300</v>
      </c>
      <c r="AI97" s="65">
        <v>3300</v>
      </c>
      <c r="AJ97" s="65">
        <v>3200</v>
      </c>
      <c r="AK97" s="37">
        <v>2900</v>
      </c>
      <c r="AL97" s="37">
        <v>3133.33</v>
      </c>
      <c r="AM97" s="2"/>
      <c r="AN97" s="2" t="s">
        <v>181</v>
      </c>
      <c r="AO97" t="str">
        <f>"INSERT INTO TEWSA0W.CT_RETAIL_TMP (" &amp;BC$96&amp;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7" t="str">
        <f>B97&amp;","&amp;(IF(OR(LEN(E97)=0,E97="-"),"NULL",E97))</f>
        <v>'0000000000000138',1000</v>
      </c>
      <c r="AQ97" t="str">
        <f>AP97&amp;","&amp;(IF(OR(LEN(F97)=0,F97="-"),"NULL",F97))</f>
        <v>'0000000000000138',1000,1500</v>
      </c>
      <c r="AR97" t="str">
        <f t="shared" ref="AR97:BB101" si="25">AQ97&amp;","&amp;(IF(OR(LEN(G97)=0,G97="-"),"NULL",G97))</f>
        <v>'0000000000000138',1000,1500,800</v>
      </c>
      <c r="AS97" t="str">
        <f t="shared" si="25"/>
        <v>'0000000000000138',1000,1500,800,600</v>
      </c>
      <c r="AT97" t="str">
        <f t="shared" si="25"/>
        <v>'0000000000000138',1000,1500,800,600,300</v>
      </c>
      <c r="AU97" t="str">
        <f t="shared" si="25"/>
        <v>'0000000000000138',1000,1500,800,600,300,1000</v>
      </c>
      <c r="AV97" t="str">
        <f t="shared" si="25"/>
        <v>'0000000000000138',1000,1500,800,600,300,1000,400</v>
      </c>
      <c r="AW97" t="str">
        <f t="shared" si="25"/>
        <v>'0000000000000138',1000,1500,800,600,300,1000,400,300</v>
      </c>
      <c r="AX97" t="str">
        <f t="shared" si="25"/>
        <v>'0000000000000138',1000,1500,800,600,300,1000,400,300,200</v>
      </c>
      <c r="AY97" t="str">
        <f t="shared" si="25"/>
        <v>'0000000000000138',1000,1500,800,600,300,1000,400,300,200,800</v>
      </c>
      <c r="AZ97" t="str">
        <f t="shared" si="25"/>
        <v>'0000000000000138',1000,1500,800,600,300,1000,400,300,200,800,700</v>
      </c>
      <c r="BA97" t="str">
        <f t="shared" si="25"/>
        <v>'0000000000000138',1000,1500,800,600,300,1000,400,300,200,800,700,600</v>
      </c>
      <c r="BB97" t="str">
        <f>BA97&amp;","&amp;(IF(OR(LEN(Q97)=0,Q97="-"),"NULL",Q97))</f>
        <v>'0000000000000138',1000,1500,800,600,300,1000,400,300,200,800,700,600,500</v>
      </c>
      <c r="BC97" t="str">
        <f>BB97&amp;","&amp;(IF(OR(LEN(R97)=0,R97="-"),"NULL",R97))</f>
        <v>'0000000000000138',1000,1500,800,600,300,1000,400,300,200,800,700,600,500,400</v>
      </c>
      <c r="BD97" t="str">
        <f>BC97&amp;","&amp;(IF(OR(LEN(S97)=0,S97="-"),"NULL",S97))</f>
        <v>'0000000000000138',1000,1500,800,600,300,1000,400,300,200,800,700,600,500,400,300</v>
      </c>
      <c r="BE97" s="80" t="str">
        <f>AO97&amp;BD97&amp;")"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('0000000000000138',1000,1500,800,600,300,1000,400,300,200,800,700,600,500,400,300)</v>
      </c>
    </row>
    <row r="98" spans="1:60">
      <c r="B98" s="72" t="s">
        <v>321</v>
      </c>
      <c r="C98" s="56" t="s">
        <v>4</v>
      </c>
      <c r="D98" s="87" t="s">
        <v>116</v>
      </c>
      <c r="E98" s="56" t="s">
        <v>47</v>
      </c>
      <c r="F98" s="56" t="s">
        <v>47</v>
      </c>
      <c r="G98" s="56" t="s">
        <v>47</v>
      </c>
      <c r="H98" s="56" t="s">
        <v>47</v>
      </c>
      <c r="I98" s="56" t="s">
        <v>47</v>
      </c>
      <c r="J98" s="56" t="s">
        <v>47</v>
      </c>
      <c r="K98" s="56" t="s">
        <v>47</v>
      </c>
      <c r="L98" s="56" t="s">
        <v>47</v>
      </c>
      <c r="M98" s="56" t="s">
        <v>47</v>
      </c>
      <c r="N98" s="56" t="s">
        <v>47</v>
      </c>
      <c r="O98" s="56" t="s">
        <v>47</v>
      </c>
      <c r="P98" s="56" t="s">
        <v>47</v>
      </c>
      <c r="Q98" s="55" t="s">
        <v>47</v>
      </c>
      <c r="R98" s="55" t="s">
        <v>47</v>
      </c>
      <c r="S98" s="55" t="s">
        <v>47</v>
      </c>
      <c r="T98" s="19" t="str">
        <f t="shared" si="24"/>
        <v>-</v>
      </c>
      <c r="U98" s="19" t="str">
        <f t="shared" si="24"/>
        <v>-</v>
      </c>
      <c r="V98" s="19" t="str">
        <f t="shared" si="24"/>
        <v>-</v>
      </c>
      <c r="W98" s="19" t="str">
        <f t="shared" si="24"/>
        <v>-</v>
      </c>
      <c r="X98" s="19" t="str">
        <f t="shared" si="24"/>
        <v>-</v>
      </c>
      <c r="Y98" s="19" t="str">
        <f t="shared" si="24"/>
        <v>-</v>
      </c>
      <c r="Z98" s="19" t="str">
        <f t="shared" si="24"/>
        <v>-</v>
      </c>
      <c r="AA98" s="19" t="str">
        <f t="shared" si="24"/>
        <v>-</v>
      </c>
      <c r="AB98" s="19" t="str">
        <f t="shared" si="24"/>
        <v>-</v>
      </c>
      <c r="AC98" s="19" t="str">
        <f t="shared" si="24"/>
        <v>-</v>
      </c>
      <c r="AD98" s="19" t="str">
        <f t="shared" si="24"/>
        <v>-</v>
      </c>
      <c r="AE98" s="19" t="str">
        <f t="shared" si="24"/>
        <v>-</v>
      </c>
      <c r="AF98" s="19" t="str">
        <f t="shared" si="24"/>
        <v>-</v>
      </c>
      <c r="AG98" s="19" t="str">
        <f t="shared" si="24"/>
        <v>-</v>
      </c>
      <c r="AH98" s="19" t="str">
        <f t="shared" si="24"/>
        <v>-</v>
      </c>
      <c r="AI98" s="55">
        <v>0</v>
      </c>
      <c r="AJ98" s="55">
        <v>0</v>
      </c>
      <c r="AK98" s="2">
        <v>0</v>
      </c>
      <c r="AL98" s="2" t="s">
        <v>182</v>
      </c>
      <c r="AM98" s="2" t="s">
        <v>116</v>
      </c>
      <c r="AN98" s="2" t="s">
        <v>181</v>
      </c>
      <c r="AO98" t="str">
        <f t="shared" ref="AO98:AO101" si="26">"INSERT INTO TEWSA0W.CT_RETAIL_TMP (" &amp;BC$96&amp;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8" t="str">
        <f t="shared" ref="AP98:AP101" si="27">B98&amp;","&amp;(IF(OR(LEN(E98)=0,E98="-"),"NULL",E98))</f>
        <v>'0000000000000139',NULL</v>
      </c>
      <c r="AQ98" t="str">
        <f t="shared" ref="AQ98:AQ101" si="28">AP98&amp;","&amp;(IF(OR(LEN(F98)=0,F98="-"),"NULL",F98))</f>
        <v>'0000000000000139',NULL,NULL</v>
      </c>
      <c r="AR98" t="str">
        <f t="shared" si="25"/>
        <v>'0000000000000139',NULL,NULL,NULL</v>
      </c>
      <c r="AS98" t="str">
        <f t="shared" si="25"/>
        <v>'0000000000000139',NULL,NULL,NULL,NULL</v>
      </c>
      <c r="AT98" t="str">
        <f t="shared" si="25"/>
        <v>'0000000000000139',NULL,NULL,NULL,NULL,NULL</v>
      </c>
      <c r="AU98" t="str">
        <f t="shared" si="25"/>
        <v>'0000000000000139',NULL,NULL,NULL,NULL,NULL,NULL</v>
      </c>
      <c r="AV98" t="str">
        <f t="shared" si="25"/>
        <v>'0000000000000139',NULL,NULL,NULL,NULL,NULL,NULL,NULL</v>
      </c>
      <c r="AW98" t="str">
        <f t="shared" si="25"/>
        <v>'0000000000000139',NULL,NULL,NULL,NULL,NULL,NULL,NULL,NULL</v>
      </c>
      <c r="AX98" t="str">
        <f t="shared" si="25"/>
        <v>'0000000000000139',NULL,NULL,NULL,NULL,NULL,NULL,NULL,NULL,NULL</v>
      </c>
      <c r="AY98" t="str">
        <f t="shared" si="25"/>
        <v>'0000000000000139',NULL,NULL,NULL,NULL,NULL,NULL,NULL,NULL,NULL,NULL</v>
      </c>
      <c r="AZ98" t="str">
        <f t="shared" si="25"/>
        <v>'0000000000000139',NULL,NULL,NULL,NULL,NULL,NULL,NULL,NULL,NULL,NULL,NULL</v>
      </c>
      <c r="BA98" t="str">
        <f t="shared" si="25"/>
        <v>'0000000000000139',NULL,NULL,NULL,NULL,NULL,NULL,NULL,NULL,NULL,NULL,NULL,NULL</v>
      </c>
      <c r="BB98" t="str">
        <f t="shared" si="25"/>
        <v>'0000000000000139',NULL,NULL,NULL,NULL,NULL,NULL,NULL,NULL,NULL,NULL,NULL,NULL,NULL</v>
      </c>
      <c r="BC98" t="str">
        <f t="shared" ref="BC98:BC101" si="29">BB98&amp;","&amp;(IF(OR(LEN(R98)=0,R98="-"),"NULL",R98))</f>
        <v>'0000000000000139',NULL,NULL,NULL,NULL,NULL,NULL,NULL,NULL,NULL,NULL,NULL,NULL,NULL,NULL</v>
      </c>
      <c r="BD98" t="str">
        <f t="shared" ref="BD98:BD101" si="30">BC98&amp;","&amp;(IF(OR(LEN(S98)=0,S98="-"),"NULL",S98))</f>
        <v>'0000000000000139',NULL,NULL,NULL,NULL,NULL,NULL,NULL,NULL,NULL,NULL,NULL,NULL,NULL,NULL,NULL</v>
      </c>
      <c r="BE98" s="80" t="str">
        <f>AO98&amp;BD98&amp;")"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('0000000000000139',NULL,NULL,NULL,NULL,NULL,NULL,NULL,NULL,NULL,NULL,NULL,NULL,NULL,NULL,NULL)</v>
      </c>
    </row>
    <row r="99" spans="1:60" s="44" customFormat="1">
      <c r="B99" s="75" t="s">
        <v>323</v>
      </c>
      <c r="C99" s="67">
        <v>3050</v>
      </c>
      <c r="D99" s="87"/>
      <c r="E99" s="56" t="s">
        <v>47</v>
      </c>
      <c r="F99" s="56">
        <v>1500</v>
      </c>
      <c r="G99" s="56">
        <v>800</v>
      </c>
      <c r="H99" s="56" t="s">
        <v>47</v>
      </c>
      <c r="I99" s="56">
        <v>300</v>
      </c>
      <c r="J99" s="56">
        <v>1000</v>
      </c>
      <c r="K99" s="56" t="s">
        <v>47</v>
      </c>
      <c r="L99" s="56">
        <v>300</v>
      </c>
      <c r="M99" s="56">
        <v>200</v>
      </c>
      <c r="N99" s="56" t="s">
        <v>47</v>
      </c>
      <c r="O99" s="56">
        <v>700</v>
      </c>
      <c r="P99" s="56">
        <v>600</v>
      </c>
      <c r="Q99" s="55" t="s">
        <v>47</v>
      </c>
      <c r="R99" s="55">
        <v>400</v>
      </c>
      <c r="S99" s="55">
        <v>300</v>
      </c>
      <c r="T99" s="19" t="str">
        <f t="shared" si="24"/>
        <v>-</v>
      </c>
      <c r="U99" s="19">
        <f t="shared" si="24"/>
        <v>1500</v>
      </c>
      <c r="V99" s="19">
        <f t="shared" si="24"/>
        <v>800</v>
      </c>
      <c r="W99" s="19" t="str">
        <f t="shared" si="24"/>
        <v>-</v>
      </c>
      <c r="X99" s="19">
        <f t="shared" si="24"/>
        <v>300</v>
      </c>
      <c r="Y99" s="19">
        <f t="shared" si="24"/>
        <v>1000</v>
      </c>
      <c r="Z99" s="19" t="str">
        <f t="shared" si="24"/>
        <v>-</v>
      </c>
      <c r="AA99" s="19">
        <f t="shared" si="24"/>
        <v>300</v>
      </c>
      <c r="AB99" s="19">
        <f t="shared" si="24"/>
        <v>200</v>
      </c>
      <c r="AC99" s="19" t="str">
        <f t="shared" si="24"/>
        <v>-</v>
      </c>
      <c r="AD99" s="19">
        <f t="shared" si="24"/>
        <v>700</v>
      </c>
      <c r="AE99" s="19">
        <f t="shared" si="24"/>
        <v>600</v>
      </c>
      <c r="AF99" s="19" t="str">
        <f t="shared" si="24"/>
        <v>-</v>
      </c>
      <c r="AG99" s="19">
        <f t="shared" si="24"/>
        <v>400</v>
      </c>
      <c r="AH99" s="19">
        <f t="shared" si="24"/>
        <v>300</v>
      </c>
      <c r="AI99" s="66" t="s">
        <v>182</v>
      </c>
      <c r="AJ99" s="66">
        <v>3200</v>
      </c>
      <c r="AK99" s="67">
        <v>2900</v>
      </c>
      <c r="AL99" s="67">
        <v>3050</v>
      </c>
      <c r="AM99" s="63"/>
      <c r="AN99" s="2" t="s">
        <v>181</v>
      </c>
      <c r="AO99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99" t="str">
        <f t="shared" si="27"/>
        <v>'0000000000000215',NULL</v>
      </c>
      <c r="AQ99" t="str">
        <f t="shared" si="28"/>
        <v>'0000000000000215',NULL,1500</v>
      </c>
      <c r="AR99" t="str">
        <f t="shared" si="25"/>
        <v>'0000000000000215',NULL,1500,800</v>
      </c>
      <c r="AS99" t="str">
        <f t="shared" si="25"/>
        <v>'0000000000000215',NULL,1500,800,NULL</v>
      </c>
      <c r="AT99" t="str">
        <f t="shared" si="25"/>
        <v>'0000000000000215',NULL,1500,800,NULL,300</v>
      </c>
      <c r="AU99" t="str">
        <f t="shared" si="25"/>
        <v>'0000000000000215',NULL,1500,800,NULL,300,1000</v>
      </c>
      <c r="AV99" t="str">
        <f t="shared" si="25"/>
        <v>'0000000000000215',NULL,1500,800,NULL,300,1000,NULL</v>
      </c>
      <c r="AW99" t="str">
        <f t="shared" si="25"/>
        <v>'0000000000000215',NULL,1500,800,NULL,300,1000,NULL,300</v>
      </c>
      <c r="AX99" t="str">
        <f t="shared" si="25"/>
        <v>'0000000000000215',NULL,1500,800,NULL,300,1000,NULL,300,200</v>
      </c>
      <c r="AY99" t="str">
        <f t="shared" si="25"/>
        <v>'0000000000000215',NULL,1500,800,NULL,300,1000,NULL,300,200,NULL</v>
      </c>
      <c r="AZ99" t="str">
        <f t="shared" si="25"/>
        <v>'0000000000000215',NULL,1500,800,NULL,300,1000,NULL,300,200,NULL,700</v>
      </c>
      <c r="BA99" t="str">
        <f t="shared" si="25"/>
        <v>'0000000000000215',NULL,1500,800,NULL,300,1000,NULL,300,200,NULL,700,600</v>
      </c>
      <c r="BB99" t="str">
        <f t="shared" si="25"/>
        <v>'0000000000000215',NULL,1500,800,NULL,300,1000,NULL,300,200,NULL,700,600,NULL</v>
      </c>
      <c r="BC99" t="str">
        <f t="shared" si="29"/>
        <v>'0000000000000215',NULL,1500,800,NULL,300,1000,NULL,300,200,NULL,700,600,NULL,400</v>
      </c>
      <c r="BD99" t="str">
        <f t="shared" si="30"/>
        <v>'0000000000000215',NULL,1500,800,NULL,300,1000,NULL,300,200,NULL,700,600,NULL,400,300</v>
      </c>
      <c r="BE99" s="80" t="str">
        <f t="shared" ref="BE99:BE101" si="31">AO99&amp;BD99&amp;")"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('0000000000000215',NULL,1500,800,NULL,300,1000,NULL,300,200,NULL,700,600,NULL,400,300)</v>
      </c>
    </row>
    <row r="100" spans="1:60" s="44" customFormat="1">
      <c r="B100" s="75" t="s">
        <v>324</v>
      </c>
      <c r="C100" s="67">
        <v>2400</v>
      </c>
      <c r="D100" s="87"/>
      <c r="E100" s="56">
        <v>100</v>
      </c>
      <c r="F100" s="56" t="s">
        <v>47</v>
      </c>
      <c r="G100" s="56" t="s">
        <v>47</v>
      </c>
      <c r="H100" s="56">
        <v>600</v>
      </c>
      <c r="I100" s="56" t="s">
        <v>47</v>
      </c>
      <c r="J100" s="56" t="s">
        <v>47</v>
      </c>
      <c r="K100" s="56">
        <v>400</v>
      </c>
      <c r="L100" s="56" t="s">
        <v>47</v>
      </c>
      <c r="M100" s="56" t="s">
        <v>47</v>
      </c>
      <c r="N100" s="56">
        <v>800</v>
      </c>
      <c r="O100" s="56" t="s">
        <v>47</v>
      </c>
      <c r="P100" s="56" t="s">
        <v>47</v>
      </c>
      <c r="Q100" s="55">
        <v>500</v>
      </c>
      <c r="R100" s="55" t="s">
        <v>47</v>
      </c>
      <c r="S100" s="55" t="s">
        <v>47</v>
      </c>
      <c r="T100" s="19">
        <f t="shared" si="24"/>
        <v>100</v>
      </c>
      <c r="U100" s="19" t="str">
        <f t="shared" si="24"/>
        <v>-</v>
      </c>
      <c r="V100" s="19" t="str">
        <f t="shared" si="24"/>
        <v>-</v>
      </c>
      <c r="W100" s="19">
        <f t="shared" si="24"/>
        <v>600</v>
      </c>
      <c r="X100" s="19" t="str">
        <f t="shared" si="24"/>
        <v>-</v>
      </c>
      <c r="Y100" s="19" t="str">
        <f t="shared" si="24"/>
        <v>-</v>
      </c>
      <c r="Z100" s="19">
        <f t="shared" si="24"/>
        <v>400</v>
      </c>
      <c r="AA100" s="19" t="str">
        <f t="shared" si="24"/>
        <v>-</v>
      </c>
      <c r="AB100" s="19" t="str">
        <f t="shared" si="24"/>
        <v>-</v>
      </c>
      <c r="AC100" s="19">
        <f t="shared" si="24"/>
        <v>800</v>
      </c>
      <c r="AD100" s="19" t="str">
        <f t="shared" si="24"/>
        <v>-</v>
      </c>
      <c r="AE100" s="19" t="str">
        <f t="shared" si="24"/>
        <v>-</v>
      </c>
      <c r="AF100" s="19">
        <f t="shared" si="24"/>
        <v>500</v>
      </c>
      <c r="AG100" s="19" t="str">
        <f t="shared" si="24"/>
        <v>-</v>
      </c>
      <c r="AH100" s="19" t="str">
        <f t="shared" si="24"/>
        <v>-</v>
      </c>
      <c r="AI100" s="66">
        <v>2400</v>
      </c>
      <c r="AJ100" s="68" t="s">
        <v>182</v>
      </c>
      <c r="AK100" s="69" t="s">
        <v>182</v>
      </c>
      <c r="AL100" s="67">
        <v>2400</v>
      </c>
      <c r="AM100" s="63"/>
      <c r="AN100" s="2" t="s">
        <v>181</v>
      </c>
      <c r="AO100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100" t="str">
        <f t="shared" si="27"/>
        <v>'0000000000000216',100</v>
      </c>
      <c r="AQ100" t="str">
        <f t="shared" si="28"/>
        <v>'0000000000000216',100,NULL</v>
      </c>
      <c r="AR100" t="str">
        <f t="shared" si="25"/>
        <v>'0000000000000216',100,NULL,NULL</v>
      </c>
      <c r="AS100" t="str">
        <f t="shared" si="25"/>
        <v>'0000000000000216',100,NULL,NULL,600</v>
      </c>
      <c r="AT100" t="str">
        <f t="shared" si="25"/>
        <v>'0000000000000216',100,NULL,NULL,600,NULL</v>
      </c>
      <c r="AU100" t="str">
        <f t="shared" si="25"/>
        <v>'0000000000000216',100,NULL,NULL,600,NULL,NULL</v>
      </c>
      <c r="AV100" t="str">
        <f t="shared" si="25"/>
        <v>'0000000000000216',100,NULL,NULL,600,NULL,NULL,400</v>
      </c>
      <c r="AW100" t="str">
        <f t="shared" si="25"/>
        <v>'0000000000000216',100,NULL,NULL,600,NULL,NULL,400,NULL</v>
      </c>
      <c r="AX100" t="str">
        <f t="shared" si="25"/>
        <v>'0000000000000216',100,NULL,NULL,600,NULL,NULL,400,NULL,NULL</v>
      </c>
      <c r="AY100" t="str">
        <f t="shared" si="25"/>
        <v>'0000000000000216',100,NULL,NULL,600,NULL,NULL,400,NULL,NULL,800</v>
      </c>
      <c r="AZ100" t="str">
        <f t="shared" si="25"/>
        <v>'0000000000000216',100,NULL,NULL,600,NULL,NULL,400,NULL,NULL,800,NULL</v>
      </c>
      <c r="BA100" t="str">
        <f t="shared" si="25"/>
        <v>'0000000000000216',100,NULL,NULL,600,NULL,NULL,400,NULL,NULL,800,NULL,NULL</v>
      </c>
      <c r="BB100" t="str">
        <f t="shared" si="25"/>
        <v>'0000000000000216',100,NULL,NULL,600,NULL,NULL,400,NULL,NULL,800,NULL,NULL,500</v>
      </c>
      <c r="BC100" t="str">
        <f t="shared" si="29"/>
        <v>'0000000000000216',100,NULL,NULL,600,NULL,NULL,400,NULL,NULL,800,NULL,NULL,500,NULL</v>
      </c>
      <c r="BD100" t="str">
        <f t="shared" si="30"/>
        <v>'0000000000000216',100,NULL,NULL,600,NULL,NULL,400,NULL,NULL,800,NULL,NULL,500,NULL,NULL</v>
      </c>
      <c r="BE100" s="80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('0000000000000216',100,NULL,NULL,600,NULL,NULL,400,NULL,NULL,800,NULL,NULL,500,NULL,NULL)</v>
      </c>
    </row>
    <row r="101" spans="1:60" s="44" customFormat="1">
      <c r="B101" s="75" t="s">
        <v>322</v>
      </c>
      <c r="C101" s="56">
        <f>AVERAGE(SUM(T101,W101,Z101,AC101,AF101),SUM(U101,X101,AA101,AD101,AG101),SUM(V101,Y101,AB101,AE101,AH101))</f>
        <v>2100</v>
      </c>
      <c r="D101" s="87"/>
      <c r="E101" s="56">
        <v>1000</v>
      </c>
      <c r="F101" s="56">
        <v>-1500</v>
      </c>
      <c r="G101" s="56">
        <v>800</v>
      </c>
      <c r="H101" s="56">
        <v>-600</v>
      </c>
      <c r="I101" s="56">
        <v>300</v>
      </c>
      <c r="J101" s="56">
        <v>1000</v>
      </c>
      <c r="K101" s="56">
        <v>400</v>
      </c>
      <c r="L101" s="56">
        <v>-300</v>
      </c>
      <c r="M101" s="56">
        <v>200</v>
      </c>
      <c r="N101" s="56">
        <v>800</v>
      </c>
      <c r="O101" s="56">
        <v>-700</v>
      </c>
      <c r="P101" s="56">
        <v>600</v>
      </c>
      <c r="Q101" s="55">
        <v>500</v>
      </c>
      <c r="R101" s="55">
        <v>400</v>
      </c>
      <c r="S101" s="55">
        <v>300</v>
      </c>
      <c r="T101" s="19">
        <f t="shared" si="24"/>
        <v>1000</v>
      </c>
      <c r="U101" s="19">
        <f t="shared" si="24"/>
        <v>0</v>
      </c>
      <c r="V101" s="19">
        <f t="shared" si="24"/>
        <v>800</v>
      </c>
      <c r="W101" s="19">
        <f t="shared" si="24"/>
        <v>0</v>
      </c>
      <c r="X101" s="19">
        <f t="shared" si="24"/>
        <v>300</v>
      </c>
      <c r="Y101" s="19">
        <f t="shared" si="24"/>
        <v>1000</v>
      </c>
      <c r="Z101" s="19">
        <f t="shared" si="24"/>
        <v>400</v>
      </c>
      <c r="AA101" s="19">
        <f t="shared" si="24"/>
        <v>0</v>
      </c>
      <c r="AB101" s="19">
        <f t="shared" si="24"/>
        <v>200</v>
      </c>
      <c r="AC101" s="19">
        <f t="shared" si="24"/>
        <v>800</v>
      </c>
      <c r="AD101" s="19">
        <f t="shared" si="24"/>
        <v>0</v>
      </c>
      <c r="AE101" s="19">
        <f t="shared" si="24"/>
        <v>600</v>
      </c>
      <c r="AF101" s="19">
        <f t="shared" si="24"/>
        <v>500</v>
      </c>
      <c r="AG101" s="19">
        <f t="shared" si="24"/>
        <v>400</v>
      </c>
      <c r="AH101" s="19">
        <f t="shared" si="24"/>
        <v>300</v>
      </c>
      <c r="AI101" s="65">
        <v>2700</v>
      </c>
      <c r="AJ101" s="55">
        <v>700</v>
      </c>
      <c r="AK101" s="64">
        <v>2900</v>
      </c>
      <c r="AL101" s="64">
        <v>2100</v>
      </c>
      <c r="AM101" s="63"/>
      <c r="AN101" s="56" t="s">
        <v>181</v>
      </c>
      <c r="AO101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101" t="str">
        <f t="shared" si="27"/>
        <v>'0000000000000214',1000</v>
      </c>
      <c r="AQ101" t="str">
        <f t="shared" si="28"/>
        <v>'0000000000000214',1000,-1500</v>
      </c>
      <c r="AR101" t="str">
        <f t="shared" si="25"/>
        <v>'0000000000000214',1000,-1500,800</v>
      </c>
      <c r="AS101" t="str">
        <f t="shared" si="25"/>
        <v>'0000000000000214',1000,-1500,800,-600</v>
      </c>
      <c r="AT101" t="str">
        <f t="shared" si="25"/>
        <v>'0000000000000214',1000,-1500,800,-600,300</v>
      </c>
      <c r="AU101" t="str">
        <f t="shared" si="25"/>
        <v>'0000000000000214',1000,-1500,800,-600,300,1000</v>
      </c>
      <c r="AV101" t="str">
        <f t="shared" si="25"/>
        <v>'0000000000000214',1000,-1500,800,-600,300,1000,400</v>
      </c>
      <c r="AW101" t="str">
        <f t="shared" si="25"/>
        <v>'0000000000000214',1000,-1500,800,-600,300,1000,400,-300</v>
      </c>
      <c r="AX101" t="str">
        <f t="shared" si="25"/>
        <v>'0000000000000214',1000,-1500,800,-600,300,1000,400,-300,200</v>
      </c>
      <c r="AY101" t="str">
        <f t="shared" si="25"/>
        <v>'0000000000000214',1000,-1500,800,-600,300,1000,400,-300,200,800</v>
      </c>
      <c r="AZ101" t="str">
        <f t="shared" si="25"/>
        <v>'0000000000000214',1000,-1500,800,-600,300,1000,400,-300,200,800,-700</v>
      </c>
      <c r="BA101" t="str">
        <f t="shared" si="25"/>
        <v>'0000000000000214',1000,-1500,800,-600,300,1000,400,-300,200,800,-700,600</v>
      </c>
      <c r="BB101" t="str">
        <f t="shared" si="25"/>
        <v>'0000000000000214',1000,-1500,800,-600,300,1000,400,-300,200,800,-700,600,500</v>
      </c>
      <c r="BC101" t="str">
        <f t="shared" si="29"/>
        <v>'0000000000000214',1000,-1500,800,-600,300,1000,400,-300,200,800,-700,600,500,400</v>
      </c>
      <c r="BD101" t="str">
        <f t="shared" si="30"/>
        <v>'0000000000000214',1000,-1500,800,-600,300,1000,400,-300,200,800,-700,600,500,400,300</v>
      </c>
      <c r="BE101" s="80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('0000000000000214',1000,-1500,800,-600,300,1000,400,-300,200,800,-700,600,500,400,300)</v>
      </c>
    </row>
    <row r="102" spans="1:60">
      <c r="V102" s="11"/>
      <c r="BH102" t="s">
        <v>325</v>
      </c>
    </row>
    <row r="103" spans="1:60">
      <c r="B103" s="38"/>
    </row>
    <row r="104" spans="1:60">
      <c r="A104" s="3" t="s">
        <v>122</v>
      </c>
      <c r="B104" s="1" t="s">
        <v>1</v>
      </c>
      <c r="C104" s="1" t="s">
        <v>2</v>
      </c>
      <c r="D104" s="1" t="s">
        <v>123</v>
      </c>
      <c r="E104" s="1" t="s">
        <v>125</v>
      </c>
      <c r="F104" s="1" t="s">
        <v>126</v>
      </c>
      <c r="G104" s="1" t="s">
        <v>127</v>
      </c>
      <c r="H104" s="36" t="s">
        <v>122</v>
      </c>
      <c r="I104" s="36" t="s">
        <v>124</v>
      </c>
      <c r="J104" s="36" t="s">
        <v>170</v>
      </c>
    </row>
    <row r="105" spans="1:60">
      <c r="A105" s="15"/>
      <c r="B105" s="75" t="s">
        <v>102</v>
      </c>
      <c r="C105" s="56">
        <f>AVERAGE(E105,F105,G105)</f>
        <v>383.33333333333331</v>
      </c>
      <c r="D105" s="56"/>
      <c r="E105" s="56">
        <v>300</v>
      </c>
      <c r="F105" s="56">
        <v>500</v>
      </c>
      <c r="G105" s="56">
        <v>350</v>
      </c>
      <c r="H105" s="56">
        <v>383.33333333333331</v>
      </c>
      <c r="I105" s="56"/>
      <c r="J105" s="56" t="s">
        <v>181</v>
      </c>
    </row>
    <row r="106" spans="1:60">
      <c r="B106" s="75" t="s">
        <v>282</v>
      </c>
      <c r="C106" s="69" t="s">
        <v>4</v>
      </c>
      <c r="D106" s="88" t="s">
        <v>128</v>
      </c>
      <c r="E106" s="69" t="s">
        <v>47</v>
      </c>
      <c r="F106" s="69" t="s">
        <v>47</v>
      </c>
      <c r="G106" s="69" t="s">
        <v>47</v>
      </c>
      <c r="H106" s="69" t="s">
        <v>4</v>
      </c>
      <c r="I106" s="88" t="s">
        <v>128</v>
      </c>
      <c r="J106" s="56" t="s">
        <v>181</v>
      </c>
    </row>
    <row r="107" spans="1:60">
      <c r="B107" s="75" t="s">
        <v>283</v>
      </c>
      <c r="C107" s="69" t="s">
        <v>4</v>
      </c>
      <c r="D107" s="88" t="s">
        <v>129</v>
      </c>
      <c r="E107" s="69">
        <v>-1000</v>
      </c>
      <c r="F107" s="69">
        <v>-500</v>
      </c>
      <c r="G107" s="69">
        <v>400</v>
      </c>
      <c r="H107" s="69">
        <v>-366</v>
      </c>
      <c r="I107" s="69" t="s">
        <v>129</v>
      </c>
      <c r="J107" s="56" t="s">
        <v>181</v>
      </c>
      <c r="K107" s="11"/>
    </row>
    <row r="108" spans="1:60">
      <c r="B108" s="75" t="s">
        <v>301</v>
      </c>
      <c r="C108" s="69">
        <f>AVERAGE(E108,F108,G108)</f>
        <v>266.66666666666669</v>
      </c>
      <c r="D108" s="88"/>
      <c r="E108" s="69">
        <v>500</v>
      </c>
      <c r="F108" s="69">
        <v>-700</v>
      </c>
      <c r="G108" s="69">
        <v>1000</v>
      </c>
      <c r="H108" s="69">
        <v>266.67</v>
      </c>
      <c r="I108" s="69"/>
      <c r="J108" s="56" t="s">
        <v>181</v>
      </c>
      <c r="K108" s="11"/>
    </row>
    <row r="109" spans="1:60">
      <c r="K109" s="11"/>
    </row>
    <row r="111" spans="1:60">
      <c r="A111" s="3" t="s">
        <v>131</v>
      </c>
      <c r="B111" s="1" t="s">
        <v>1</v>
      </c>
      <c r="C111" s="1" t="s">
        <v>2</v>
      </c>
      <c r="D111" s="1" t="s">
        <v>132</v>
      </c>
      <c r="E111" s="77" t="s">
        <v>134</v>
      </c>
      <c r="F111" s="77" t="s">
        <v>135</v>
      </c>
      <c r="G111" s="77" t="s">
        <v>136</v>
      </c>
      <c r="H111" s="1" t="s">
        <v>137</v>
      </c>
      <c r="I111" s="1" t="s">
        <v>138</v>
      </c>
      <c r="J111" s="1" t="s">
        <v>139</v>
      </c>
      <c r="K111" s="1" t="s">
        <v>43</v>
      </c>
      <c r="L111" s="1" t="s">
        <v>44</v>
      </c>
      <c r="M111" s="1" t="s">
        <v>171</v>
      </c>
      <c r="N111" s="1" t="s">
        <v>172</v>
      </c>
      <c r="O111" s="1" t="s">
        <v>173</v>
      </c>
      <c r="P111" s="36" t="s">
        <v>230</v>
      </c>
      <c r="Q111" s="36" t="s">
        <v>231</v>
      </c>
      <c r="R111" s="36" t="s">
        <v>131</v>
      </c>
      <c r="S111" s="42" t="s">
        <v>133</v>
      </c>
      <c r="T111" s="36" t="s">
        <v>170</v>
      </c>
    </row>
    <row r="112" spans="1:60">
      <c r="B112" s="72" t="s">
        <v>217</v>
      </c>
      <c r="C112" s="2">
        <f>K112/L112</f>
        <v>0.40277777777777773</v>
      </c>
      <c r="D112" s="2"/>
      <c r="E112" s="83">
        <v>-400</v>
      </c>
      <c r="F112" s="83">
        <v>-500</v>
      </c>
      <c r="G112" s="83">
        <v>-550</v>
      </c>
      <c r="H112" s="2">
        <v>1200</v>
      </c>
      <c r="I112" s="2">
        <v>1200</v>
      </c>
      <c r="J112" s="2">
        <v>1200</v>
      </c>
      <c r="K112" s="16">
        <f>AVERAGE(M112,N112,O112)</f>
        <v>483.33333333333331</v>
      </c>
      <c r="L112" s="16">
        <f>AVERAGE(H112,I112,J112)</f>
        <v>1200</v>
      </c>
      <c r="M112" s="78">
        <f>E112*(-1)</f>
        <v>400</v>
      </c>
      <c r="N112" s="78">
        <f>F112*(-1)</f>
        <v>500</v>
      </c>
      <c r="O112" s="78">
        <f>G112*(-1)</f>
        <v>550</v>
      </c>
      <c r="P112" s="2">
        <v>483.33</v>
      </c>
      <c r="Q112" s="37">
        <v>1200</v>
      </c>
      <c r="R112" s="2">
        <v>0.40279999999999999</v>
      </c>
      <c r="S112" s="39"/>
      <c r="T112" s="2" t="s">
        <v>181</v>
      </c>
    </row>
    <row r="113" spans="1:20">
      <c r="B113" s="72" t="s">
        <v>218</v>
      </c>
      <c r="C113" s="2">
        <f>K113/L113</f>
        <v>0.375</v>
      </c>
      <c r="D113" s="2"/>
      <c r="E113" s="83">
        <v>-300</v>
      </c>
      <c r="F113" s="83" t="s">
        <v>47</v>
      </c>
      <c r="G113" s="83">
        <v>-450</v>
      </c>
      <c r="H113" s="2" t="s">
        <v>47</v>
      </c>
      <c r="I113" s="2">
        <v>1000</v>
      </c>
      <c r="J113" s="2">
        <v>1000</v>
      </c>
      <c r="K113" s="16">
        <f>AVERAGE(M113,N113,O113)</f>
        <v>375</v>
      </c>
      <c r="L113" s="16">
        <f>AVERAGE(H113,I113,J113)</f>
        <v>1000</v>
      </c>
      <c r="M113" s="78">
        <f t="shared" ref="M113" si="32">E113*(-1)</f>
        <v>300</v>
      </c>
      <c r="N113" s="69" t="s">
        <v>47</v>
      </c>
      <c r="O113" s="78">
        <f t="shared" ref="O113:O115" si="33">G113*(-1)</f>
        <v>450</v>
      </c>
      <c r="P113" s="2">
        <v>375</v>
      </c>
      <c r="Q113" s="37">
        <v>1000</v>
      </c>
      <c r="R113" s="2">
        <v>0.375</v>
      </c>
      <c r="S113" s="39"/>
      <c r="T113" s="2" t="s">
        <v>181</v>
      </c>
    </row>
    <row r="114" spans="1:20">
      <c r="B114" s="72" t="s">
        <v>219</v>
      </c>
      <c r="C114" s="2" t="s">
        <v>4</v>
      </c>
      <c r="D114" s="9" t="s">
        <v>128</v>
      </c>
      <c r="E114" s="84" t="s">
        <v>47</v>
      </c>
      <c r="F114" s="84" t="s">
        <v>47</v>
      </c>
      <c r="G114" s="84" t="s">
        <v>47</v>
      </c>
      <c r="H114" s="2" t="s">
        <v>47</v>
      </c>
      <c r="I114" s="2" t="s">
        <v>47</v>
      </c>
      <c r="J114" s="2" t="s">
        <v>47</v>
      </c>
      <c r="K114" s="16" t="s">
        <v>47</v>
      </c>
      <c r="L114" s="16" t="s">
        <v>47</v>
      </c>
      <c r="M114" s="16" t="s">
        <v>47</v>
      </c>
      <c r="N114" s="16" t="s">
        <v>47</v>
      </c>
      <c r="O114" s="16" t="s">
        <v>47</v>
      </c>
      <c r="P114" s="2" t="s">
        <v>182</v>
      </c>
      <c r="Q114" s="2" t="s">
        <v>182</v>
      </c>
      <c r="R114" s="2" t="s">
        <v>182</v>
      </c>
      <c r="S114" s="39" t="s">
        <v>128</v>
      </c>
      <c r="T114" s="2" t="s">
        <v>181</v>
      </c>
    </row>
    <row r="115" spans="1:20" s="15" customFormat="1">
      <c r="B115" s="72" t="s">
        <v>220</v>
      </c>
      <c r="C115" s="85">
        <v>999999</v>
      </c>
      <c r="D115" s="86" t="s">
        <v>140</v>
      </c>
      <c r="E115" s="83">
        <v>-500</v>
      </c>
      <c r="F115" s="83">
        <v>-200</v>
      </c>
      <c r="G115" s="83">
        <v>300</v>
      </c>
      <c r="H115" s="27">
        <v>0</v>
      </c>
      <c r="I115" s="27">
        <v>0</v>
      </c>
      <c r="J115" s="27">
        <v>0</v>
      </c>
      <c r="K115" s="16">
        <f>AVERAGE(M115,N115,O115)</f>
        <v>133.33333333333334</v>
      </c>
      <c r="L115" s="16">
        <f t="shared" ref="L115:L124" si="34">AVERAGE(H115,I115,J115)</f>
        <v>0</v>
      </c>
      <c r="M115" s="78">
        <f>E115*(-1)</f>
        <v>500</v>
      </c>
      <c r="N115" s="78">
        <f t="shared" ref="N115" si="35">F115*(-1)</f>
        <v>200</v>
      </c>
      <c r="O115" s="78">
        <f t="shared" si="33"/>
        <v>-300</v>
      </c>
      <c r="P115" s="16">
        <v>0</v>
      </c>
      <c r="Q115" s="16">
        <v>0</v>
      </c>
      <c r="R115" s="37">
        <v>999999</v>
      </c>
      <c r="S115" s="41" t="s">
        <v>140</v>
      </c>
      <c r="T115" s="2"/>
    </row>
    <row r="116" spans="1:20">
      <c r="B116" s="72" t="s">
        <v>221</v>
      </c>
      <c r="C116" s="22">
        <v>1000000</v>
      </c>
      <c r="D116" s="9" t="s">
        <v>141</v>
      </c>
      <c r="E116" s="83">
        <v>-250</v>
      </c>
      <c r="F116" s="83">
        <v>-250</v>
      </c>
      <c r="G116" s="83">
        <v>-250</v>
      </c>
      <c r="H116" s="26">
        <v>0</v>
      </c>
      <c r="I116" s="26">
        <v>0</v>
      </c>
      <c r="J116" s="26">
        <v>0</v>
      </c>
      <c r="K116" s="16">
        <f>AVERAGE(M116,N116,O116)</f>
        <v>250</v>
      </c>
      <c r="L116" s="16">
        <f t="shared" si="34"/>
        <v>0</v>
      </c>
      <c r="M116" s="78">
        <f>E116*(-1)</f>
        <v>250</v>
      </c>
      <c r="N116" s="78">
        <f t="shared" ref="N116" si="36">F116*(-1)</f>
        <v>250</v>
      </c>
      <c r="O116" s="78">
        <f t="shared" ref="O116" si="37">G116*(-1)</f>
        <v>250</v>
      </c>
      <c r="P116" s="2">
        <v>250</v>
      </c>
      <c r="Q116" s="2">
        <v>0</v>
      </c>
      <c r="R116" s="37">
        <v>1000000</v>
      </c>
      <c r="S116" s="39" t="s">
        <v>141</v>
      </c>
      <c r="T116" s="2" t="s">
        <v>181</v>
      </c>
    </row>
    <row r="117" spans="1:20">
      <c r="B117" s="72" t="s">
        <v>222</v>
      </c>
      <c r="C117" s="2" t="s">
        <v>4</v>
      </c>
      <c r="D117" s="9" t="s">
        <v>142</v>
      </c>
      <c r="E117" s="83">
        <v>-100</v>
      </c>
      <c r="F117" s="83">
        <v>-200</v>
      </c>
      <c r="G117" s="83">
        <v>-300</v>
      </c>
      <c r="H117" s="26" t="s">
        <v>47</v>
      </c>
      <c r="I117" s="26" t="s">
        <v>47</v>
      </c>
      <c r="J117" s="26" t="s">
        <v>47</v>
      </c>
      <c r="K117" s="16">
        <f>AVERAGE(M117,N117,O117)</f>
        <v>200</v>
      </c>
      <c r="L117" s="16" t="s">
        <v>47</v>
      </c>
      <c r="M117" s="78">
        <f>E117*(-1)</f>
        <v>100</v>
      </c>
      <c r="N117" s="78">
        <f t="shared" ref="N117" si="38">F117*(-1)</f>
        <v>200</v>
      </c>
      <c r="O117" s="78">
        <f t="shared" ref="O117" si="39">G117*(-1)</f>
        <v>300</v>
      </c>
      <c r="P117" s="2">
        <v>200</v>
      </c>
      <c r="Q117" s="2" t="s">
        <v>182</v>
      </c>
      <c r="R117" s="2" t="s">
        <v>182</v>
      </c>
      <c r="S117" s="39" t="s">
        <v>142</v>
      </c>
      <c r="T117" s="2" t="s">
        <v>181</v>
      </c>
    </row>
    <row r="118" spans="1:20">
      <c r="B118" s="72" t="s">
        <v>223</v>
      </c>
      <c r="C118" s="2" t="s">
        <v>4</v>
      </c>
      <c r="D118" s="9" t="s">
        <v>143</v>
      </c>
      <c r="E118" s="84" t="s">
        <v>47</v>
      </c>
      <c r="F118" s="84" t="s">
        <v>47</v>
      </c>
      <c r="G118" s="84" t="s">
        <v>47</v>
      </c>
      <c r="H118" s="26">
        <v>2500</v>
      </c>
      <c r="I118" s="28">
        <v>2500</v>
      </c>
      <c r="J118" s="26">
        <v>2500</v>
      </c>
      <c r="K118" s="16" t="s">
        <v>47</v>
      </c>
      <c r="L118" s="16">
        <f t="shared" si="34"/>
        <v>2500</v>
      </c>
      <c r="M118" s="16" t="s">
        <v>47</v>
      </c>
      <c r="N118" s="16" t="s">
        <v>47</v>
      </c>
      <c r="O118" s="16" t="s">
        <v>47</v>
      </c>
      <c r="P118" s="2" t="s">
        <v>182</v>
      </c>
      <c r="Q118" s="37">
        <v>2500</v>
      </c>
      <c r="R118" s="2" t="s">
        <v>182</v>
      </c>
      <c r="S118" s="39" t="s">
        <v>143</v>
      </c>
      <c r="T118" s="2" t="s">
        <v>181</v>
      </c>
    </row>
    <row r="119" spans="1:20">
      <c r="B119" s="72" t="s">
        <v>224</v>
      </c>
      <c r="C119" s="2" t="s">
        <v>4</v>
      </c>
      <c r="D119" s="9" t="s">
        <v>129</v>
      </c>
      <c r="E119" s="83">
        <v>-500</v>
      </c>
      <c r="F119" s="83">
        <v>600</v>
      </c>
      <c r="G119" s="83">
        <v>200</v>
      </c>
      <c r="H119" s="26">
        <v>1300</v>
      </c>
      <c r="I119" s="26">
        <v>1300</v>
      </c>
      <c r="J119" s="26">
        <v>1300</v>
      </c>
      <c r="K119" s="16">
        <f t="shared" ref="K119:K124" si="40">AVERAGE(M119,N119,O119)</f>
        <v>-100</v>
      </c>
      <c r="L119" s="16">
        <f t="shared" si="34"/>
        <v>1300</v>
      </c>
      <c r="M119" s="78">
        <f t="shared" ref="M119" si="41">E119*(-1)</f>
        <v>500</v>
      </c>
      <c r="N119" s="78">
        <f t="shared" ref="N119" si="42">F119*(-1)</f>
        <v>-600</v>
      </c>
      <c r="O119" s="78">
        <f t="shared" ref="O119" si="43">G119*(-1)</f>
        <v>-200</v>
      </c>
      <c r="P119" s="2">
        <v>-100</v>
      </c>
      <c r="Q119" s="37">
        <v>1300</v>
      </c>
      <c r="R119" s="2" t="s">
        <v>182</v>
      </c>
      <c r="S119" s="39" t="s">
        <v>129</v>
      </c>
      <c r="T119" s="2" t="s">
        <v>181</v>
      </c>
    </row>
    <row r="120" spans="1:20">
      <c r="B120" s="72" t="s">
        <v>225</v>
      </c>
      <c r="C120" s="2" t="s">
        <v>4</v>
      </c>
      <c r="D120" s="9" t="s">
        <v>129</v>
      </c>
      <c r="E120" s="83">
        <v>-500</v>
      </c>
      <c r="F120" s="83">
        <v>600</v>
      </c>
      <c r="G120" s="83">
        <v>200</v>
      </c>
      <c r="H120" s="26">
        <v>0</v>
      </c>
      <c r="I120" s="26">
        <v>0</v>
      </c>
      <c r="J120" s="26">
        <v>0</v>
      </c>
      <c r="K120" s="16">
        <f t="shared" si="40"/>
        <v>-100</v>
      </c>
      <c r="L120" s="16">
        <f t="shared" si="34"/>
        <v>0</v>
      </c>
      <c r="M120" s="78">
        <f t="shared" ref="M120" si="44">E120*(-1)</f>
        <v>500</v>
      </c>
      <c r="N120" s="78">
        <f t="shared" ref="N120" si="45">F120*(-1)</f>
        <v>-600</v>
      </c>
      <c r="O120" s="78">
        <f t="shared" ref="O120" si="46">G120*(-1)</f>
        <v>-200</v>
      </c>
      <c r="P120" s="2">
        <v>-100</v>
      </c>
      <c r="Q120" s="2">
        <v>0</v>
      </c>
      <c r="R120" s="2" t="s">
        <v>182</v>
      </c>
      <c r="S120" s="39" t="s">
        <v>129</v>
      </c>
      <c r="T120" s="2" t="s">
        <v>181</v>
      </c>
    </row>
    <row r="121" spans="1:20">
      <c r="B121" s="72" t="s">
        <v>226</v>
      </c>
      <c r="C121" s="2" t="s">
        <v>4</v>
      </c>
      <c r="D121" s="9" t="s">
        <v>285</v>
      </c>
      <c r="E121" s="83">
        <v>-500</v>
      </c>
      <c r="F121" s="83">
        <v>600</v>
      </c>
      <c r="G121" s="83">
        <v>200</v>
      </c>
      <c r="H121" s="26">
        <v>-800</v>
      </c>
      <c r="I121" s="26">
        <v>-800</v>
      </c>
      <c r="J121" s="26">
        <v>-800</v>
      </c>
      <c r="K121" s="16">
        <f t="shared" si="40"/>
        <v>-100</v>
      </c>
      <c r="L121" s="16">
        <f t="shared" si="34"/>
        <v>-800</v>
      </c>
      <c r="M121" s="78">
        <f t="shared" ref="M121" si="47">E121*(-1)</f>
        <v>500</v>
      </c>
      <c r="N121" s="78">
        <f t="shared" ref="N121" si="48">F121*(-1)</f>
        <v>-600</v>
      </c>
      <c r="O121" s="78">
        <f t="shared" ref="O121" si="49">G121*(-1)</f>
        <v>-200</v>
      </c>
      <c r="P121" s="2">
        <v>-100</v>
      </c>
      <c r="Q121" s="2">
        <v>-800</v>
      </c>
      <c r="R121" s="2" t="s">
        <v>182</v>
      </c>
      <c r="S121" s="39" t="s">
        <v>285</v>
      </c>
      <c r="T121" s="2" t="s">
        <v>181</v>
      </c>
    </row>
    <row r="122" spans="1:20">
      <c r="B122" s="72" t="s">
        <v>227</v>
      </c>
      <c r="C122" s="2" t="s">
        <v>4</v>
      </c>
      <c r="D122" s="9" t="s">
        <v>144</v>
      </c>
      <c r="E122" s="83">
        <v>-250</v>
      </c>
      <c r="F122" s="83">
        <v>-350</v>
      </c>
      <c r="G122" s="83">
        <v>-450</v>
      </c>
      <c r="H122" s="26">
        <v>-1200</v>
      </c>
      <c r="I122" s="26">
        <v>-1200</v>
      </c>
      <c r="J122" s="26">
        <v>-1200</v>
      </c>
      <c r="K122" s="16">
        <f t="shared" si="40"/>
        <v>350</v>
      </c>
      <c r="L122" s="16">
        <f t="shared" si="34"/>
        <v>-1200</v>
      </c>
      <c r="M122" s="78">
        <f t="shared" ref="M122:M124" si="50">E122*(-1)</f>
        <v>250</v>
      </c>
      <c r="N122" s="78">
        <f t="shared" ref="N122:N124" si="51">F122*(-1)</f>
        <v>350</v>
      </c>
      <c r="O122" s="78">
        <f t="shared" ref="O122:O124" si="52">G122*(-1)</f>
        <v>450</v>
      </c>
      <c r="P122" s="2">
        <v>350</v>
      </c>
      <c r="Q122" s="37">
        <v>-1200</v>
      </c>
      <c r="R122" s="2" t="s">
        <v>182</v>
      </c>
      <c r="S122" s="39" t="s">
        <v>144</v>
      </c>
      <c r="T122" s="2" t="s">
        <v>181</v>
      </c>
    </row>
    <row r="123" spans="1:20">
      <c r="B123" s="72" t="s">
        <v>228</v>
      </c>
      <c r="C123" s="2" t="s">
        <v>4</v>
      </c>
      <c r="D123" s="9" t="s">
        <v>144</v>
      </c>
      <c r="E123" s="83">
        <v>0</v>
      </c>
      <c r="F123" s="83">
        <v>0</v>
      </c>
      <c r="G123" s="83">
        <v>0</v>
      </c>
      <c r="H123" s="26">
        <v>-1000</v>
      </c>
      <c r="I123" s="26">
        <v>-1000</v>
      </c>
      <c r="J123" s="26">
        <v>-1000</v>
      </c>
      <c r="K123" s="16">
        <f t="shared" si="40"/>
        <v>0</v>
      </c>
      <c r="L123" s="16">
        <f t="shared" si="34"/>
        <v>-1000</v>
      </c>
      <c r="M123" s="78">
        <f t="shared" si="50"/>
        <v>0</v>
      </c>
      <c r="N123" s="78">
        <f t="shared" si="51"/>
        <v>0</v>
      </c>
      <c r="O123" s="78">
        <f t="shared" si="52"/>
        <v>0</v>
      </c>
      <c r="P123" s="2">
        <v>0</v>
      </c>
      <c r="Q123" s="37">
        <v>-1000</v>
      </c>
      <c r="R123" s="2" t="s">
        <v>182</v>
      </c>
      <c r="S123" s="39" t="s">
        <v>144</v>
      </c>
      <c r="T123" s="2" t="s">
        <v>181</v>
      </c>
    </row>
    <row r="124" spans="1:20">
      <c r="B124" s="72" t="s">
        <v>229</v>
      </c>
      <c r="C124" s="2" t="s">
        <v>4</v>
      </c>
      <c r="D124" s="9" t="s">
        <v>285</v>
      </c>
      <c r="E124" s="83">
        <v>200</v>
      </c>
      <c r="F124" s="83">
        <v>200</v>
      </c>
      <c r="G124" s="83">
        <v>200</v>
      </c>
      <c r="H124" s="2">
        <v>-700</v>
      </c>
      <c r="I124" s="2">
        <v>-700</v>
      </c>
      <c r="J124" s="2">
        <v>-700</v>
      </c>
      <c r="K124" s="16">
        <f t="shared" si="40"/>
        <v>-200</v>
      </c>
      <c r="L124" s="2">
        <f t="shared" si="34"/>
        <v>-700</v>
      </c>
      <c r="M124" s="78">
        <f t="shared" si="50"/>
        <v>-200</v>
      </c>
      <c r="N124" s="78">
        <f t="shared" si="51"/>
        <v>-200</v>
      </c>
      <c r="O124" s="78">
        <f t="shared" si="52"/>
        <v>-200</v>
      </c>
      <c r="P124" s="2">
        <v>-200</v>
      </c>
      <c r="Q124" s="2">
        <v>-700</v>
      </c>
      <c r="R124" s="2" t="s">
        <v>182</v>
      </c>
      <c r="S124" s="39" t="s">
        <v>285</v>
      </c>
      <c r="T124" s="2" t="s">
        <v>181</v>
      </c>
    </row>
    <row r="126" spans="1:20">
      <c r="B126" s="38"/>
    </row>
    <row r="127" spans="1:20">
      <c r="A127" s="3" t="s">
        <v>130</v>
      </c>
      <c r="B127" s="1" t="s">
        <v>1</v>
      </c>
      <c r="C127" s="1" t="s">
        <v>2</v>
      </c>
      <c r="D127" s="1" t="s">
        <v>174</v>
      </c>
      <c r="E127" s="1" t="s">
        <v>134</v>
      </c>
      <c r="F127" s="1" t="s">
        <v>135</v>
      </c>
      <c r="G127" s="1" t="s">
        <v>136</v>
      </c>
      <c r="H127" s="1" t="s">
        <v>125</v>
      </c>
      <c r="I127" s="1" t="s">
        <v>126</v>
      </c>
      <c r="J127" s="1" t="s">
        <v>127</v>
      </c>
      <c r="K127" s="1" t="s">
        <v>43</v>
      </c>
      <c r="L127" s="1" t="s">
        <v>44</v>
      </c>
      <c r="M127" s="1" t="s">
        <v>171</v>
      </c>
      <c r="N127" s="1" t="s">
        <v>172</v>
      </c>
      <c r="O127" s="1" t="s">
        <v>173</v>
      </c>
      <c r="P127" s="36" t="s">
        <v>257</v>
      </c>
      <c r="Q127" s="36" t="s">
        <v>258</v>
      </c>
      <c r="R127" s="36" t="s">
        <v>130</v>
      </c>
      <c r="S127" s="42" t="s">
        <v>175</v>
      </c>
      <c r="T127" s="36" t="s">
        <v>170</v>
      </c>
    </row>
    <row r="128" spans="1:20">
      <c r="A128" s="54"/>
      <c r="B128" s="72" t="s">
        <v>245</v>
      </c>
      <c r="C128" s="2">
        <f>K128/L128</f>
        <v>0.39473684210526311</v>
      </c>
      <c r="D128" s="2"/>
      <c r="E128" s="83">
        <v>-250</v>
      </c>
      <c r="F128" s="83">
        <v>-250</v>
      </c>
      <c r="G128" s="83">
        <v>-250</v>
      </c>
      <c r="H128" s="2">
        <v>700</v>
      </c>
      <c r="I128" s="2">
        <v>500</v>
      </c>
      <c r="J128" s="2">
        <v>700</v>
      </c>
      <c r="K128" s="16">
        <f>AVERAGE(M128,N128,O128)</f>
        <v>250</v>
      </c>
      <c r="L128" s="16">
        <f>AVERAGE(H128,I128,J128)</f>
        <v>633.33333333333337</v>
      </c>
      <c r="M128" s="78">
        <f>E128*(-1)</f>
        <v>250</v>
      </c>
      <c r="N128" s="78">
        <f t="shared" ref="N128:O128" si="53">F128*(-1)</f>
        <v>250</v>
      </c>
      <c r="O128" s="78">
        <f t="shared" si="53"/>
        <v>250</v>
      </c>
      <c r="P128" s="2">
        <v>250</v>
      </c>
      <c r="Q128" s="2">
        <v>633.33000000000004</v>
      </c>
      <c r="R128" s="2">
        <v>0.3947</v>
      </c>
      <c r="S128" s="39"/>
      <c r="T128" s="2" t="s">
        <v>181</v>
      </c>
    </row>
    <row r="129" spans="1:20">
      <c r="B129" s="72" t="s">
        <v>246</v>
      </c>
      <c r="C129" s="2">
        <f>K129/L129</f>
        <v>0.2</v>
      </c>
      <c r="D129" s="2"/>
      <c r="E129" s="83">
        <v>-100</v>
      </c>
      <c r="F129" s="83">
        <v>-100</v>
      </c>
      <c r="G129" s="83" t="s">
        <v>47</v>
      </c>
      <c r="H129" s="2">
        <v>500</v>
      </c>
      <c r="I129" s="2">
        <v>500</v>
      </c>
      <c r="J129" s="2" t="s">
        <v>47</v>
      </c>
      <c r="K129" s="16">
        <f>AVERAGE(M129,N129,O129)</f>
        <v>100</v>
      </c>
      <c r="L129" s="16">
        <f>AVERAGE(H129,I129,J129)</f>
        <v>500</v>
      </c>
      <c r="M129" s="78">
        <f>E129*(-1)</f>
        <v>100</v>
      </c>
      <c r="N129" s="78">
        <f t="shared" ref="N129" si="54">F129*(-1)</f>
        <v>100</v>
      </c>
      <c r="O129" s="78" t="s">
        <v>47</v>
      </c>
      <c r="P129" s="2">
        <v>100</v>
      </c>
      <c r="Q129" s="2">
        <v>500</v>
      </c>
      <c r="R129" s="2">
        <v>0.2</v>
      </c>
      <c r="S129" s="39"/>
      <c r="T129" s="2" t="s">
        <v>181</v>
      </c>
    </row>
    <row r="130" spans="1:20">
      <c r="B130" s="72" t="s">
        <v>247</v>
      </c>
      <c r="C130" s="2" t="s">
        <v>4</v>
      </c>
      <c r="D130" s="9" t="s">
        <v>128</v>
      </c>
      <c r="E130" s="84" t="s">
        <v>47</v>
      </c>
      <c r="F130" s="84" t="s">
        <v>47</v>
      </c>
      <c r="G130" s="84" t="s">
        <v>47</v>
      </c>
      <c r="H130" s="2" t="s">
        <v>47</v>
      </c>
      <c r="I130" s="2" t="s">
        <v>47</v>
      </c>
      <c r="J130" s="2" t="s">
        <v>47</v>
      </c>
      <c r="K130" s="16" t="s">
        <v>47</v>
      </c>
      <c r="L130" s="16" t="s">
        <v>47</v>
      </c>
      <c r="M130" s="16" t="s">
        <v>47</v>
      </c>
      <c r="N130" s="16" t="s">
        <v>47</v>
      </c>
      <c r="O130" s="16" t="s">
        <v>47</v>
      </c>
      <c r="P130" s="2" t="s">
        <v>182</v>
      </c>
      <c r="Q130" s="2" t="s">
        <v>182</v>
      </c>
      <c r="R130" s="2" t="s">
        <v>182</v>
      </c>
      <c r="S130" s="39" t="s">
        <v>128</v>
      </c>
      <c r="T130" s="2" t="s">
        <v>181</v>
      </c>
    </row>
    <row r="131" spans="1:20">
      <c r="B131" s="72" t="s">
        <v>248</v>
      </c>
      <c r="C131" s="22">
        <v>999999</v>
      </c>
      <c r="D131" s="9" t="s">
        <v>140</v>
      </c>
      <c r="E131" s="83">
        <v>500</v>
      </c>
      <c r="F131" s="83">
        <v>-300</v>
      </c>
      <c r="G131" s="83">
        <v>-200</v>
      </c>
      <c r="H131" s="2">
        <v>-1000</v>
      </c>
      <c r="I131" s="2">
        <v>400</v>
      </c>
      <c r="J131" s="2">
        <v>600</v>
      </c>
      <c r="K131" s="16">
        <f>AVERAGE(M131,N131,O131)</f>
        <v>0</v>
      </c>
      <c r="L131" s="16">
        <f t="shared" ref="L131:L132" si="55">AVERAGE(H131,I131,J131)</f>
        <v>0</v>
      </c>
      <c r="M131" s="78">
        <f>E131*(-1)</f>
        <v>-500</v>
      </c>
      <c r="N131" s="78">
        <f t="shared" ref="N131:O131" si="56">F131*(-1)</f>
        <v>300</v>
      </c>
      <c r="O131" s="78">
        <f t="shared" si="56"/>
        <v>200</v>
      </c>
      <c r="P131" s="2">
        <v>0</v>
      </c>
      <c r="Q131" s="2">
        <v>0</v>
      </c>
      <c r="R131" s="37">
        <v>999999</v>
      </c>
      <c r="S131" s="39" t="s">
        <v>140</v>
      </c>
      <c r="T131" s="2" t="s">
        <v>181</v>
      </c>
    </row>
    <row r="132" spans="1:20" s="15" customFormat="1">
      <c r="B132" s="72" t="s">
        <v>249</v>
      </c>
      <c r="C132" s="22">
        <v>1000000</v>
      </c>
      <c r="D132" s="9" t="s">
        <v>141</v>
      </c>
      <c r="E132" s="83">
        <v>-200</v>
      </c>
      <c r="F132" s="83">
        <v>-200</v>
      </c>
      <c r="G132" s="83">
        <v>-200</v>
      </c>
      <c r="H132" s="2">
        <v>-1000</v>
      </c>
      <c r="I132" s="2">
        <v>400</v>
      </c>
      <c r="J132" s="2">
        <v>600</v>
      </c>
      <c r="K132" s="16">
        <f>AVERAGE(M132,N132,O132)</f>
        <v>200</v>
      </c>
      <c r="L132" s="16">
        <f t="shared" si="55"/>
        <v>0</v>
      </c>
      <c r="M132" s="78">
        <f>E132*(-1)</f>
        <v>200</v>
      </c>
      <c r="N132" s="78">
        <f t="shared" ref="N132" si="57">F132*(-1)</f>
        <v>200</v>
      </c>
      <c r="O132" s="78">
        <f t="shared" ref="O132" si="58">G132*(-1)</f>
        <v>200</v>
      </c>
      <c r="P132" s="16">
        <v>200</v>
      </c>
      <c r="Q132" s="16">
        <v>0</v>
      </c>
      <c r="R132" s="37">
        <v>1000000</v>
      </c>
      <c r="S132" s="41" t="s">
        <v>141</v>
      </c>
      <c r="T132" s="2" t="s">
        <v>181</v>
      </c>
    </row>
    <row r="133" spans="1:20">
      <c r="B133" s="72" t="s">
        <v>250</v>
      </c>
      <c r="C133" s="22" t="s">
        <v>4</v>
      </c>
      <c r="D133" s="9" t="s">
        <v>142</v>
      </c>
      <c r="E133" s="83">
        <v>-350</v>
      </c>
      <c r="F133" s="83">
        <v>-300</v>
      </c>
      <c r="G133" s="83">
        <v>-250</v>
      </c>
      <c r="H133" s="26" t="s">
        <v>47</v>
      </c>
      <c r="I133" s="26" t="s">
        <v>47</v>
      </c>
      <c r="J133" s="16" t="s">
        <v>47</v>
      </c>
      <c r="K133" s="16">
        <f>AVERAGE(M133,N133,O133)</f>
        <v>300</v>
      </c>
      <c r="L133" s="16" t="s">
        <v>47</v>
      </c>
      <c r="M133" s="78">
        <f>E133*(-1)</f>
        <v>350</v>
      </c>
      <c r="N133" s="78">
        <f t="shared" ref="N133" si="59">F133*(-1)</f>
        <v>300</v>
      </c>
      <c r="O133" s="78">
        <f t="shared" ref="O133" si="60">G133*(-1)</f>
        <v>250</v>
      </c>
      <c r="P133" s="2">
        <v>300</v>
      </c>
      <c r="Q133" s="2" t="s">
        <v>182</v>
      </c>
      <c r="R133" s="37" t="s">
        <v>182</v>
      </c>
      <c r="S133" s="39" t="s">
        <v>142</v>
      </c>
      <c r="T133" s="2" t="s">
        <v>181</v>
      </c>
    </row>
    <row r="134" spans="1:20">
      <c r="B134" s="72" t="s">
        <v>251</v>
      </c>
      <c r="C134" s="2" t="s">
        <v>4</v>
      </c>
      <c r="D134" s="9" t="s">
        <v>143</v>
      </c>
      <c r="E134" s="84" t="s">
        <v>47</v>
      </c>
      <c r="F134" s="84" t="s">
        <v>47</v>
      </c>
      <c r="G134" s="84" t="s">
        <v>47</v>
      </c>
      <c r="H134" s="26">
        <v>250</v>
      </c>
      <c r="I134" s="26">
        <v>300</v>
      </c>
      <c r="J134" s="26">
        <v>700</v>
      </c>
      <c r="K134" s="16" t="s">
        <v>47</v>
      </c>
      <c r="L134" s="16">
        <f>AVERAGE(H134,I134,J134)</f>
        <v>416.66666666666669</v>
      </c>
      <c r="M134" s="16" t="s">
        <v>47</v>
      </c>
      <c r="N134" s="16" t="s">
        <v>47</v>
      </c>
      <c r="O134" s="16" t="s">
        <v>47</v>
      </c>
      <c r="P134" s="2" t="s">
        <v>182</v>
      </c>
      <c r="Q134" s="2">
        <v>416.67</v>
      </c>
      <c r="R134" s="37" t="s">
        <v>182</v>
      </c>
      <c r="S134" s="39" t="s">
        <v>143</v>
      </c>
      <c r="T134" s="2" t="s">
        <v>181</v>
      </c>
    </row>
    <row r="135" spans="1:20">
      <c r="B135" s="72" t="s">
        <v>252</v>
      </c>
      <c r="C135" s="2" t="s">
        <v>4</v>
      </c>
      <c r="D135" s="9" t="s">
        <v>129</v>
      </c>
      <c r="E135" s="83">
        <v>-250</v>
      </c>
      <c r="F135" s="83">
        <v>500</v>
      </c>
      <c r="G135" s="83">
        <v>100</v>
      </c>
      <c r="H135" s="26">
        <v>250</v>
      </c>
      <c r="I135" s="26">
        <v>300</v>
      </c>
      <c r="J135" s="26">
        <v>700</v>
      </c>
      <c r="K135" s="16">
        <f>AVERAGE(M135,N135,O135)</f>
        <v>-116.66666666666667</v>
      </c>
      <c r="L135" s="16">
        <f>AVERAGE(H135,I135,J135)</f>
        <v>416.66666666666669</v>
      </c>
      <c r="M135" s="78">
        <f>E135*(-1)</f>
        <v>250</v>
      </c>
      <c r="N135" s="78">
        <f t="shared" ref="N135" si="61">F135*(-1)</f>
        <v>-500</v>
      </c>
      <c r="O135" s="78">
        <f t="shared" ref="O135" si="62">G135*(-1)</f>
        <v>-100</v>
      </c>
      <c r="P135" s="2">
        <v>-116.67</v>
      </c>
      <c r="Q135" s="2">
        <v>416.67</v>
      </c>
      <c r="R135" s="2" t="s">
        <v>182</v>
      </c>
      <c r="S135" s="39" t="s">
        <v>129</v>
      </c>
      <c r="T135" s="2" t="s">
        <v>181</v>
      </c>
    </row>
    <row r="136" spans="1:20">
      <c r="B136" s="72" t="s">
        <v>253</v>
      </c>
      <c r="C136" s="2" t="s">
        <v>4</v>
      </c>
      <c r="D136" s="9" t="s">
        <v>129</v>
      </c>
      <c r="E136" s="83">
        <v>-250</v>
      </c>
      <c r="F136" s="83">
        <v>500</v>
      </c>
      <c r="G136" s="83">
        <v>100</v>
      </c>
      <c r="H136" s="26">
        <v>-350</v>
      </c>
      <c r="I136" s="26">
        <v>300</v>
      </c>
      <c r="J136" s="26">
        <v>50</v>
      </c>
      <c r="K136" s="16">
        <f>AVERAGE(M136,N136,O136)</f>
        <v>-116.66666666666667</v>
      </c>
      <c r="L136" s="16">
        <f>AVERAGE(H136,I136,J136)</f>
        <v>0</v>
      </c>
      <c r="M136" s="78">
        <f>E136*(-1)</f>
        <v>250</v>
      </c>
      <c r="N136" s="78">
        <f t="shared" ref="N136" si="63">F136*(-1)</f>
        <v>-500</v>
      </c>
      <c r="O136" s="78">
        <f t="shared" ref="O136" si="64">G136*(-1)</f>
        <v>-100</v>
      </c>
      <c r="P136" s="2">
        <v>-116.67</v>
      </c>
      <c r="Q136" s="2">
        <v>0</v>
      </c>
      <c r="R136" s="37" t="s">
        <v>182</v>
      </c>
      <c r="S136" s="39" t="s">
        <v>129</v>
      </c>
      <c r="T136" s="2" t="s">
        <v>181</v>
      </c>
    </row>
    <row r="137" spans="1:20">
      <c r="B137" s="72" t="s">
        <v>254</v>
      </c>
      <c r="C137" s="2" t="s">
        <v>4</v>
      </c>
      <c r="D137" s="9" t="s">
        <v>285</v>
      </c>
      <c r="E137" s="83">
        <v>-250</v>
      </c>
      <c r="F137" s="83">
        <v>500</v>
      </c>
      <c r="G137" s="83">
        <v>100</v>
      </c>
      <c r="H137" s="26">
        <v>-100</v>
      </c>
      <c r="I137" s="26">
        <v>-150</v>
      </c>
      <c r="J137" s="26">
        <v>200</v>
      </c>
      <c r="K137" s="16">
        <f>AVERAGE(M137,N137,O137)</f>
        <v>-116.66666666666667</v>
      </c>
      <c r="L137" s="16">
        <f>AVERAGE(H137,I137,J137)</f>
        <v>-16.666666666666668</v>
      </c>
      <c r="M137" s="78">
        <f>E137*(-1)</f>
        <v>250</v>
      </c>
      <c r="N137" s="78">
        <f t="shared" ref="N137" si="65">F137*(-1)</f>
        <v>-500</v>
      </c>
      <c r="O137" s="78">
        <f t="shared" ref="O137" si="66">G137*(-1)</f>
        <v>-100</v>
      </c>
      <c r="P137" s="2">
        <v>-116.67</v>
      </c>
      <c r="Q137" s="2">
        <v>-16.670000000000002</v>
      </c>
      <c r="R137" s="2" t="s">
        <v>182</v>
      </c>
      <c r="S137" s="39" t="s">
        <v>285</v>
      </c>
      <c r="T137" s="2" t="s">
        <v>181</v>
      </c>
    </row>
    <row r="138" spans="1:20">
      <c r="B138" s="72" t="s">
        <v>255</v>
      </c>
      <c r="C138" s="2" t="s">
        <v>4</v>
      </c>
      <c r="D138" s="9" t="s">
        <v>144</v>
      </c>
      <c r="E138" s="83">
        <v>-150</v>
      </c>
      <c r="F138" s="83">
        <v>-150</v>
      </c>
      <c r="G138" s="83">
        <v>-150</v>
      </c>
      <c r="H138" s="26">
        <v>-200</v>
      </c>
      <c r="I138" s="26">
        <v>500</v>
      </c>
      <c r="J138" s="26">
        <v>-700</v>
      </c>
      <c r="K138" s="16">
        <f>AVERAGE(M138,N138,O138)</f>
        <v>150</v>
      </c>
      <c r="L138" s="16">
        <f>AVERAGE(H138,I138,J138)</f>
        <v>-133.33333333333334</v>
      </c>
      <c r="M138" s="78">
        <f>E138*(-1)</f>
        <v>150</v>
      </c>
      <c r="N138" s="78">
        <f t="shared" ref="N138" si="67">F138*(-1)</f>
        <v>150</v>
      </c>
      <c r="O138" s="78">
        <f t="shared" ref="O138" si="68">G138*(-1)</f>
        <v>150</v>
      </c>
      <c r="P138" s="2">
        <v>150</v>
      </c>
      <c r="Q138" s="2">
        <v>-133.33000000000001</v>
      </c>
      <c r="R138" s="2" t="s">
        <v>182</v>
      </c>
      <c r="S138" s="39" t="s">
        <v>144</v>
      </c>
      <c r="T138" s="2" t="s">
        <v>181</v>
      </c>
    </row>
    <row r="139" spans="1:20">
      <c r="B139" s="72" t="s">
        <v>256</v>
      </c>
      <c r="C139" s="2" t="s">
        <v>4</v>
      </c>
      <c r="D139" s="9" t="s">
        <v>144</v>
      </c>
      <c r="E139" s="83">
        <v>200</v>
      </c>
      <c r="F139" s="83">
        <v>-100</v>
      </c>
      <c r="G139" s="83">
        <v>-100</v>
      </c>
      <c r="H139" s="26">
        <v>-200</v>
      </c>
      <c r="I139" s="26">
        <v>500</v>
      </c>
      <c r="J139" s="26">
        <v>-700</v>
      </c>
      <c r="K139" s="16">
        <f t="shared" ref="K139:K140" si="69">AVERAGE(M139,N139,O139)</f>
        <v>0</v>
      </c>
      <c r="L139" s="16">
        <f t="shared" ref="L139:L140" si="70">AVERAGE(H139,I139,J139)</f>
        <v>-133.33333333333334</v>
      </c>
      <c r="M139" s="78">
        <f t="shared" ref="M139:M140" si="71">E139*(-1)</f>
        <v>-200</v>
      </c>
      <c r="N139" s="78">
        <f t="shared" ref="N139:N140" si="72">F139*(-1)</f>
        <v>100</v>
      </c>
      <c r="O139" s="78">
        <f t="shared" ref="O139:O140" si="73">G139*(-1)</f>
        <v>100</v>
      </c>
      <c r="P139" s="2">
        <v>0</v>
      </c>
      <c r="Q139" s="2">
        <v>-133.33000000000001</v>
      </c>
      <c r="R139" s="2" t="s">
        <v>182</v>
      </c>
      <c r="S139" s="39" t="s">
        <v>144</v>
      </c>
      <c r="T139" s="2" t="s">
        <v>181</v>
      </c>
    </row>
    <row r="140" spans="1:20">
      <c r="B140" s="72" t="s">
        <v>305</v>
      </c>
      <c r="C140" s="16" t="s">
        <v>4</v>
      </c>
      <c r="D140" s="18" t="s">
        <v>285</v>
      </c>
      <c r="E140" s="83">
        <v>-450</v>
      </c>
      <c r="F140" s="83">
        <v>150</v>
      </c>
      <c r="G140" s="83">
        <v>550</v>
      </c>
      <c r="H140" s="27">
        <v>-200</v>
      </c>
      <c r="I140" s="27">
        <v>500</v>
      </c>
      <c r="J140" s="27">
        <v>-700</v>
      </c>
      <c r="K140" s="16">
        <f t="shared" si="69"/>
        <v>-83.333333333333329</v>
      </c>
      <c r="L140" s="16">
        <f t="shared" si="70"/>
        <v>-133.33333333333334</v>
      </c>
      <c r="M140" s="78">
        <f t="shared" si="71"/>
        <v>450</v>
      </c>
      <c r="N140" s="78">
        <f t="shared" si="72"/>
        <v>-150</v>
      </c>
      <c r="O140" s="78">
        <f t="shared" si="73"/>
        <v>-550</v>
      </c>
      <c r="P140" s="27">
        <f>AVERAGE(G140,H140,I140)</f>
        <v>283.33333333333331</v>
      </c>
      <c r="Q140" s="16">
        <f>AVERAGE(J140,K140,L140)</f>
        <v>-305.5555555555556</v>
      </c>
      <c r="R140" s="2" t="s">
        <v>182</v>
      </c>
      <c r="S140" s="41" t="s">
        <v>285</v>
      </c>
      <c r="T140" s="2" t="s">
        <v>181</v>
      </c>
    </row>
    <row r="142" spans="1:20">
      <c r="B142" s="38"/>
    </row>
    <row r="143" spans="1:20">
      <c r="A143" s="3" t="s">
        <v>145</v>
      </c>
      <c r="B143" s="1" t="s">
        <v>1</v>
      </c>
      <c r="C143" s="1" t="s">
        <v>2</v>
      </c>
      <c r="D143" s="1" t="s">
        <v>146</v>
      </c>
      <c r="E143" s="1" t="s">
        <v>148</v>
      </c>
      <c r="F143" s="1" t="s">
        <v>149</v>
      </c>
      <c r="G143" s="1" t="s">
        <v>150</v>
      </c>
      <c r="H143" s="1" t="s">
        <v>137</v>
      </c>
      <c r="I143" s="1" t="s">
        <v>138</v>
      </c>
      <c r="J143" s="1" t="s">
        <v>139</v>
      </c>
      <c r="K143" s="1" t="s">
        <v>43</v>
      </c>
      <c r="L143" s="1" t="s">
        <v>44</v>
      </c>
      <c r="M143" s="1" t="s">
        <v>171</v>
      </c>
      <c r="N143" s="1" t="s">
        <v>172</v>
      </c>
      <c r="O143" s="1" t="s">
        <v>173</v>
      </c>
      <c r="P143" s="36" t="s">
        <v>243</v>
      </c>
      <c r="Q143" s="36" t="s">
        <v>244</v>
      </c>
      <c r="R143" s="36" t="s">
        <v>145</v>
      </c>
      <c r="S143" s="42" t="s">
        <v>147</v>
      </c>
      <c r="T143" s="36" t="s">
        <v>170</v>
      </c>
    </row>
    <row r="144" spans="1:20">
      <c r="A144" s="54"/>
      <c r="B144" s="72" t="s">
        <v>232</v>
      </c>
      <c r="C144" s="2">
        <f>K144/L144</f>
        <v>0.41666666666666669</v>
      </c>
      <c r="D144" s="9"/>
      <c r="E144" s="83">
        <v>-340</v>
      </c>
      <c r="F144" s="83">
        <v>-570</v>
      </c>
      <c r="G144" s="83">
        <v>-340</v>
      </c>
      <c r="H144" s="2">
        <v>1000</v>
      </c>
      <c r="I144" s="2">
        <v>1000</v>
      </c>
      <c r="J144" s="2">
        <v>1000</v>
      </c>
      <c r="K144" s="2">
        <f>AVERAGE(M144,N144,O144)</f>
        <v>416.66666666666669</v>
      </c>
      <c r="L144" s="2">
        <f>AVERAGE(H144,I144,J144)</f>
        <v>1000</v>
      </c>
      <c r="M144" s="78">
        <f>E144*(-1)</f>
        <v>340</v>
      </c>
      <c r="N144" s="78">
        <f t="shared" ref="N144" si="74">F144*(-1)</f>
        <v>570</v>
      </c>
      <c r="O144" s="78">
        <f t="shared" ref="O144" si="75">G144*(-1)</f>
        <v>340</v>
      </c>
      <c r="P144" s="2">
        <v>416.67</v>
      </c>
      <c r="Q144" s="37">
        <v>1000</v>
      </c>
      <c r="R144" s="2">
        <v>0.41670000000000001</v>
      </c>
      <c r="S144" s="39"/>
      <c r="T144" s="2" t="s">
        <v>181</v>
      </c>
    </row>
    <row r="145" spans="1:20">
      <c r="B145" s="72" t="s">
        <v>233</v>
      </c>
      <c r="C145" s="2">
        <f>K145/L145</f>
        <v>0.23076923076923078</v>
      </c>
      <c r="D145" s="9"/>
      <c r="E145" s="83" t="s">
        <v>47</v>
      </c>
      <c r="F145" s="83">
        <v>-300</v>
      </c>
      <c r="G145" s="83">
        <v>-300</v>
      </c>
      <c r="H145" s="2" t="s">
        <v>47</v>
      </c>
      <c r="I145" s="2">
        <v>1300</v>
      </c>
      <c r="J145" s="2">
        <v>1300</v>
      </c>
      <c r="K145" s="2">
        <f>AVERAGE(M145,N145,O145)</f>
        <v>300</v>
      </c>
      <c r="L145" s="2">
        <f>AVERAGE(H145,I145,J145)</f>
        <v>1300</v>
      </c>
      <c r="M145" s="78" t="s">
        <v>47</v>
      </c>
      <c r="N145" s="78">
        <f t="shared" ref="N145" si="76">F145*(-1)</f>
        <v>300</v>
      </c>
      <c r="O145" s="78">
        <f t="shared" ref="O145" si="77">G145*(-1)</f>
        <v>300</v>
      </c>
      <c r="P145" s="2">
        <v>300</v>
      </c>
      <c r="Q145" s="37">
        <v>1300</v>
      </c>
      <c r="R145" s="2">
        <v>0.23080000000000001</v>
      </c>
      <c r="S145" s="39"/>
      <c r="T145" s="2" t="s">
        <v>181</v>
      </c>
    </row>
    <row r="146" spans="1:20">
      <c r="B146" s="72" t="s">
        <v>234</v>
      </c>
      <c r="C146" s="2" t="s">
        <v>4</v>
      </c>
      <c r="D146" s="9" t="s">
        <v>128</v>
      </c>
      <c r="E146" s="84" t="s">
        <v>47</v>
      </c>
      <c r="F146" s="84" t="s">
        <v>47</v>
      </c>
      <c r="G146" s="84" t="s">
        <v>47</v>
      </c>
      <c r="H146" s="2" t="s">
        <v>47</v>
      </c>
      <c r="I146" s="2" t="s">
        <v>47</v>
      </c>
      <c r="J146" s="2" t="s">
        <v>47</v>
      </c>
      <c r="K146" s="2" t="s">
        <v>47</v>
      </c>
      <c r="L146" s="2" t="s">
        <v>47</v>
      </c>
      <c r="M146" s="16" t="s">
        <v>47</v>
      </c>
      <c r="N146" s="16" t="s">
        <v>47</v>
      </c>
      <c r="O146" s="16" t="s">
        <v>47</v>
      </c>
      <c r="P146" s="2" t="s">
        <v>182</v>
      </c>
      <c r="Q146" s="29" t="s">
        <v>182</v>
      </c>
      <c r="R146" s="2" t="s">
        <v>182</v>
      </c>
      <c r="S146" s="39" t="s">
        <v>128</v>
      </c>
      <c r="T146" s="2" t="s">
        <v>181</v>
      </c>
    </row>
    <row r="147" spans="1:20">
      <c r="B147" s="72" t="s">
        <v>235</v>
      </c>
      <c r="C147" s="22">
        <v>999999</v>
      </c>
      <c r="D147" s="9" t="s">
        <v>140</v>
      </c>
      <c r="E147" s="83">
        <v>200</v>
      </c>
      <c r="F147" s="83">
        <v>-350</v>
      </c>
      <c r="G147" s="83">
        <v>150</v>
      </c>
      <c r="H147" s="2">
        <v>-1300</v>
      </c>
      <c r="I147" s="2">
        <v>1300</v>
      </c>
      <c r="J147" s="2">
        <v>0</v>
      </c>
      <c r="K147" s="2">
        <f>AVERAGE(M147,N147,O147)</f>
        <v>0</v>
      </c>
      <c r="L147" s="2">
        <f t="shared" ref="L147:L156" si="78">AVERAGE(H147,I147,J147)</f>
        <v>0</v>
      </c>
      <c r="M147" s="78">
        <f>E147*(-1)</f>
        <v>-200</v>
      </c>
      <c r="N147" s="78">
        <f t="shared" ref="N147:N149" si="79">F147*(-1)</f>
        <v>350</v>
      </c>
      <c r="O147" s="78">
        <f t="shared" ref="O147:O149" si="80">G147*(-1)</f>
        <v>-150</v>
      </c>
      <c r="P147" s="2">
        <v>0</v>
      </c>
      <c r="Q147" s="2">
        <v>0</v>
      </c>
      <c r="R147" s="37">
        <v>999999</v>
      </c>
      <c r="S147" s="39" t="s">
        <v>140</v>
      </c>
      <c r="T147" s="2" t="s">
        <v>181</v>
      </c>
    </row>
    <row r="148" spans="1:20">
      <c r="B148" s="72" t="s">
        <v>236</v>
      </c>
      <c r="C148" s="22">
        <v>1000000</v>
      </c>
      <c r="D148" s="9" t="s">
        <v>141</v>
      </c>
      <c r="E148" s="83">
        <v>-200</v>
      </c>
      <c r="F148" s="83">
        <v>-200</v>
      </c>
      <c r="G148" s="83">
        <v>-200</v>
      </c>
      <c r="H148" s="2">
        <v>-1300</v>
      </c>
      <c r="I148" s="2">
        <v>1300</v>
      </c>
      <c r="J148" s="2">
        <v>0</v>
      </c>
      <c r="K148" s="2">
        <f>AVERAGE(M148,N148,O148)</f>
        <v>200</v>
      </c>
      <c r="L148" s="2">
        <f t="shared" si="78"/>
        <v>0</v>
      </c>
      <c r="M148" s="78">
        <f>E148*(-1)</f>
        <v>200</v>
      </c>
      <c r="N148" s="78">
        <f t="shared" si="79"/>
        <v>200</v>
      </c>
      <c r="O148" s="78">
        <f t="shared" si="80"/>
        <v>200</v>
      </c>
      <c r="P148" s="2">
        <v>200</v>
      </c>
      <c r="Q148" s="2">
        <v>0</v>
      </c>
      <c r="R148" s="37">
        <v>1000000</v>
      </c>
      <c r="S148" s="39" t="s">
        <v>141</v>
      </c>
      <c r="T148" s="2" t="s">
        <v>181</v>
      </c>
    </row>
    <row r="149" spans="1:20">
      <c r="B149" s="72" t="s">
        <v>237</v>
      </c>
      <c r="C149" s="2" t="s">
        <v>4</v>
      </c>
      <c r="D149" s="6" t="s">
        <v>142</v>
      </c>
      <c r="E149" s="83">
        <v>-300</v>
      </c>
      <c r="F149" s="83">
        <v>-300</v>
      </c>
      <c r="G149" s="83">
        <v>-300</v>
      </c>
      <c r="H149" s="2" t="s">
        <v>47</v>
      </c>
      <c r="I149" s="2" t="s">
        <v>47</v>
      </c>
      <c r="J149" s="2" t="s">
        <v>47</v>
      </c>
      <c r="K149" s="2">
        <f>AVERAGE(M149,N149,O149)</f>
        <v>300</v>
      </c>
      <c r="L149" s="2" t="s">
        <v>47</v>
      </c>
      <c r="M149" s="78">
        <f>E149*(-1)</f>
        <v>300</v>
      </c>
      <c r="N149" s="78">
        <f t="shared" si="79"/>
        <v>300</v>
      </c>
      <c r="O149" s="78">
        <f t="shared" si="80"/>
        <v>300</v>
      </c>
      <c r="P149" s="2">
        <v>300</v>
      </c>
      <c r="Q149" s="2" t="s">
        <v>182</v>
      </c>
      <c r="R149" s="37" t="s">
        <v>182</v>
      </c>
      <c r="S149" s="39" t="s">
        <v>142</v>
      </c>
      <c r="T149" s="2" t="s">
        <v>181</v>
      </c>
    </row>
    <row r="150" spans="1:20">
      <c r="B150" s="72" t="s">
        <v>238</v>
      </c>
      <c r="C150" s="2" t="s">
        <v>4</v>
      </c>
      <c r="D150" s="6" t="s">
        <v>143</v>
      </c>
      <c r="E150" s="84" t="s">
        <v>47</v>
      </c>
      <c r="F150" s="84" t="s">
        <v>47</v>
      </c>
      <c r="G150" s="84" t="s">
        <v>47</v>
      </c>
      <c r="H150" s="2">
        <v>1500</v>
      </c>
      <c r="I150" s="2">
        <v>1500</v>
      </c>
      <c r="J150" s="2">
        <v>1500</v>
      </c>
      <c r="K150" s="2" t="s">
        <v>47</v>
      </c>
      <c r="L150" s="2">
        <f t="shared" si="78"/>
        <v>1500</v>
      </c>
      <c r="M150" s="16" t="s">
        <v>47</v>
      </c>
      <c r="N150" s="16" t="s">
        <v>47</v>
      </c>
      <c r="O150" s="16" t="s">
        <v>47</v>
      </c>
      <c r="P150" s="2" t="s">
        <v>182</v>
      </c>
      <c r="Q150" s="37">
        <v>1500</v>
      </c>
      <c r="R150" s="37" t="s">
        <v>182</v>
      </c>
      <c r="S150" s="39" t="s">
        <v>143</v>
      </c>
      <c r="T150" s="2" t="s">
        <v>181</v>
      </c>
    </row>
    <row r="151" spans="1:20">
      <c r="B151" s="72" t="s">
        <v>239</v>
      </c>
      <c r="C151" s="2" t="s">
        <v>4</v>
      </c>
      <c r="D151" s="9" t="s">
        <v>129</v>
      </c>
      <c r="E151" s="83">
        <v>-200</v>
      </c>
      <c r="F151" s="83">
        <v>-200</v>
      </c>
      <c r="G151" s="83">
        <v>500</v>
      </c>
      <c r="H151" s="2">
        <v>700</v>
      </c>
      <c r="I151" s="2">
        <v>700</v>
      </c>
      <c r="J151" s="2">
        <v>700</v>
      </c>
      <c r="K151" s="2">
        <f>AVERAGE(M151,N151,O151)</f>
        <v>-33.333333333333336</v>
      </c>
      <c r="L151" s="2">
        <f t="shared" si="78"/>
        <v>700</v>
      </c>
      <c r="M151" s="78">
        <f>E151*(-1)</f>
        <v>200</v>
      </c>
      <c r="N151" s="78">
        <f t="shared" ref="N151:N156" si="81">F151*(-1)</f>
        <v>200</v>
      </c>
      <c r="O151" s="78">
        <f t="shared" ref="O151:O156" si="82">G151*(-1)</f>
        <v>-500</v>
      </c>
      <c r="P151" s="2">
        <v>-33.33</v>
      </c>
      <c r="Q151" s="2">
        <v>700</v>
      </c>
      <c r="R151" s="2" t="s">
        <v>182</v>
      </c>
      <c r="S151" s="39" t="s">
        <v>129</v>
      </c>
      <c r="T151" s="2" t="s">
        <v>181</v>
      </c>
    </row>
    <row r="152" spans="1:20">
      <c r="B152" s="72" t="s">
        <v>240</v>
      </c>
      <c r="C152" s="2" t="s">
        <v>4</v>
      </c>
      <c r="D152" s="9" t="s">
        <v>129</v>
      </c>
      <c r="E152" s="83">
        <v>-200</v>
      </c>
      <c r="F152" s="83">
        <v>-200</v>
      </c>
      <c r="G152" s="83">
        <v>500</v>
      </c>
      <c r="H152" s="2">
        <v>-700</v>
      </c>
      <c r="I152" s="2">
        <v>700</v>
      </c>
      <c r="J152" s="2">
        <v>0</v>
      </c>
      <c r="K152" s="2">
        <f>AVERAGE(M152,N152,O152)</f>
        <v>-33.333333333333336</v>
      </c>
      <c r="L152" s="2">
        <f t="shared" si="78"/>
        <v>0</v>
      </c>
      <c r="M152" s="78">
        <f>E152*(-1)</f>
        <v>200</v>
      </c>
      <c r="N152" s="78">
        <f t="shared" si="81"/>
        <v>200</v>
      </c>
      <c r="O152" s="78">
        <f t="shared" si="82"/>
        <v>-500</v>
      </c>
      <c r="P152" s="2">
        <v>-33.33</v>
      </c>
      <c r="Q152" s="2">
        <v>0</v>
      </c>
      <c r="R152" s="37" t="s">
        <v>182</v>
      </c>
      <c r="S152" s="39" t="s">
        <v>129</v>
      </c>
      <c r="T152" s="2" t="s">
        <v>181</v>
      </c>
    </row>
    <row r="153" spans="1:20">
      <c r="B153" s="72" t="s">
        <v>241</v>
      </c>
      <c r="C153" s="2" t="s">
        <v>4</v>
      </c>
      <c r="D153" s="9" t="s">
        <v>285</v>
      </c>
      <c r="E153" s="83">
        <v>-200</v>
      </c>
      <c r="F153" s="83">
        <v>-100</v>
      </c>
      <c r="G153" s="83">
        <v>500</v>
      </c>
      <c r="H153" s="2">
        <v>-800</v>
      </c>
      <c r="I153" s="2">
        <v>-800</v>
      </c>
      <c r="J153" s="2">
        <v>-800</v>
      </c>
      <c r="K153" s="2">
        <f t="shared" ref="K153:K156" si="83">AVERAGE(M153,N153,O153)</f>
        <v>-66.666666666666671</v>
      </c>
      <c r="L153" s="2">
        <f t="shared" si="78"/>
        <v>-800</v>
      </c>
      <c r="M153" s="78">
        <f>E153*(-1)</f>
        <v>200</v>
      </c>
      <c r="N153" s="78">
        <f t="shared" si="81"/>
        <v>100</v>
      </c>
      <c r="O153" s="78">
        <f t="shared" si="82"/>
        <v>-500</v>
      </c>
      <c r="P153" s="2">
        <v>-66.67</v>
      </c>
      <c r="Q153" s="2">
        <v>-800</v>
      </c>
      <c r="R153" s="2" t="s">
        <v>182</v>
      </c>
      <c r="S153" s="39" t="s">
        <v>285</v>
      </c>
      <c r="T153" s="2" t="s">
        <v>181</v>
      </c>
    </row>
    <row r="154" spans="1:20">
      <c r="B154" s="72" t="s">
        <v>242</v>
      </c>
      <c r="C154" s="2" t="s">
        <v>4</v>
      </c>
      <c r="D154" s="9" t="s">
        <v>144</v>
      </c>
      <c r="E154" s="83">
        <v>-100</v>
      </c>
      <c r="F154" s="83">
        <v>-100</v>
      </c>
      <c r="G154" s="83">
        <v>-100</v>
      </c>
      <c r="H154" s="2">
        <v>-500</v>
      </c>
      <c r="I154" s="2">
        <v>-500</v>
      </c>
      <c r="J154" s="2">
        <v>-500</v>
      </c>
      <c r="K154" s="2">
        <f t="shared" si="83"/>
        <v>100</v>
      </c>
      <c r="L154" s="2">
        <f t="shared" si="78"/>
        <v>-500</v>
      </c>
      <c r="M154" s="78">
        <f>E154*(-1)</f>
        <v>100</v>
      </c>
      <c r="N154" s="78">
        <f t="shared" si="81"/>
        <v>100</v>
      </c>
      <c r="O154" s="78">
        <f t="shared" si="82"/>
        <v>100</v>
      </c>
      <c r="P154" s="2">
        <v>100</v>
      </c>
      <c r="Q154" s="2">
        <v>-500</v>
      </c>
      <c r="R154" s="2" t="s">
        <v>182</v>
      </c>
      <c r="S154" s="39" t="s">
        <v>144</v>
      </c>
      <c r="T154" s="2" t="s">
        <v>181</v>
      </c>
    </row>
    <row r="155" spans="1:20">
      <c r="B155" s="72" t="s">
        <v>306</v>
      </c>
      <c r="C155" s="2" t="s">
        <v>4</v>
      </c>
      <c r="D155" s="9" t="s">
        <v>144</v>
      </c>
      <c r="E155" s="83">
        <v>300</v>
      </c>
      <c r="F155" s="83">
        <v>-300</v>
      </c>
      <c r="G155" s="83">
        <v>0</v>
      </c>
      <c r="H155" s="2">
        <v>-2000</v>
      </c>
      <c r="I155" s="2">
        <v>700</v>
      </c>
      <c r="J155" s="2">
        <v>700</v>
      </c>
      <c r="K155" s="2">
        <f t="shared" si="83"/>
        <v>0</v>
      </c>
      <c r="L155" s="2">
        <f t="shared" si="78"/>
        <v>-200</v>
      </c>
      <c r="M155" s="78">
        <f t="shared" ref="M155:M156" si="84">E155*(-1)</f>
        <v>-300</v>
      </c>
      <c r="N155" s="78">
        <f t="shared" si="81"/>
        <v>300</v>
      </c>
      <c r="O155" s="78">
        <f t="shared" si="82"/>
        <v>0</v>
      </c>
      <c r="P155" s="2">
        <v>0</v>
      </c>
      <c r="Q155" s="2">
        <v>-200</v>
      </c>
      <c r="R155" s="2" t="s">
        <v>182</v>
      </c>
      <c r="S155" s="39" t="s">
        <v>144</v>
      </c>
      <c r="T155" s="2" t="s">
        <v>181</v>
      </c>
    </row>
    <row r="156" spans="1:20">
      <c r="B156" s="72" t="s">
        <v>307</v>
      </c>
      <c r="C156" s="16" t="s">
        <v>4</v>
      </c>
      <c r="D156" s="18" t="s">
        <v>285</v>
      </c>
      <c r="E156" s="83">
        <v>-200</v>
      </c>
      <c r="F156" s="83">
        <v>300</v>
      </c>
      <c r="G156" s="83">
        <v>300</v>
      </c>
      <c r="H156" s="16">
        <v>-500</v>
      </c>
      <c r="I156" s="16">
        <v>500</v>
      </c>
      <c r="J156" s="16">
        <v>-500</v>
      </c>
      <c r="K156" s="2">
        <f t="shared" si="83"/>
        <v>-133.33333333333334</v>
      </c>
      <c r="L156" s="16">
        <f t="shared" si="78"/>
        <v>-166.66666666666666</v>
      </c>
      <c r="M156" s="78">
        <f t="shared" si="84"/>
        <v>200</v>
      </c>
      <c r="N156" s="78">
        <f t="shared" si="81"/>
        <v>-300</v>
      </c>
      <c r="O156" s="78">
        <f t="shared" si="82"/>
        <v>-300</v>
      </c>
      <c r="P156" s="16">
        <v>-133.33000000000001</v>
      </c>
      <c r="Q156" s="16">
        <v>-166.67</v>
      </c>
      <c r="R156" s="16" t="s">
        <v>182</v>
      </c>
      <c r="S156" s="41" t="s">
        <v>285</v>
      </c>
      <c r="T156" s="2" t="s">
        <v>181</v>
      </c>
    </row>
    <row r="159" spans="1:20">
      <c r="A159" s="3" t="s">
        <v>151</v>
      </c>
      <c r="B159" s="1" t="s">
        <v>1</v>
      </c>
      <c r="C159" s="1" t="s">
        <v>2</v>
      </c>
      <c r="D159" s="1" t="s">
        <v>152</v>
      </c>
      <c r="E159" s="1" t="s">
        <v>148</v>
      </c>
      <c r="F159" s="1" t="s">
        <v>149</v>
      </c>
      <c r="G159" s="1" t="s">
        <v>150</v>
      </c>
      <c r="H159" s="1" t="s">
        <v>125</v>
      </c>
      <c r="I159" s="1" t="s">
        <v>126</v>
      </c>
      <c r="J159" s="1" t="s">
        <v>127</v>
      </c>
      <c r="K159" s="1" t="s">
        <v>43</v>
      </c>
      <c r="L159" s="1" t="s">
        <v>44</v>
      </c>
      <c r="M159" s="1" t="s">
        <v>171</v>
      </c>
      <c r="N159" s="1" t="s">
        <v>172</v>
      </c>
      <c r="O159" s="1" t="s">
        <v>173</v>
      </c>
      <c r="P159" s="36" t="s">
        <v>278</v>
      </c>
      <c r="Q159" s="36" t="s">
        <v>279</v>
      </c>
      <c r="R159" s="36" t="s">
        <v>151</v>
      </c>
      <c r="S159" s="42" t="s">
        <v>153</v>
      </c>
      <c r="T159" s="36" t="s">
        <v>170</v>
      </c>
    </row>
    <row r="160" spans="1:20">
      <c r="A160" s="15"/>
      <c r="B160" s="72" t="s">
        <v>259</v>
      </c>
      <c r="C160" s="2">
        <f>K160/L160</f>
        <v>0.39999999999999997</v>
      </c>
      <c r="D160" s="9"/>
      <c r="E160" s="83">
        <v>-300</v>
      </c>
      <c r="F160" s="83">
        <v>-200</v>
      </c>
      <c r="G160" s="83">
        <v>-500</v>
      </c>
      <c r="H160" s="2">
        <v>700</v>
      </c>
      <c r="I160" s="2">
        <v>600</v>
      </c>
      <c r="J160" s="2">
        <v>1200</v>
      </c>
      <c r="K160" s="2">
        <f>AVERAGE(M160,N160,O160)</f>
        <v>333.33333333333331</v>
      </c>
      <c r="L160" s="2">
        <f>AVERAGE(H160,I160,J160)</f>
        <v>833.33333333333337</v>
      </c>
      <c r="M160" s="83">
        <f>E160*(-1)</f>
        <v>300</v>
      </c>
      <c r="N160" s="83">
        <f t="shared" ref="N160:N161" si="85">F160*(-1)</f>
        <v>200</v>
      </c>
      <c r="O160" s="83">
        <f t="shared" ref="O160:O161" si="86">G160*(-1)</f>
        <v>500</v>
      </c>
      <c r="P160" s="2">
        <v>333.33</v>
      </c>
      <c r="Q160" s="2">
        <v>833.33</v>
      </c>
      <c r="R160" s="2">
        <v>0.4</v>
      </c>
      <c r="S160" s="39"/>
      <c r="T160" s="2" t="s">
        <v>181</v>
      </c>
    </row>
    <row r="161" spans="1:20">
      <c r="B161" s="72" t="s">
        <v>260</v>
      </c>
      <c r="C161" s="2">
        <f>K161/L161</f>
        <v>0.42307692307692307</v>
      </c>
      <c r="D161" s="9"/>
      <c r="E161" s="83" t="s">
        <v>47</v>
      </c>
      <c r="F161" s="83">
        <v>-300</v>
      </c>
      <c r="G161" s="83">
        <v>-250</v>
      </c>
      <c r="H161" s="2" t="s">
        <v>47</v>
      </c>
      <c r="I161" s="2">
        <v>400</v>
      </c>
      <c r="J161" s="2">
        <v>900</v>
      </c>
      <c r="K161" s="2">
        <f t="shared" ref="K161:K172" si="87">AVERAGE(M161,N161,O161)</f>
        <v>275</v>
      </c>
      <c r="L161" s="2">
        <f>AVERAGE(H161,I161,J161)</f>
        <v>650</v>
      </c>
      <c r="M161" s="83" t="s">
        <v>47</v>
      </c>
      <c r="N161" s="83">
        <f t="shared" si="85"/>
        <v>300</v>
      </c>
      <c r="O161" s="83">
        <f t="shared" si="86"/>
        <v>250</v>
      </c>
      <c r="P161" s="2">
        <v>275</v>
      </c>
      <c r="Q161" s="2">
        <v>650</v>
      </c>
      <c r="R161" s="2">
        <v>0.42309999999999998</v>
      </c>
      <c r="S161" s="39"/>
      <c r="T161" s="2" t="s">
        <v>181</v>
      </c>
    </row>
    <row r="162" spans="1:20">
      <c r="B162" s="72" t="s">
        <v>261</v>
      </c>
      <c r="C162" s="2" t="s">
        <v>4</v>
      </c>
      <c r="D162" s="9" t="s">
        <v>128</v>
      </c>
      <c r="E162" s="84" t="s">
        <v>47</v>
      </c>
      <c r="F162" s="84" t="s">
        <v>47</v>
      </c>
      <c r="G162" s="84" t="s">
        <v>47</v>
      </c>
      <c r="H162" s="2" t="s">
        <v>47</v>
      </c>
      <c r="I162" s="2" t="s">
        <v>47</v>
      </c>
      <c r="J162" s="2" t="s">
        <v>47</v>
      </c>
      <c r="K162" s="2" t="s">
        <v>47</v>
      </c>
      <c r="L162" s="2" t="s">
        <v>47</v>
      </c>
      <c r="M162" s="84" t="s">
        <v>47</v>
      </c>
      <c r="N162" s="84" t="s">
        <v>47</v>
      </c>
      <c r="O162" s="84" t="s">
        <v>47</v>
      </c>
      <c r="P162" s="2" t="s">
        <v>182</v>
      </c>
      <c r="Q162" s="29" t="s">
        <v>182</v>
      </c>
      <c r="R162" s="2" t="s">
        <v>182</v>
      </c>
      <c r="S162" s="39" t="s">
        <v>128</v>
      </c>
      <c r="T162" s="2" t="s">
        <v>181</v>
      </c>
    </row>
    <row r="163" spans="1:20">
      <c r="B163" s="72" t="s">
        <v>262</v>
      </c>
      <c r="C163" s="22">
        <v>999999</v>
      </c>
      <c r="D163" s="9" t="s">
        <v>140</v>
      </c>
      <c r="E163" s="83">
        <v>-700</v>
      </c>
      <c r="F163" s="83">
        <v>500</v>
      </c>
      <c r="G163" s="83">
        <v>200</v>
      </c>
      <c r="H163" s="2">
        <v>1000</v>
      </c>
      <c r="I163" s="2">
        <v>-600</v>
      </c>
      <c r="J163" s="2">
        <v>-400</v>
      </c>
      <c r="K163" s="2">
        <f t="shared" si="87"/>
        <v>0</v>
      </c>
      <c r="L163" s="2">
        <f t="shared" ref="L163:L172" si="88">AVERAGE(H163,I163,J163)</f>
        <v>0</v>
      </c>
      <c r="M163" s="83">
        <f>E163*(-1)</f>
        <v>700</v>
      </c>
      <c r="N163" s="83">
        <f t="shared" ref="N163:N165" si="89">F163*(-1)</f>
        <v>-500</v>
      </c>
      <c r="O163" s="83">
        <f t="shared" ref="O163:O165" si="90">G163*(-1)</f>
        <v>-200</v>
      </c>
      <c r="P163" s="2">
        <v>0</v>
      </c>
      <c r="Q163" s="2">
        <v>0</v>
      </c>
      <c r="R163" s="37">
        <v>999999</v>
      </c>
      <c r="S163" s="39" t="s">
        <v>140</v>
      </c>
      <c r="T163" s="2" t="s">
        <v>181</v>
      </c>
    </row>
    <row r="164" spans="1:20">
      <c r="B164" s="72" t="s">
        <v>263</v>
      </c>
      <c r="C164" s="23">
        <v>1000000</v>
      </c>
      <c r="D164" s="9" t="s">
        <v>141</v>
      </c>
      <c r="E164" s="83">
        <v>-500</v>
      </c>
      <c r="F164" s="83">
        <v>-300</v>
      </c>
      <c r="G164" s="83">
        <v>-400</v>
      </c>
      <c r="H164" s="2">
        <v>-1300</v>
      </c>
      <c r="I164" s="2">
        <v>700</v>
      </c>
      <c r="J164" s="2">
        <v>600</v>
      </c>
      <c r="K164" s="2">
        <f t="shared" si="87"/>
        <v>400</v>
      </c>
      <c r="L164" s="2">
        <f t="shared" si="88"/>
        <v>0</v>
      </c>
      <c r="M164" s="83">
        <f>E164*(-1)</f>
        <v>500</v>
      </c>
      <c r="N164" s="83">
        <f t="shared" si="89"/>
        <v>300</v>
      </c>
      <c r="O164" s="83">
        <f t="shared" si="90"/>
        <v>400</v>
      </c>
      <c r="P164" s="2">
        <v>400</v>
      </c>
      <c r="Q164" s="2">
        <v>0</v>
      </c>
      <c r="R164" s="37">
        <v>1000000</v>
      </c>
      <c r="S164" s="39" t="s">
        <v>141</v>
      </c>
      <c r="T164" s="2" t="s">
        <v>181</v>
      </c>
    </row>
    <row r="165" spans="1:20">
      <c r="B165" s="72" t="s">
        <v>264</v>
      </c>
      <c r="C165" s="2" t="s">
        <v>4</v>
      </c>
      <c r="D165" s="9" t="s">
        <v>142</v>
      </c>
      <c r="E165" s="83">
        <v>-100</v>
      </c>
      <c r="F165" s="83">
        <v>-700</v>
      </c>
      <c r="G165" s="83">
        <v>-300</v>
      </c>
      <c r="H165" s="2" t="s">
        <v>47</v>
      </c>
      <c r="I165" s="2" t="s">
        <v>47</v>
      </c>
      <c r="J165" s="2" t="s">
        <v>47</v>
      </c>
      <c r="K165" s="2">
        <f t="shared" si="87"/>
        <v>366.66666666666669</v>
      </c>
      <c r="L165" s="2" t="s">
        <v>47</v>
      </c>
      <c r="M165" s="83">
        <f>E165*(-1)</f>
        <v>100</v>
      </c>
      <c r="N165" s="83">
        <f t="shared" si="89"/>
        <v>700</v>
      </c>
      <c r="O165" s="83">
        <f t="shared" si="90"/>
        <v>300</v>
      </c>
      <c r="P165" s="2">
        <v>366.67</v>
      </c>
      <c r="Q165" s="2" t="s">
        <v>182</v>
      </c>
      <c r="R165" s="37" t="s">
        <v>182</v>
      </c>
      <c r="S165" s="39" t="s">
        <v>142</v>
      </c>
      <c r="T165" s="2" t="s">
        <v>181</v>
      </c>
    </row>
    <row r="166" spans="1:20">
      <c r="B166" s="72" t="s">
        <v>265</v>
      </c>
      <c r="C166" s="2" t="s">
        <v>4</v>
      </c>
      <c r="D166" s="9" t="s">
        <v>143</v>
      </c>
      <c r="E166" s="84" t="s">
        <v>47</v>
      </c>
      <c r="F166" s="84" t="s">
        <v>47</v>
      </c>
      <c r="G166" s="84" t="s">
        <v>47</v>
      </c>
      <c r="H166" s="2">
        <v>1000</v>
      </c>
      <c r="I166" s="2">
        <v>500</v>
      </c>
      <c r="J166" s="2">
        <v>800</v>
      </c>
      <c r="K166" s="2" t="s">
        <v>47</v>
      </c>
      <c r="L166" s="2">
        <f t="shared" si="88"/>
        <v>766.66666666666663</v>
      </c>
      <c r="M166" s="84" t="s">
        <v>47</v>
      </c>
      <c r="N166" s="84" t="s">
        <v>47</v>
      </c>
      <c r="O166" s="84" t="s">
        <v>47</v>
      </c>
      <c r="P166" s="2" t="s">
        <v>182</v>
      </c>
      <c r="Q166" s="2">
        <v>766.67</v>
      </c>
      <c r="R166" s="37" t="s">
        <v>182</v>
      </c>
      <c r="S166" s="39" t="s">
        <v>143</v>
      </c>
      <c r="T166" s="2" t="s">
        <v>181</v>
      </c>
    </row>
    <row r="167" spans="1:20">
      <c r="B167" s="72" t="s">
        <v>266</v>
      </c>
      <c r="C167" s="2" t="s">
        <v>4</v>
      </c>
      <c r="D167" s="9" t="s">
        <v>129</v>
      </c>
      <c r="E167" s="83">
        <v>-300</v>
      </c>
      <c r="F167" s="83">
        <v>700</v>
      </c>
      <c r="G167" s="83">
        <v>200</v>
      </c>
      <c r="H167" s="2">
        <v>400</v>
      </c>
      <c r="I167" s="2">
        <v>700</v>
      </c>
      <c r="J167" s="2">
        <v>400</v>
      </c>
      <c r="K167" s="2">
        <f t="shared" si="87"/>
        <v>-200</v>
      </c>
      <c r="L167" s="2">
        <f t="shared" si="88"/>
        <v>500</v>
      </c>
      <c r="M167" s="83">
        <f>E167*(-1)</f>
        <v>300</v>
      </c>
      <c r="N167" s="83">
        <f t="shared" ref="N167:N172" si="91">F167*(-1)</f>
        <v>-700</v>
      </c>
      <c r="O167" s="83">
        <f t="shared" ref="O167:O172" si="92">G167*(-1)</f>
        <v>-200</v>
      </c>
      <c r="P167" s="2">
        <v>-200</v>
      </c>
      <c r="Q167" s="2">
        <v>500</v>
      </c>
      <c r="R167" s="2" t="s">
        <v>182</v>
      </c>
      <c r="S167" s="39" t="s">
        <v>129</v>
      </c>
      <c r="T167" s="2" t="s">
        <v>181</v>
      </c>
    </row>
    <row r="168" spans="1:20">
      <c r="B168" s="72" t="s">
        <v>267</v>
      </c>
      <c r="C168" s="2" t="s">
        <v>4</v>
      </c>
      <c r="D168" s="9" t="s">
        <v>129</v>
      </c>
      <c r="E168" s="83">
        <v>200</v>
      </c>
      <c r="F168" s="83">
        <v>-500</v>
      </c>
      <c r="G168" s="83">
        <v>800</v>
      </c>
      <c r="H168" s="2">
        <v>300</v>
      </c>
      <c r="I168" s="2">
        <v>500</v>
      </c>
      <c r="J168" s="2">
        <v>-800</v>
      </c>
      <c r="K168" s="2">
        <f t="shared" si="87"/>
        <v>-166.66666666666666</v>
      </c>
      <c r="L168" s="2">
        <f t="shared" si="88"/>
        <v>0</v>
      </c>
      <c r="M168" s="83">
        <f>E168*(-1)</f>
        <v>-200</v>
      </c>
      <c r="N168" s="83">
        <f t="shared" si="91"/>
        <v>500</v>
      </c>
      <c r="O168" s="83">
        <f t="shared" si="92"/>
        <v>-800</v>
      </c>
      <c r="P168" s="2">
        <v>-166.67</v>
      </c>
      <c r="Q168" s="2">
        <v>0</v>
      </c>
      <c r="R168" s="37" t="s">
        <v>182</v>
      </c>
      <c r="S168" s="39" t="s">
        <v>129</v>
      </c>
      <c r="T168" s="2" t="s">
        <v>181</v>
      </c>
    </row>
    <row r="169" spans="1:20">
      <c r="B169" s="72" t="s">
        <v>268</v>
      </c>
      <c r="C169" s="2" t="s">
        <v>4</v>
      </c>
      <c r="D169" s="9" t="s">
        <v>285</v>
      </c>
      <c r="E169" s="83">
        <v>-800</v>
      </c>
      <c r="F169" s="83">
        <v>400</v>
      </c>
      <c r="G169" s="83">
        <v>1000</v>
      </c>
      <c r="H169" s="2">
        <v>700</v>
      </c>
      <c r="I169" s="2">
        <v>-1000</v>
      </c>
      <c r="J169" s="2">
        <v>-600</v>
      </c>
      <c r="K169" s="2">
        <f t="shared" si="87"/>
        <v>-200</v>
      </c>
      <c r="L169" s="2">
        <f t="shared" si="88"/>
        <v>-300</v>
      </c>
      <c r="M169" s="83">
        <f>E169*(-1)</f>
        <v>800</v>
      </c>
      <c r="N169" s="83">
        <f t="shared" si="91"/>
        <v>-400</v>
      </c>
      <c r="O169" s="83">
        <f t="shared" si="92"/>
        <v>-1000</v>
      </c>
      <c r="P169" s="2">
        <v>-200</v>
      </c>
      <c r="Q169" s="2">
        <v>-300</v>
      </c>
      <c r="R169" s="2" t="s">
        <v>182</v>
      </c>
      <c r="S169" s="39" t="s">
        <v>285</v>
      </c>
      <c r="T169" s="2" t="s">
        <v>181</v>
      </c>
    </row>
    <row r="170" spans="1:20">
      <c r="B170" s="72" t="s">
        <v>269</v>
      </c>
      <c r="C170" s="2" t="s">
        <v>4</v>
      </c>
      <c r="D170" s="9" t="s">
        <v>144</v>
      </c>
      <c r="E170" s="83">
        <v>-200</v>
      </c>
      <c r="F170" s="83">
        <v>-200</v>
      </c>
      <c r="G170" s="83">
        <v>-200</v>
      </c>
      <c r="H170" s="2">
        <v>1000</v>
      </c>
      <c r="I170" s="2">
        <v>-900</v>
      </c>
      <c r="J170" s="2">
        <v>-300</v>
      </c>
      <c r="K170" s="2">
        <f t="shared" si="87"/>
        <v>200</v>
      </c>
      <c r="L170" s="2">
        <f t="shared" si="88"/>
        <v>-66.666666666666671</v>
      </c>
      <c r="M170" s="83">
        <f>E170*(-1)</f>
        <v>200</v>
      </c>
      <c r="N170" s="83">
        <f t="shared" si="91"/>
        <v>200</v>
      </c>
      <c r="O170" s="83">
        <f t="shared" si="92"/>
        <v>200</v>
      </c>
      <c r="P170" s="2">
        <v>200</v>
      </c>
      <c r="Q170" s="2">
        <v>-66.67</v>
      </c>
      <c r="R170" s="2" t="s">
        <v>182</v>
      </c>
      <c r="S170" s="39" t="s">
        <v>144</v>
      </c>
      <c r="T170" s="2" t="s">
        <v>181</v>
      </c>
    </row>
    <row r="171" spans="1:20">
      <c r="B171" s="72" t="s">
        <v>308</v>
      </c>
      <c r="C171" s="2" t="s">
        <v>4</v>
      </c>
      <c r="D171" s="9" t="s">
        <v>144</v>
      </c>
      <c r="E171" s="83">
        <v>-400</v>
      </c>
      <c r="F171" s="83">
        <v>300</v>
      </c>
      <c r="G171" s="83">
        <v>100</v>
      </c>
      <c r="H171" s="2">
        <v>900</v>
      </c>
      <c r="I171" s="2">
        <v>-700</v>
      </c>
      <c r="J171" s="2">
        <v>-600</v>
      </c>
      <c r="K171" s="2">
        <f t="shared" si="87"/>
        <v>0</v>
      </c>
      <c r="L171" s="2">
        <f t="shared" si="88"/>
        <v>-133.33333333333334</v>
      </c>
      <c r="M171" s="83">
        <f t="shared" ref="M171:M172" si="93">E171*(-1)</f>
        <v>400</v>
      </c>
      <c r="N171" s="83">
        <f t="shared" si="91"/>
        <v>-300</v>
      </c>
      <c r="O171" s="83">
        <f t="shared" si="92"/>
        <v>-100</v>
      </c>
      <c r="P171" s="2">
        <v>0</v>
      </c>
      <c r="Q171" s="2">
        <v>-133.33000000000001</v>
      </c>
      <c r="R171" s="2" t="s">
        <v>182</v>
      </c>
      <c r="S171" s="39" t="s">
        <v>144</v>
      </c>
      <c r="T171" s="2" t="s">
        <v>181</v>
      </c>
    </row>
    <row r="172" spans="1:20">
      <c r="B172" s="72" t="s">
        <v>309</v>
      </c>
      <c r="C172" s="2" t="s">
        <v>4</v>
      </c>
      <c r="D172" s="9" t="s">
        <v>285</v>
      </c>
      <c r="E172" s="83">
        <v>-200</v>
      </c>
      <c r="F172" s="83">
        <v>300</v>
      </c>
      <c r="G172" s="83">
        <v>100</v>
      </c>
      <c r="H172" s="2">
        <v>-700</v>
      </c>
      <c r="I172" s="2">
        <v>1500</v>
      </c>
      <c r="J172" s="2">
        <v>-950</v>
      </c>
      <c r="K172" s="2">
        <f t="shared" si="87"/>
        <v>-66.666666666666671</v>
      </c>
      <c r="L172" s="2">
        <f t="shared" si="88"/>
        <v>-50</v>
      </c>
      <c r="M172" s="83">
        <f t="shared" si="93"/>
        <v>200</v>
      </c>
      <c r="N172" s="83">
        <f t="shared" si="91"/>
        <v>-300</v>
      </c>
      <c r="O172" s="83">
        <f t="shared" si="92"/>
        <v>-100</v>
      </c>
      <c r="P172" s="2">
        <v>-66.67</v>
      </c>
      <c r="Q172" s="2">
        <v>-50</v>
      </c>
      <c r="R172" s="2" t="s">
        <v>182</v>
      </c>
      <c r="S172" s="39" t="s">
        <v>285</v>
      </c>
      <c r="T172" s="2" t="s">
        <v>181</v>
      </c>
    </row>
    <row r="174" spans="1:20">
      <c r="B174" s="38"/>
    </row>
    <row r="175" spans="1:20">
      <c r="A175" s="30" t="s">
        <v>156</v>
      </c>
      <c r="B175" s="1" t="s">
        <v>1</v>
      </c>
      <c r="C175" s="1" t="s">
        <v>2</v>
      </c>
      <c r="D175" s="1" t="s">
        <v>155</v>
      </c>
      <c r="E175" s="1" t="s">
        <v>137</v>
      </c>
      <c r="F175" s="1" t="s">
        <v>138</v>
      </c>
      <c r="G175" s="1" t="s">
        <v>139</v>
      </c>
      <c r="H175" s="36" t="s">
        <v>156</v>
      </c>
      <c r="I175" s="36" t="s">
        <v>154</v>
      </c>
      <c r="J175" s="36" t="s">
        <v>170</v>
      </c>
    </row>
    <row r="176" spans="1:20">
      <c r="A176" s="31"/>
      <c r="B176" s="76" t="s">
        <v>270</v>
      </c>
      <c r="C176" s="2">
        <v>3</v>
      </c>
      <c r="D176" s="9"/>
      <c r="E176" s="83">
        <v>0</v>
      </c>
      <c r="F176" s="83">
        <v>0</v>
      </c>
      <c r="G176" s="83">
        <v>0</v>
      </c>
      <c r="H176" s="2">
        <v>3</v>
      </c>
      <c r="I176" s="2"/>
      <c r="J176" s="2"/>
    </row>
    <row r="177" spans="1:15">
      <c r="A177" s="32"/>
      <c r="B177" s="76" t="s">
        <v>271</v>
      </c>
      <c r="C177" s="81">
        <v>1</v>
      </c>
      <c r="D177" s="9"/>
      <c r="E177" s="83">
        <v>0</v>
      </c>
      <c r="F177" s="83">
        <v>0</v>
      </c>
      <c r="G177" s="83">
        <v>1000</v>
      </c>
      <c r="H177" s="81">
        <v>2</v>
      </c>
      <c r="I177" s="2"/>
      <c r="J177" s="81" t="s">
        <v>326</v>
      </c>
    </row>
    <row r="178" spans="1:15">
      <c r="A178" s="32"/>
      <c r="B178" s="76" t="s">
        <v>310</v>
      </c>
      <c r="C178" s="2">
        <v>0</v>
      </c>
      <c r="D178" s="9"/>
      <c r="E178" s="83" t="s">
        <v>47</v>
      </c>
      <c r="F178" s="83">
        <v>2000</v>
      </c>
      <c r="G178" s="83">
        <v>1000</v>
      </c>
      <c r="H178" s="2">
        <v>0</v>
      </c>
      <c r="I178" s="29"/>
      <c r="J178" s="2"/>
    </row>
    <row r="179" spans="1:15">
      <c r="A179" s="32"/>
      <c r="B179" s="76" t="s">
        <v>311</v>
      </c>
      <c r="C179" s="22" t="s">
        <v>4</v>
      </c>
      <c r="D179" s="9" t="s">
        <v>128</v>
      </c>
      <c r="E179" s="83" t="s">
        <v>47</v>
      </c>
      <c r="F179" s="83" t="s">
        <v>47</v>
      </c>
      <c r="G179" s="83" t="s">
        <v>47</v>
      </c>
      <c r="H179" s="2" t="s">
        <v>182</v>
      </c>
      <c r="I179" s="2" t="s">
        <v>128</v>
      </c>
      <c r="J179" s="2" t="s">
        <v>286</v>
      </c>
    </row>
    <row r="180" spans="1:15">
      <c r="I180"/>
    </row>
    <row r="181" spans="1:15">
      <c r="I181"/>
    </row>
    <row r="182" spans="1:15">
      <c r="A182" s="30" t="s">
        <v>159</v>
      </c>
      <c r="B182" s="1" t="s">
        <v>1</v>
      </c>
      <c r="C182" s="1" t="s">
        <v>2</v>
      </c>
      <c r="D182" s="1" t="s">
        <v>158</v>
      </c>
      <c r="E182" s="1" t="s">
        <v>137</v>
      </c>
      <c r="F182" s="1" t="s">
        <v>138</v>
      </c>
      <c r="G182" s="1" t="s">
        <v>139</v>
      </c>
      <c r="H182" s="36" t="s">
        <v>159</v>
      </c>
      <c r="I182" s="36" t="s">
        <v>157</v>
      </c>
      <c r="J182" s="36" t="s">
        <v>170</v>
      </c>
      <c r="O182"/>
    </row>
    <row r="183" spans="1:15">
      <c r="A183" s="31"/>
      <c r="B183" s="75" t="s">
        <v>272</v>
      </c>
      <c r="C183" s="2">
        <v>0</v>
      </c>
      <c r="D183" s="9"/>
      <c r="E183" s="2">
        <v>0</v>
      </c>
      <c r="F183" s="2">
        <v>0</v>
      </c>
      <c r="G183" s="2">
        <v>0</v>
      </c>
      <c r="H183" s="2">
        <v>0</v>
      </c>
      <c r="I183" s="2" t="s">
        <v>140</v>
      </c>
      <c r="J183" s="2" t="s">
        <v>286</v>
      </c>
      <c r="O183"/>
    </row>
    <row r="184" spans="1:15">
      <c r="A184" s="20"/>
      <c r="B184" s="72" t="s">
        <v>284</v>
      </c>
      <c r="C184" s="2">
        <v>1</v>
      </c>
      <c r="D184" s="9"/>
      <c r="E184" s="2">
        <v>1000</v>
      </c>
      <c r="F184" s="2">
        <v>1000</v>
      </c>
      <c r="G184" s="2">
        <v>1000</v>
      </c>
      <c r="H184" s="2">
        <v>1</v>
      </c>
      <c r="I184" s="2"/>
      <c r="J184" s="2" t="s">
        <v>286</v>
      </c>
      <c r="O184"/>
    </row>
    <row r="185" spans="1:15">
      <c r="A185" s="20"/>
      <c r="B185" s="72" t="s">
        <v>273</v>
      </c>
      <c r="C185" s="2">
        <v>1</v>
      </c>
      <c r="D185" s="2"/>
      <c r="E185" s="2">
        <v>1000</v>
      </c>
      <c r="F185" s="2" t="s">
        <v>47</v>
      </c>
      <c r="G185" s="2" t="s">
        <v>47</v>
      </c>
      <c r="H185" s="2">
        <v>1</v>
      </c>
      <c r="I185" s="2"/>
      <c r="J185" s="2" t="s">
        <v>286</v>
      </c>
      <c r="O185"/>
    </row>
    <row r="186" spans="1:15">
      <c r="A186" s="20"/>
      <c r="B186" s="72" t="s">
        <v>274</v>
      </c>
      <c r="C186" s="22" t="s">
        <v>4</v>
      </c>
      <c r="D186" s="18" t="s">
        <v>128</v>
      </c>
      <c r="E186" s="2" t="s">
        <v>47</v>
      </c>
      <c r="F186" s="2" t="s">
        <v>47</v>
      </c>
      <c r="G186" s="2" t="s">
        <v>47</v>
      </c>
      <c r="H186" s="22" t="s">
        <v>4</v>
      </c>
      <c r="I186" s="18" t="s">
        <v>128</v>
      </c>
      <c r="J186" s="2" t="s">
        <v>286</v>
      </c>
      <c r="O186"/>
    </row>
    <row r="187" spans="1:15" s="44" customFormat="1">
      <c r="B187" s="73" t="s">
        <v>275</v>
      </c>
      <c r="C187" s="46">
        <v>0</v>
      </c>
      <c r="D187" s="47" t="s">
        <v>303</v>
      </c>
      <c r="E187" s="45">
        <v>-1000</v>
      </c>
      <c r="F187" s="45">
        <v>-100</v>
      </c>
      <c r="G187" s="45">
        <v>-2000</v>
      </c>
      <c r="H187" s="55">
        <v>0</v>
      </c>
      <c r="I187" s="56" t="s">
        <v>303</v>
      </c>
      <c r="J187" s="2" t="s">
        <v>286</v>
      </c>
      <c r="K187" s="62"/>
      <c r="L187" s="48"/>
      <c r="M187" s="48"/>
      <c r="N187" s="48"/>
    </row>
    <row r="189" spans="1:15">
      <c r="L189" s="70"/>
    </row>
    <row r="190" spans="1:15" ht="18.600000000000001">
      <c r="A190" s="30" t="s">
        <v>160</v>
      </c>
      <c r="B190" s="1" t="s">
        <v>1</v>
      </c>
      <c r="C190" s="1" t="s">
        <v>2</v>
      </c>
      <c r="D190" s="1" t="s">
        <v>164</v>
      </c>
      <c r="E190" s="1" t="s">
        <v>162</v>
      </c>
      <c r="F190" s="1" t="s">
        <v>163</v>
      </c>
      <c r="G190" s="1" t="s">
        <v>161</v>
      </c>
      <c r="H190" s="1" t="s">
        <v>171</v>
      </c>
      <c r="I190" s="36" t="s">
        <v>160</v>
      </c>
      <c r="J190" s="36" t="s">
        <v>165</v>
      </c>
      <c r="K190" s="36" t="s">
        <v>170</v>
      </c>
      <c r="L190" s="71"/>
    </row>
    <row r="191" spans="1:15">
      <c r="A191" s="31"/>
      <c r="B191" s="75" t="s">
        <v>276</v>
      </c>
      <c r="C191" s="2">
        <f>H191</f>
        <v>0</v>
      </c>
      <c r="D191" s="9"/>
      <c r="E191" s="5">
        <v>300</v>
      </c>
      <c r="F191" s="5">
        <v>200</v>
      </c>
      <c r="G191" s="2">
        <f>E191/F191</f>
        <v>1.5</v>
      </c>
      <c r="H191" s="2">
        <f>IF(G191&gt;=1,0,1)</f>
        <v>0</v>
      </c>
      <c r="I191" s="2">
        <v>0</v>
      </c>
      <c r="J191" s="2"/>
      <c r="K191" s="2" t="s">
        <v>286</v>
      </c>
    </row>
    <row r="192" spans="1:15">
      <c r="A192" s="32"/>
      <c r="B192" s="72" t="s">
        <v>277</v>
      </c>
      <c r="C192" s="2">
        <f>H192</f>
        <v>1</v>
      </c>
      <c r="D192" s="9"/>
      <c r="E192" s="2">
        <v>300</v>
      </c>
      <c r="F192" s="2">
        <v>500</v>
      </c>
      <c r="G192" s="2">
        <f>E192/F192</f>
        <v>0.6</v>
      </c>
      <c r="H192" s="2">
        <f>IF(G192&gt;=1,0,1)</f>
        <v>1</v>
      </c>
      <c r="I192" s="2">
        <v>1</v>
      </c>
      <c r="J192" s="2"/>
      <c r="K192" s="2" t="s">
        <v>286</v>
      </c>
    </row>
    <row r="193" spans="1:15">
      <c r="A193" s="32"/>
      <c r="B193" s="72" t="s">
        <v>312</v>
      </c>
      <c r="C193" s="2" t="s">
        <v>4</v>
      </c>
      <c r="D193" s="2"/>
      <c r="F193" s="2"/>
      <c r="G193" s="2" t="s">
        <v>47</v>
      </c>
      <c r="H193" s="2"/>
      <c r="I193" s="2" t="s">
        <v>182</v>
      </c>
      <c r="J193" s="2"/>
      <c r="K193" s="7" t="s">
        <v>286</v>
      </c>
    </row>
    <row r="194" spans="1:15">
      <c r="E194" s="35"/>
      <c r="K194" s="35"/>
    </row>
    <row r="196" spans="1:15">
      <c r="A196" s="30" t="s">
        <v>166</v>
      </c>
      <c r="B196" s="1" t="s">
        <v>1</v>
      </c>
      <c r="C196" s="1" t="s">
        <v>2</v>
      </c>
      <c r="D196" s="1" t="s">
        <v>167</v>
      </c>
      <c r="E196" s="1" t="s">
        <v>171</v>
      </c>
      <c r="F196" s="1" t="s">
        <v>162</v>
      </c>
      <c r="G196" s="1" t="s">
        <v>163</v>
      </c>
      <c r="H196" s="1" t="s">
        <v>160</v>
      </c>
      <c r="I196" s="1" t="s">
        <v>169</v>
      </c>
      <c r="J196" s="36" t="s">
        <v>166</v>
      </c>
      <c r="K196" s="36" t="s">
        <v>168</v>
      </c>
      <c r="L196" s="36" t="s">
        <v>170</v>
      </c>
    </row>
    <row r="197" spans="1:15">
      <c r="B197" s="72" t="s">
        <v>313</v>
      </c>
      <c r="C197" s="2">
        <f>E197</f>
        <v>1</v>
      </c>
      <c r="D197" s="2"/>
      <c r="E197" s="16">
        <f>MAX(H197,I197)</f>
        <v>1</v>
      </c>
      <c r="F197" s="2">
        <v>300</v>
      </c>
      <c r="G197" s="2">
        <v>200</v>
      </c>
      <c r="H197" s="16">
        <v>0</v>
      </c>
      <c r="I197" s="2">
        <v>1</v>
      </c>
      <c r="J197" s="2">
        <v>1</v>
      </c>
      <c r="K197" s="2" t="s">
        <v>286</v>
      </c>
      <c r="L197" s="2" t="s">
        <v>286</v>
      </c>
    </row>
    <row r="198" spans="1:15">
      <c r="B198" s="72" t="s">
        <v>314</v>
      </c>
      <c r="C198" s="2">
        <f>E198</f>
        <v>1</v>
      </c>
      <c r="D198" s="2"/>
      <c r="E198" s="16">
        <f>MAX(H198,I198)</f>
        <v>1</v>
      </c>
      <c r="F198" s="2">
        <v>300</v>
      </c>
      <c r="G198" s="2">
        <v>500</v>
      </c>
      <c r="H198" s="16">
        <v>1</v>
      </c>
      <c r="I198" s="2">
        <v>0</v>
      </c>
      <c r="J198" s="2">
        <v>1</v>
      </c>
      <c r="K198" s="2" t="s">
        <v>286</v>
      </c>
      <c r="L198" s="2" t="s">
        <v>286</v>
      </c>
    </row>
    <row r="199" spans="1:15">
      <c r="B199" s="72" t="s">
        <v>315</v>
      </c>
      <c r="C199" s="2">
        <f>E199</f>
        <v>0</v>
      </c>
      <c r="D199" s="2"/>
      <c r="E199" s="16">
        <f>MAX(H199,I199)</f>
        <v>0</v>
      </c>
      <c r="F199" s="2">
        <v>300</v>
      </c>
      <c r="G199" s="2">
        <v>500</v>
      </c>
      <c r="H199" s="16">
        <v>0</v>
      </c>
      <c r="I199" s="2">
        <v>0</v>
      </c>
      <c r="J199" s="2">
        <v>0</v>
      </c>
      <c r="K199" s="7" t="s">
        <v>286</v>
      </c>
      <c r="L199" s="2" t="s">
        <v>286</v>
      </c>
    </row>
    <row r="200" spans="1:15" s="50" customFormat="1">
      <c r="B200" s="72" t="s">
        <v>316</v>
      </c>
      <c r="C200" s="51" t="s">
        <v>4</v>
      </c>
      <c r="D200" s="51"/>
      <c r="E200" s="51"/>
      <c r="F200" s="51" t="s">
        <v>47</v>
      </c>
      <c r="G200" s="51" t="s">
        <v>47</v>
      </c>
      <c r="H200" s="51" t="s">
        <v>47</v>
      </c>
      <c r="I200" s="51" t="s">
        <v>47</v>
      </c>
      <c r="J200" s="51" t="s">
        <v>4</v>
      </c>
      <c r="K200" s="7" t="s">
        <v>286</v>
      </c>
      <c r="L200" s="2" t="s">
        <v>286</v>
      </c>
      <c r="M200" s="49"/>
      <c r="N200" s="49"/>
      <c r="O200" s="49"/>
    </row>
    <row r="201" spans="1:15">
      <c r="B201" s="34"/>
      <c r="C201" s="35"/>
      <c r="D201" s="35"/>
      <c r="E201" s="52"/>
      <c r="F201" s="35"/>
      <c r="G201" s="35"/>
      <c r="H201" s="52"/>
      <c r="I201" s="35"/>
      <c r="J201" s="35"/>
      <c r="K201" s="35"/>
      <c r="L201" s="35"/>
    </row>
    <row r="204" spans="1:15">
      <c r="D204" s="12"/>
    </row>
    <row r="205" spans="1:15">
      <c r="D205" s="12"/>
    </row>
    <row r="206" spans="1:15">
      <c r="D206" s="12"/>
    </row>
    <row r="207" spans="1:15">
      <c r="D207" s="12"/>
    </row>
    <row r="208" spans="1:15">
      <c r="D208" s="12"/>
    </row>
    <row r="209" spans="4:10">
      <c r="D209" s="12"/>
    </row>
    <row r="220" spans="4:10">
      <c r="J220" s="5" t="s">
        <v>176</v>
      </c>
    </row>
  </sheetData>
  <conditionalFormatting sqref="B148">
    <cfRule type="duplicateValues" dxfId="20" priority="20"/>
  </conditionalFormatting>
  <conditionalFormatting sqref="B148:B153">
    <cfRule type="duplicateValues" dxfId="19" priority="19"/>
  </conditionalFormatting>
  <conditionalFormatting sqref="B164">
    <cfRule type="duplicateValues" dxfId="18" priority="17"/>
  </conditionalFormatting>
  <conditionalFormatting sqref="B164:B169">
    <cfRule type="duplicateValues" dxfId="17" priority="16"/>
  </conditionalFormatting>
  <conditionalFormatting sqref="B183">
    <cfRule type="duplicateValues" dxfId="16" priority="12"/>
  </conditionalFormatting>
  <conditionalFormatting sqref="B192">
    <cfRule type="duplicateValues" dxfId="15" priority="11"/>
  </conditionalFormatting>
  <conditionalFormatting sqref="B185:B187">
    <cfRule type="duplicateValues" dxfId="14" priority="28"/>
  </conditionalFormatting>
  <conditionalFormatting sqref="B184 B176:B179">
    <cfRule type="duplicateValues" dxfId="13" priority="31"/>
  </conditionalFormatting>
  <conditionalFormatting sqref="B138:B140 B144:B147">
    <cfRule type="duplicateValues" dxfId="12" priority="35"/>
  </conditionalFormatting>
  <conditionalFormatting sqref="B145">
    <cfRule type="duplicateValues" dxfId="11" priority="9"/>
  </conditionalFormatting>
  <conditionalFormatting sqref="B176 B169:B172">
    <cfRule type="duplicateValues" dxfId="10" priority="36"/>
  </conditionalFormatting>
  <conditionalFormatting sqref="B153:B156 B160:B163">
    <cfRule type="duplicateValues" dxfId="9" priority="37"/>
  </conditionalFormatting>
  <conditionalFormatting sqref="B161">
    <cfRule type="duplicateValues" dxfId="8" priority="8"/>
  </conditionalFormatting>
  <conditionalFormatting sqref="B193 B197:B201">
    <cfRule type="duplicateValues" dxfId="7" priority="38"/>
  </conditionalFormatting>
  <conditionalFormatting sqref="B191">
    <cfRule type="duplicateValues" dxfId="6" priority="7"/>
  </conditionalFormatting>
  <conditionalFormatting sqref="B99:B101">
    <cfRule type="duplicateValues" dxfId="5" priority="6"/>
  </conditionalFormatting>
  <conditionalFormatting sqref="B108">
    <cfRule type="duplicateValues" dxfId="4" priority="5"/>
  </conditionalFormatting>
  <conditionalFormatting sqref="B147">
    <cfRule type="duplicateValues" dxfId="3" priority="4"/>
  </conditionalFormatting>
  <conditionalFormatting sqref="B144">
    <cfRule type="duplicateValues" dxfId="2" priority="3"/>
  </conditionalFormatting>
  <conditionalFormatting sqref="B163">
    <cfRule type="duplicateValues" dxfId="1" priority="2"/>
  </conditionalFormatting>
  <conditionalFormatting sqref="B16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48</v>
      </c>
      <c r="B5" s="1" t="s">
        <v>1</v>
      </c>
      <c r="C5" s="1" t="s">
        <v>2</v>
      </c>
      <c r="D5" s="1" t="s">
        <v>61</v>
      </c>
      <c r="E5" s="1" t="s">
        <v>74</v>
      </c>
      <c r="F5" s="1" t="s">
        <v>84</v>
      </c>
      <c r="G5" s="1" t="s">
        <v>87</v>
      </c>
      <c r="H5" s="2" t="s">
        <v>48</v>
      </c>
      <c r="I5" s="1" t="s">
        <v>51</v>
      </c>
      <c r="J5" s="10" t="s">
        <v>52</v>
      </c>
      <c r="K5" s="36" t="s">
        <v>170</v>
      </c>
      <c r="O5" s="5"/>
    </row>
    <row r="6" spans="1:15">
      <c r="B6" s="8" t="s">
        <v>41</v>
      </c>
      <c r="C6" s="5">
        <v>0</v>
      </c>
      <c r="D6" s="2" t="s">
        <v>47</v>
      </c>
      <c r="E6" s="2" t="s">
        <v>47</v>
      </c>
      <c r="F6" s="2" t="s">
        <v>47</v>
      </c>
      <c r="G6" s="2" t="s">
        <v>47</v>
      </c>
      <c r="H6" s="5">
        <v>0</v>
      </c>
      <c r="I6" s="2" t="s">
        <v>47</v>
      </c>
      <c r="J6" s="2" t="s">
        <v>47</v>
      </c>
      <c r="K6" s="2" t="s">
        <v>286</v>
      </c>
      <c r="O6" s="5"/>
    </row>
    <row r="7" spans="1:15">
      <c r="B7" s="8" t="s">
        <v>49</v>
      </c>
      <c r="C7" s="2">
        <v>1</v>
      </c>
      <c r="D7" s="2">
        <v>1</v>
      </c>
      <c r="E7" s="2" t="s">
        <v>47</v>
      </c>
      <c r="F7" s="2" t="s">
        <v>47</v>
      </c>
      <c r="G7" s="2" t="s">
        <v>47</v>
      </c>
      <c r="H7" s="2">
        <v>1</v>
      </c>
      <c r="I7" s="2" t="s">
        <v>47</v>
      </c>
      <c r="J7" s="2" t="s">
        <v>47</v>
      </c>
      <c r="K7" s="2" t="s">
        <v>286</v>
      </c>
      <c r="O7" s="5"/>
    </row>
    <row r="8" spans="1:15">
      <c r="B8" s="8" t="s">
        <v>50</v>
      </c>
      <c r="C8" s="2">
        <v>1</v>
      </c>
      <c r="D8" s="2">
        <v>1</v>
      </c>
      <c r="E8" s="2" t="s">
        <v>47</v>
      </c>
      <c r="F8" s="2">
        <v>1</v>
      </c>
      <c r="G8" s="2" t="s">
        <v>47</v>
      </c>
      <c r="H8" s="2">
        <v>1</v>
      </c>
      <c r="I8" s="2" t="s">
        <v>47</v>
      </c>
      <c r="J8" s="2" t="s">
        <v>47</v>
      </c>
      <c r="K8" s="2" t="s">
        <v>286</v>
      </c>
      <c r="O8" s="5"/>
    </row>
    <row r="11" spans="1:15">
      <c r="A11" s="3" t="s">
        <v>100</v>
      </c>
      <c r="B11" s="1" t="s">
        <v>1</v>
      </c>
      <c r="C11" s="1" t="s">
        <v>2</v>
      </c>
      <c r="D11" s="1" t="s">
        <v>103</v>
      </c>
      <c r="E11" s="2" t="s">
        <v>100</v>
      </c>
      <c r="F11" s="1" t="s">
        <v>98</v>
      </c>
      <c r="G11" s="10" t="s">
        <v>99</v>
      </c>
      <c r="H11" s="36" t="s">
        <v>170</v>
      </c>
      <c r="L11" s="5"/>
      <c r="M11" s="5"/>
      <c r="N11" s="5"/>
      <c r="O11" s="5"/>
    </row>
    <row r="12" spans="1:15">
      <c r="B12" s="8" t="s">
        <v>93</v>
      </c>
      <c r="C12" s="5">
        <v>0</v>
      </c>
      <c r="D12" s="2" t="s">
        <v>47</v>
      </c>
      <c r="E12" s="2"/>
      <c r="F12" s="2" t="s">
        <v>47</v>
      </c>
      <c r="G12" s="10">
        <v>0</v>
      </c>
      <c r="H12" s="2" t="s">
        <v>286</v>
      </c>
      <c r="L12" s="5"/>
      <c r="M12" s="5"/>
      <c r="N12" s="5"/>
      <c r="O12" s="5"/>
    </row>
    <row r="13" spans="1:15">
      <c r="B13" s="8" t="s">
        <v>280</v>
      </c>
      <c r="C13" s="2">
        <v>1</v>
      </c>
      <c r="D13" s="2">
        <v>1</v>
      </c>
      <c r="E13" s="2"/>
      <c r="F13" s="2" t="s">
        <v>47</v>
      </c>
      <c r="G13" s="10">
        <v>1</v>
      </c>
      <c r="H13" s="2" t="s">
        <v>286</v>
      </c>
      <c r="L13" s="5"/>
      <c r="M13" s="5"/>
      <c r="N13" s="5"/>
      <c r="O13" s="5"/>
    </row>
    <row r="16" spans="1:15">
      <c r="A16" s="3" t="s">
        <v>117</v>
      </c>
      <c r="B16" s="1" t="s">
        <v>1</v>
      </c>
      <c r="C16" s="1" t="s">
        <v>2</v>
      </c>
      <c r="D16" s="1" t="s">
        <v>122</v>
      </c>
      <c r="E16" s="1" t="s">
        <v>131</v>
      </c>
      <c r="F16" s="1" t="s">
        <v>130</v>
      </c>
      <c r="G16" s="1" t="s">
        <v>145</v>
      </c>
      <c r="H16" s="1" t="s">
        <v>151</v>
      </c>
      <c r="I16" s="1" t="s">
        <v>156</v>
      </c>
      <c r="J16" s="1" t="s">
        <v>159</v>
      </c>
      <c r="K16" s="2" t="s">
        <v>117</v>
      </c>
      <c r="L16" s="1" t="s">
        <v>121</v>
      </c>
      <c r="M16" s="2" t="s">
        <v>120</v>
      </c>
      <c r="N16" s="36" t="s">
        <v>170</v>
      </c>
      <c r="O16" s="5"/>
    </row>
    <row r="17" spans="2:15">
      <c r="B17" s="8" t="s">
        <v>281</v>
      </c>
      <c r="C17" s="5">
        <v>0</v>
      </c>
      <c r="D17" s="2" t="s">
        <v>47</v>
      </c>
      <c r="E17" s="2" t="s">
        <v>47</v>
      </c>
      <c r="F17" s="2" t="s">
        <v>47</v>
      </c>
      <c r="G17" s="2" t="s">
        <v>47</v>
      </c>
      <c r="H17" s="22" t="s">
        <v>47</v>
      </c>
      <c r="I17" s="22" t="s">
        <v>47</v>
      </c>
      <c r="J17" s="22" t="s">
        <v>47</v>
      </c>
      <c r="K17" s="2">
        <v>0</v>
      </c>
      <c r="L17" s="2" t="s">
        <v>47</v>
      </c>
      <c r="M17" s="2" t="s">
        <v>47</v>
      </c>
      <c r="N17" s="2" t="s">
        <v>286</v>
      </c>
      <c r="O17" s="5"/>
    </row>
    <row r="18" spans="2:15">
      <c r="B18" s="8" t="s">
        <v>97</v>
      </c>
      <c r="C18" s="2">
        <v>1</v>
      </c>
      <c r="D18" s="2">
        <v>1</v>
      </c>
      <c r="E18" s="2">
        <v>1</v>
      </c>
      <c r="F18" s="2">
        <v>1</v>
      </c>
      <c r="G18" s="2" t="s">
        <v>47</v>
      </c>
      <c r="H18" s="22" t="s">
        <v>47</v>
      </c>
      <c r="I18" s="22" t="s">
        <v>47</v>
      </c>
      <c r="J18" s="22">
        <v>1</v>
      </c>
      <c r="K18" s="2">
        <v>1</v>
      </c>
      <c r="L18" s="2" t="s">
        <v>47</v>
      </c>
      <c r="M18" s="2" t="s">
        <v>47</v>
      </c>
      <c r="N18" s="2" t="s">
        <v>286</v>
      </c>
      <c r="O18" s="5"/>
    </row>
    <row r="19" spans="2:15">
      <c r="B19" s="8" t="s">
        <v>101</v>
      </c>
      <c r="C19" s="2">
        <v>1</v>
      </c>
      <c r="D19" s="2">
        <v>1</v>
      </c>
      <c r="E19" s="2" t="s">
        <v>47</v>
      </c>
      <c r="F19" s="2" t="s">
        <v>47</v>
      </c>
      <c r="G19" s="2" t="s">
        <v>47</v>
      </c>
      <c r="H19" s="22" t="s">
        <v>47</v>
      </c>
      <c r="I19" s="22" t="s">
        <v>47</v>
      </c>
      <c r="J19" s="22" t="s">
        <v>47</v>
      </c>
      <c r="K19" s="2">
        <v>1</v>
      </c>
      <c r="L19" s="2" t="s">
        <v>47</v>
      </c>
      <c r="M19" s="2" t="s">
        <v>47</v>
      </c>
      <c r="N19" s="2" t="s">
        <v>286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2017-06-09T09:33:03Z</dcterms:modified>
</cp:coreProperties>
</file>