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Questa_cartella_di_lavoro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ilaria.cutano\Desktop\ISP\git\client-intesa\client-intesa\earlywarning-pom\Document\test\ESTERE\"/>
    </mc:Choice>
  </mc:AlternateContent>
  <bookViews>
    <workbookView xWindow="240" yWindow="84" windowWidth="20124" windowHeight="8004" activeTab="1"/>
  </bookViews>
  <sheets>
    <sheet name="Copertina" sheetId="4" r:id="rId1"/>
    <sheet name="Lista dei casi di test" sheetId="1" r:id="rId2"/>
    <sheet name="Sintesi" sheetId="2" r:id="rId3"/>
    <sheet name="Step" sheetId="5" r:id="rId4"/>
    <sheet name="Query SQL" sheetId="6" r:id="rId5"/>
  </sheets>
  <definedNames>
    <definedName name="_xlnm.Print_Area" localSheetId="2">Sintesi!$O$10</definedName>
  </definedNames>
  <calcPr calcId="171027"/>
  <pivotCaches>
    <pivotCache cacheId="4" r:id="rId6"/>
    <pivotCache cacheId="8" r:id="rId7"/>
  </pivotCaches>
</workbook>
</file>

<file path=xl/calcChain.xml><?xml version="1.0" encoding="utf-8"?>
<calcChain xmlns="http://schemas.openxmlformats.org/spreadsheetml/2006/main">
  <c r="I5" i="2" l="1"/>
  <c r="N11" i="2"/>
  <c r="J13" i="2"/>
  <c r="D9" i="2"/>
  <c r="N12" i="2"/>
  <c r="D8" i="2"/>
  <c r="J12" i="2"/>
  <c r="H5" i="2"/>
  <c r="J11" i="2"/>
  <c r="J5" i="2" l="1"/>
</calcChain>
</file>

<file path=xl/comments1.xml><?xml version="1.0" encoding="utf-8"?>
<comments xmlns="http://schemas.openxmlformats.org/spreadsheetml/2006/main">
  <authors>
    <author>Iavazzo Maria Elisa</author>
    <author>Savegnago Stefano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Compilazione a cura referente DSI</t>
        </r>
      </text>
    </comment>
    <comment ref="A3" authorId="1" shapeId="0">
      <text>
        <r>
          <rPr>
            <sz val="9"/>
            <color indexed="81"/>
            <rFont val="Tahoma"/>
            <family val="2"/>
          </rPr>
          <t>Dell'acronino oggetto di Unit test</t>
        </r>
      </text>
    </comment>
    <comment ref="B3" authorId="1" shapeId="0">
      <text>
        <r>
          <rPr>
            <sz val="9"/>
            <color indexed="81"/>
            <rFont val="Tahoma"/>
            <family val="2"/>
          </rPr>
          <t>codice identificativo univoco del test</t>
        </r>
      </text>
    </comment>
    <comment ref="C3" authorId="1" shapeId="0">
      <text>
        <r>
          <rPr>
            <sz val="9"/>
            <color indexed="81"/>
            <rFont val="Tahoma"/>
            <family val="2"/>
          </rPr>
          <t xml:space="preserve">Specificare quale sia l'oggetto del test corrente in termini di Funzioni (Dato obbligatorio)
</t>
        </r>
      </text>
    </comment>
    <comment ref="D3" authorId="1" shapeId="0">
      <text>
        <r>
          <rPr>
            <sz val="9"/>
            <color indexed="81"/>
            <rFont val="Tahoma"/>
            <family val="2"/>
          </rPr>
          <t>Specificare quale sia l'oggetto del test corrente in termini di Moduli (dato facoltativo)</t>
        </r>
      </text>
    </comment>
    <comment ref="E3" authorId="1" shapeId="0">
      <text>
        <r>
          <rPr>
            <sz val="9"/>
            <color indexed="81"/>
            <rFont val="Tahoma"/>
            <family val="2"/>
          </rPr>
          <t>Nome identificativo del test</t>
        </r>
      </text>
    </comment>
    <comment ref="F3" authorId="1" shapeId="0">
      <text>
        <r>
          <rPr>
            <sz val="9"/>
            <color indexed="81"/>
            <rFont val="Tahoma"/>
            <family val="2"/>
          </rPr>
          <t>D</t>
        </r>
        <r>
          <rPr>
            <sz val="9"/>
            <color indexed="81"/>
            <rFont val="Tahoma"/>
            <family val="2"/>
          </rPr>
          <t>escrizione di cosa deve essere fatto per eseguire il test</t>
        </r>
      </text>
    </comment>
    <comment ref="G3" authorId="1" shapeId="0">
      <text>
        <r>
          <rPr>
            <sz val="9"/>
            <color indexed="81"/>
            <rFont val="Tahoma"/>
            <family val="2"/>
          </rPr>
          <t xml:space="preserve">Descrizione dell'esito corretto che ci si deve aspettare dal test corrente </t>
        </r>
      </text>
    </comment>
    <comment ref="H3" authorId="1" shapeId="0">
      <text>
        <r>
          <rPr>
            <sz val="9"/>
            <color indexed="81"/>
            <rFont val="Tahoma"/>
            <family val="2"/>
          </rPr>
          <t>Eventuali informazioni relative a dati di input e precondizioni necessarie per l'esecuzione del test, dettagli sugli esiti e varie</t>
        </r>
      </text>
    </comment>
    <comment ref="I3" authorId="1" shapeId="0">
      <text>
        <r>
          <rPr>
            <sz val="9"/>
            <color indexed="81"/>
            <rFont val="Tahoma"/>
            <family val="2"/>
          </rPr>
          <t xml:space="preserve">&gt;Eseguito ok
&gt;eseguito ko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  <comment ref="K3" authorId="1" shapeId="0">
      <text>
        <r>
          <rPr>
            <sz val="9"/>
            <color indexed="81"/>
            <rFont val="Tahoma"/>
            <family val="2"/>
          </rPr>
          <t>lo stato potrà essere:
ok
ko
Non verificato</t>
        </r>
      </text>
    </comment>
    <comment ref="L3" authorId="0" shapeId="0">
      <text>
        <r>
          <rPr>
            <sz val="9"/>
            <color indexed="81"/>
            <rFont val="Tahoma"/>
            <family val="2"/>
          </rPr>
          <t xml:space="preserve">Data di consegna del documento di test (coerente con la data di consegna del sw)
</t>
        </r>
      </text>
    </comment>
  </commentList>
</comments>
</file>

<file path=xl/sharedStrings.xml><?xml version="1.0" encoding="utf-8"?>
<sst xmlns="http://schemas.openxmlformats.org/spreadsheetml/2006/main" count="683" uniqueCount="133">
  <si>
    <t>Applicazione</t>
  </si>
  <si>
    <t>ID</t>
  </si>
  <si>
    <t>Nome del test</t>
  </si>
  <si>
    <t>Descrizione test</t>
  </si>
  <si>
    <t>Esito atteso</t>
  </si>
  <si>
    <t>Stato test</t>
  </si>
  <si>
    <t>DIREZIONE SISTEMI INFORMATIVI</t>
  </si>
  <si>
    <t>--Servizio--</t>
  </si>
  <si>
    <t>--Ufficio--</t>
  </si>
  <si>
    <t>--Progetto--</t>
  </si>
  <si>
    <t>Codice</t>
  </si>
  <si>
    <t>AAMMGG.XXXXXXXXXXXX.NNNN</t>
  </si>
  <si>
    <t>Classificazione</t>
  </si>
  <si>
    <t>Non classificato, Ad uso interno, Riservato</t>
  </si>
  <si>
    <t>Autorizzati</t>
  </si>
  <si>
    <t>Lista degli utenti autorizzati all'utilizzo di un documento riservato</t>
  </si>
  <si>
    <t>Autore</t>
  </si>
  <si>
    <t>Nome file</t>
  </si>
  <si>
    <t>Nome del file formato elettronico</t>
  </si>
  <si>
    <t>Versione</t>
  </si>
  <si>
    <t>01</t>
  </si>
  <si>
    <t>Stato</t>
  </si>
  <si>
    <t>Bozza, In approvazione, Approvato, Pubblicato,  In modifica</t>
  </si>
  <si>
    <t>Approvato da</t>
  </si>
  <si>
    <t>Lista dei Responsabili e/o Strutture Organizzative Approvatrici</t>
  </si>
  <si>
    <t>Data creazione</t>
  </si>
  <si>
    <t>Data Ultima Modifica</t>
  </si>
  <si>
    <t>1.   I documenti classificati ad "uso interno" non possono essere divulgati all'esterno di Intesa Sanpaolo</t>
  </si>
  <si>
    <t>2.   La persona che venisse in possesso di un documento classificato "riservato" e non trovi il suo nominativo nella lista del personale autorizzato all'utilizzo è invitato a consegnare il documento ad una delle persone citate nella lista</t>
  </si>
  <si>
    <t>Lista casi di test di Unit test</t>
  </si>
  <si>
    <t>Singoli nomi o nome della società di fornitori</t>
  </si>
  <si>
    <t>PRJXXXXXX</t>
  </si>
  <si>
    <t>MdC_PRJXXXXXX_Step_001</t>
  </si>
  <si>
    <t>Note fornitore</t>
  </si>
  <si>
    <t>Data consegna</t>
  </si>
  <si>
    <t>Moduli oggetto del test</t>
  </si>
  <si>
    <t>Funzioni oggetto del test</t>
  </si>
  <si>
    <t>Ok</t>
  </si>
  <si>
    <t>Ko</t>
  </si>
  <si>
    <t>Non verificato</t>
  </si>
  <si>
    <t>Esecuzione Test Fornitore</t>
  </si>
  <si>
    <t xml:space="preserve">Verifica DSI </t>
  </si>
  <si>
    <t>Incorenza stati</t>
  </si>
  <si>
    <t>Allert</t>
  </si>
  <si>
    <t>Non coerente</t>
  </si>
  <si>
    <t>Coerente</t>
  </si>
  <si>
    <t xml:space="preserve">% </t>
  </si>
  <si>
    <t>Stato Casi Test</t>
  </si>
  <si>
    <t>Conteggio</t>
  </si>
  <si>
    <t>Verifica coerenza esito fornitore</t>
  </si>
  <si>
    <t>Totale casi Test Verificati da DSI</t>
  </si>
  <si>
    <t>% Copertura verifiche DSI</t>
  </si>
  <si>
    <t>Verifica DSI</t>
  </si>
  <si>
    <t>Test per Stato Fornitore</t>
  </si>
  <si>
    <t>Test eseguiti dal fornitore</t>
  </si>
  <si>
    <t>ko</t>
  </si>
  <si>
    <t>BR01</t>
  </si>
  <si>
    <t>BR08</t>
  </si>
  <si>
    <t>BR15</t>
  </si>
  <si>
    <t>BR16</t>
  </si>
  <si>
    <t>BR02</t>
  </si>
  <si>
    <t>BR05</t>
  </si>
  <si>
    <t>BR06</t>
  </si>
  <si>
    <t>BR12</t>
  </si>
  <si>
    <t>Business Rules</t>
  </si>
  <si>
    <t>colore finale</t>
  </si>
  <si>
    <t>colore matrice primo rischio</t>
  </si>
  <si>
    <t>accensione AQR Fatal (ex Fast-Track)</t>
  </si>
  <si>
    <t>accensione AQR Trigger (ex Exception 1)</t>
  </si>
  <si>
    <t>accensione Exception 2</t>
  </si>
  <si>
    <t>accensione Exception 3</t>
  </si>
  <si>
    <t>Per ogni sndg sarà verificata puntualmente l'uguaglianza tra prima e dopo l'introduzione della nuova app 2.0</t>
  </si>
  <si>
    <t>Final Score</t>
  </si>
  <si>
    <t>Predictive Model</t>
  </si>
  <si>
    <t>Matrix (Connection Node)</t>
  </si>
  <si>
    <t>Decision List (Input Node)</t>
  </si>
  <si>
    <t>Exception (Connection Node)</t>
  </si>
  <si>
    <t>Non ci siano differenze in termine di numero</t>
  </si>
  <si>
    <t>Non ci siano differenze in termine di score</t>
  </si>
  <si>
    <t>Non ci siano differenze in termine di colore</t>
  </si>
  <si>
    <t>Non ci siano differenze in termine di flag (accensione segnale)</t>
  </si>
  <si>
    <t>confronto sulla tabella finale</t>
  </si>
  <si>
    <t xml:space="preserve">EWS App-BIB </t>
  </si>
  <si>
    <t>confronto sulla tabella finale singola banca (output_web_BIB)</t>
  </si>
  <si>
    <t xml:space="preserve">EWS App-KOPER </t>
  </si>
  <si>
    <t>confronto sulla tabella finale singola banca (output_web_KOPER)</t>
  </si>
  <si>
    <t>accensione Exception 5</t>
  </si>
  <si>
    <t>accensione Exception 6</t>
  </si>
  <si>
    <t xml:space="preserve">EWS App-ALEX BANK </t>
  </si>
  <si>
    <t>confronto sulla tabella finale singola banca (output_web_ALEX BANK)</t>
  </si>
  <si>
    <t>colore Client Mispayment Module</t>
  </si>
  <si>
    <t>colore Handling Account Module</t>
  </si>
  <si>
    <t>run in sviluppo con app2.0</t>
  </si>
  <si>
    <t>portare CT in svil</t>
  </si>
  <si>
    <t>portare output in svil</t>
  </si>
  <si>
    <t>run in produzione</t>
  </si>
  <si>
    <t>per predictive score</t>
  </si>
  <si>
    <t>per BR</t>
  </si>
  <si>
    <t>numerosità controparti</t>
  </si>
  <si>
    <t>numerosità controparti per Segment</t>
  </si>
  <si>
    <t>numerosità controparti per Final Score</t>
  </si>
  <si>
    <t>Sarà verificato che l'introduzione della nuova app 2.0 non abbia portato ad una perdita di record</t>
  </si>
  <si>
    <t>Sarà verificato che l'introduzione della nuova app 2.0 non abbia portato ad una perdita di record, aggregando i dati per segmento</t>
  </si>
  <si>
    <t xml:space="preserve">Sarà verificato che l'introduzione della nuova app 2.0 non abbia portato ad una perdita di record, aggregando i dati per colore finale </t>
  </si>
  <si>
    <t>Step</t>
  </si>
  <si>
    <t>Note</t>
  </si>
  <si>
    <t>Tabelle</t>
  </si>
  <si>
    <t>su tabella di output (aggregato)</t>
  </si>
  <si>
    <t>su tabella di output (puntuale)</t>
  </si>
  <si>
    <t>Query di esempio</t>
  </si>
  <si>
    <t>Owner</t>
  </si>
  <si>
    <t>App</t>
  </si>
  <si>
    <t>ETL</t>
  </si>
  <si>
    <t>OUTPUT_WEB_xxx_NEW_TEST *</t>
  </si>
  <si>
    <t>* xxx indica il nome della banca</t>
  </si>
  <si>
    <t>Tramite ticket. 
Una tantum per tutte le banche</t>
  </si>
  <si>
    <t>OUTPUT_WEB_BE_ddmmyyyy</t>
  </si>
  <si>
    <t>CUSTOMER_TABLE_ESTERE_ddmmyyyy</t>
  </si>
  <si>
    <t>App - Certificatore</t>
  </si>
  <si>
    <t>esecuzione query SQL</t>
  </si>
  <si>
    <t>confronto risultati query SQL</t>
  </si>
  <si>
    <t xml:space="preserve">Esportate su file </t>
  </si>
  <si>
    <t>standard (giro notturno)</t>
  </si>
  <si>
    <t>Totale complessivo</t>
  </si>
  <si>
    <t>Etichette di riga</t>
  </si>
  <si>
    <t>Client Mispayment Module</t>
  </si>
  <si>
    <t>Handling Account Module</t>
  </si>
  <si>
    <t>confronto sul campo detection_rationale</t>
  </si>
  <si>
    <t xml:space="preserve">EWS App-BIR </t>
  </si>
  <si>
    <t>accensione Exception 4</t>
  </si>
  <si>
    <t>score Client Mispayment Module</t>
  </si>
  <si>
    <t>confronto sulla tabella finale singola banca (output_web_BIR)</t>
  </si>
  <si>
    <t>BR17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</si>
</sst>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2"/>
      <color theme="1"/>
      <name val="Times New Roman"/>
      <family val="1"/>
    </font>
    <font>
      <b/>
      <sz val="12"/>
      <color theme="1"/>
      <name val="Copperplate Gothic Light"/>
      <family val="2"/>
    </font>
    <font>
      <sz val="9"/>
      <color theme="1"/>
      <name val="Copperplate Gothic Light"/>
      <family val="2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7"/>
      <color theme="1"/>
      <name val="Georgia"/>
      <family val="1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8">
    <border>
      <left/>
      <right/>
      <top/>
      <bottom/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/>
      <right style="thin">
        <color indexed="17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 style="medium">
        <color theme="3"/>
      </right>
      <top style="thin">
        <color theme="4" tint="0.39997558519241921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" fillId="0" borderId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/>
    <xf numFmtId="0" fontId="0" fillId="6" borderId="0" xfId="0" applyFill="1" applyBorder="1" applyAlignment="1">
      <alignment horizontal="center" vertical="center" wrapText="1"/>
    </xf>
    <xf numFmtId="0" fontId="0" fillId="6" borderId="0" xfId="0" applyFill="1" applyBorder="1"/>
    <xf numFmtId="0" fontId="0" fillId="6" borderId="25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4" xfId="0" applyFill="1" applyBorder="1"/>
    <xf numFmtId="0" fontId="0" fillId="6" borderId="27" xfId="0" applyFill="1" applyBorder="1"/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0" xfId="0" applyFill="1" applyBorder="1" applyAlignment="1">
      <alignment wrapText="1"/>
    </xf>
    <xf numFmtId="0" fontId="0" fillId="6" borderId="26" xfId="0" applyFill="1" applyBorder="1"/>
    <xf numFmtId="0" fontId="2" fillId="9" borderId="31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6" borderId="23" xfId="0" applyFill="1" applyBorder="1" applyAlignment="1">
      <alignment horizontal="center" vertical="center" wrapText="1"/>
    </xf>
    <xf numFmtId="9" fontId="2" fillId="6" borderId="25" xfId="1" applyFont="1" applyFill="1" applyBorder="1" applyAlignment="1">
      <alignment horizontal="center" vertical="center"/>
    </xf>
    <xf numFmtId="0" fontId="0" fillId="6" borderId="21" xfId="0" applyFill="1" applyBorder="1"/>
    <xf numFmtId="0" fontId="0" fillId="6" borderId="22" xfId="0" applyFill="1" applyBorder="1"/>
    <xf numFmtId="0" fontId="0" fillId="6" borderId="22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9" borderId="29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9" fontId="0" fillId="6" borderId="0" xfId="1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23" xfId="0" applyFont="1" applyFill="1" applyBorder="1" applyAlignment="1">
      <alignment horizontal="center" vertical="center" wrapText="1"/>
    </xf>
    <xf numFmtId="0" fontId="0" fillId="6" borderId="26" xfId="0" applyFont="1" applyFill="1" applyBorder="1" applyAlignment="1">
      <alignment horizontal="center" vertical="center" wrapText="1"/>
    </xf>
    <xf numFmtId="0" fontId="0" fillId="6" borderId="27" xfId="0" applyFont="1" applyFill="1" applyBorder="1" applyAlignment="1">
      <alignment horizontal="center" vertical="center" wrapText="1"/>
    </xf>
    <xf numFmtId="0" fontId="14" fillId="0" borderId="29" xfId="0" pivotButton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9" borderId="29" xfId="0" applyFont="1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4" xfId="0" pivotButton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9" fontId="2" fillId="6" borderId="28" xfId="1" applyFont="1" applyFill="1" applyBorder="1" applyAlignment="1">
      <alignment horizontal="center" vertical="center" wrapText="1"/>
    </xf>
    <xf numFmtId="0" fontId="17" fillId="3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Border="1" applyAlignment="1">
      <alignment horizontal="center" vertical="center"/>
    </xf>
    <xf numFmtId="0" fontId="19" fillId="0" borderId="14" xfId="0" applyFont="1" applyFill="1" applyBorder="1" applyAlignment="1" applyProtection="1">
      <alignment vertical="top" wrapText="1"/>
      <protection locked="0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7" fillId="3" borderId="14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14" xfId="0" applyFont="1" applyFill="1" applyBorder="1" applyAlignment="1" applyProtection="1">
      <alignment vertical="top"/>
      <protection locked="0"/>
    </xf>
    <xf numFmtId="0" fontId="0" fillId="0" borderId="35" xfId="0" applyFill="1" applyBorder="1" applyAlignment="1">
      <alignment horizontal="center" vertical="center"/>
    </xf>
    <xf numFmtId="0" fontId="18" fillId="0" borderId="35" xfId="0" applyFont="1" applyFill="1" applyBorder="1" applyAlignment="1" applyProtection="1">
      <alignment vertical="top"/>
      <protection locked="0"/>
    </xf>
    <xf numFmtId="0" fontId="16" fillId="0" borderId="3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8" fillId="0" borderId="36" xfId="0" applyFont="1" applyFill="1" applyBorder="1" applyAlignment="1" applyProtection="1">
      <alignment vertical="top"/>
      <protection locked="0"/>
    </xf>
    <xf numFmtId="0" fontId="19" fillId="0" borderId="36" xfId="0" applyFont="1" applyFill="1" applyBorder="1" applyAlignment="1" applyProtection="1">
      <alignment vertical="top" wrapText="1"/>
      <protection locked="0"/>
    </xf>
    <xf numFmtId="0" fontId="0" fillId="0" borderId="36" xfId="0" applyBorder="1" applyAlignment="1">
      <alignment horizontal="center" vertical="center"/>
    </xf>
    <xf numFmtId="14" fontId="16" fillId="0" borderId="36" xfId="0" applyNumberFormat="1" applyFont="1" applyFill="1" applyBorder="1" applyAlignment="1">
      <alignment horizontal="center" vertical="center"/>
    </xf>
    <xf numFmtId="0" fontId="1" fillId="0" borderId="0" xfId="2"/>
    <xf numFmtId="0" fontId="20" fillId="2" borderId="0" xfId="2" applyFont="1" applyFill="1"/>
    <xf numFmtId="0" fontId="20" fillId="2" borderId="0" xfId="2" applyFont="1" applyFill="1" applyBorder="1" applyAlignment="1">
      <alignment horizontal="left"/>
    </xf>
    <xf numFmtId="0" fontId="20" fillId="2" borderId="0" xfId="2" applyFont="1" applyFill="1" applyBorder="1" applyAlignment="1"/>
    <xf numFmtId="0" fontId="16" fillId="0" borderId="37" xfId="2" applyFont="1" applyBorder="1"/>
    <xf numFmtId="0" fontId="16" fillId="0" borderId="0" xfId="2" applyFont="1"/>
    <xf numFmtId="0" fontId="16" fillId="0" borderId="37" xfId="2" applyFont="1" applyBorder="1" applyAlignment="1">
      <alignment horizontal="left"/>
    </xf>
    <xf numFmtId="0" fontId="8" fillId="0" borderId="14" xfId="0" applyFont="1" applyBorder="1"/>
    <xf numFmtId="0" fontId="4" fillId="0" borderId="14" xfId="0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4" fillId="0" borderId="15" xfId="0" quotePrefix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14" fontId="4" fillId="0" borderId="15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15" fillId="2" borderId="14" xfId="0" applyFont="1" applyFill="1" applyBorder="1" applyAlignment="1">
      <alignment horizontal="center" vertical="center"/>
    </xf>
    <xf numFmtId="0" fontId="16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1" fillId="5" borderId="2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16" fillId="0" borderId="37" xfId="2" applyFont="1" applyBorder="1" applyAlignment="1">
      <alignment horizontal="left" vertical="center" wrapText="1"/>
    </xf>
    <xf numFmtId="0" fontId="20" fillId="2" borderId="0" xfId="2" applyFont="1" applyFill="1" applyBorder="1" applyAlignment="1">
      <alignment horizontal="left"/>
    </xf>
    <xf numFmtId="0" fontId="16" fillId="0" borderId="35" xfId="0" applyFont="1" applyFill="1" applyBorder="1" applyAlignment="1">
      <alignment horizontal="center" vertical="center"/>
    </xf>
    <xf numFmtId="0" fontId="19" fillId="0" borderId="35" xfId="0" applyFont="1" applyFill="1" applyBorder="1" applyAlignment="1" applyProtection="1">
      <alignment vertical="top" wrapText="1"/>
      <protection locked="0"/>
    </xf>
    <xf numFmtId="0" fontId="0" fillId="0" borderId="35" xfId="0" applyBorder="1" applyAlignment="1">
      <alignment horizontal="center" vertical="center"/>
    </xf>
    <xf numFmtId="14" fontId="16" fillId="0" borderId="35" xfId="0" applyNumberFormat="1" applyFont="1" applyFill="1" applyBorder="1" applyAlignment="1">
      <alignment horizontal="center" vertical="center"/>
    </xf>
  </cellXfs>
  <cellStyles count="3">
    <cellStyle name="Normal 2" xfId="2"/>
    <cellStyle name="Normale" xfId="0" builtinId="0"/>
    <cellStyle name="Percentuale" xfId="1" builtinId="5"/>
  </cellStyles>
  <dxfs count="102"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top style="medium">
          <color theme="3"/>
        </top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border>
        <right/>
        <bottom/>
        <vertical/>
      </border>
    </dxf>
    <dxf>
      <border>
        <right/>
        <top/>
        <vertical/>
      </border>
    </dxf>
    <dxf>
      <border>
        <right/>
        <top/>
        <vertical/>
      </border>
    </dxf>
    <dxf>
      <border>
        <right/>
        <top/>
        <bottom/>
        <vertical/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theme="4" tint="0.79998168889431442"/>
      </font>
    </dxf>
    <dxf>
      <border>
        <left style="medium">
          <color theme="3"/>
        </left>
        <right style="medium">
          <color theme="3"/>
        </right>
        <top style="medium">
          <color theme="3"/>
        </top>
        <bottom style="medium">
          <color theme="3"/>
        </bottom>
      </border>
    </dxf>
    <dxf>
      <alignment horizontal="center" readingOrder="0"/>
    </dxf>
    <dxf>
      <alignment vertical="center" readingOrder="0"/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4" tint="0.79998168889431442"/>
      </font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border>
        <top style="medium">
          <color theme="3"/>
        </top>
      </border>
    </dxf>
    <dxf>
      <alignment horizontal="center" vertical="center" readingOrder="0"/>
    </dxf>
    <dxf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fill>
        <patternFill patternType="none">
          <fgColor indexed="64"/>
          <bgColor indexed="65"/>
        </patternFill>
      </fill>
      <alignment horizontal="center"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top style="thin">
          <color theme="3"/>
        </top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border>
        <left style="medium">
          <color theme="3"/>
        </left>
        <bottom style="medium">
          <color theme="3"/>
        </bottom>
      </border>
    </dxf>
    <dxf>
      <font>
        <color theme="4" tint="0.79998168889431442"/>
      </font>
    </dxf>
    <dxf>
      <font>
        <color rgb="FFCCCCFF"/>
      </font>
    </dxf>
    <dxf>
      <fill>
        <patternFill patternType="solid"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quac1.sede.corp.sanpaoloimi.com:8080/quality_center/img_report/logo_int_san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7</xdr:row>
      <xdr:rowOff>0</xdr:rowOff>
    </xdr:from>
    <xdr:to>
      <xdr:col>7</xdr:col>
      <xdr:colOff>234314</xdr:colOff>
      <xdr:row>9</xdr:row>
      <xdr:rowOff>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295276" y="1400175"/>
          <a:ext cx="3577588" cy="40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15</xdr:row>
      <xdr:rowOff>106680</xdr:rowOff>
    </xdr:from>
    <xdr:to>
      <xdr:col>11</xdr:col>
      <xdr:colOff>396240</xdr:colOff>
      <xdr:row>29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496333-2EBF-4D3E-8E00-A89932615D6F}"/>
            </a:ext>
          </a:extLst>
        </xdr:cNvPr>
        <xdr:cNvSpPr txBox="1"/>
      </xdr:nvSpPr>
      <xdr:spPr>
        <a:xfrm>
          <a:off x="495300" y="3276600"/>
          <a:ext cx="9258300" cy="2712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TEST.sndg, TEST.SEGMENT, color_app</a:t>
          </a:r>
        </a:p>
        <a:p>
          <a:r>
            <a:rPr lang="it-IT" sz="1100"/>
            <a:t>	,case when old_App.semaforo_app = test.color_app then 1 else 0 END 	as check_colorApp		</a:t>
          </a:r>
        </a:p>
        <a:p>
          <a:r>
            <a:rPr lang="it-IT" sz="1100"/>
            <a:t>	,case when old_App.RESULT_First_Risk_Matrix = test.First_Risk_Matrix OR fast_track = 1 then 1 else 0 END as check_First_Risk_Matrix</a:t>
          </a:r>
        </a:p>
        <a:p>
          <a:r>
            <a:rPr lang="it-IT" sz="1100"/>
            <a:t>	,case when (AQR_FATAL = 'S00' and fast_track = 0 ) OR (AQR_FATAL &lt;&gt;'S00' and fast_track = 1  )then 1 else 0 END as check_FAST_TRACK</a:t>
          </a:r>
        </a:p>
        <a:p>
          <a:r>
            <a:rPr lang="it-IT" sz="1100"/>
            <a:t>	,case when (AQr_TRIGGER = 'S00' AND EXCEPTION_1 = 0) OR fast_track = 1 then 1 ELSE 0 END 	as check_EXC_1</a:t>
          </a:r>
        </a:p>
        <a:p>
          <a:r>
            <a:rPr lang="it-IT" sz="1100"/>
            <a:t>	,case when EXCEPTION_2 = FLG_Exc_2 OR fast_track = 1 THEN 1 ELSE 0 END 	as check_EXC_2</a:t>
          </a:r>
        </a:p>
        <a:p>
          <a:r>
            <a:rPr lang="it-IT" sz="1100"/>
            <a:t>	,case when EXCEPTION_3 = FLG_Exc_3 OR fast_track = 1 THEN 1 ELSE 0 END 	as check_EXC_3</a:t>
          </a:r>
        </a:p>
        <a:p>
          <a:r>
            <a:rPr lang="it-IT" sz="1100"/>
            <a:t>	,case when RESULT_MODULE_01 = Client_Mispayment_Module OR fast_track = 1 then 1 else 0 END  as check_RESULT_MODULE_01</a:t>
          </a:r>
        </a:p>
        <a:p>
          <a:r>
            <a:rPr lang="it-IT" sz="1100"/>
            <a:t>	,case when RESULT_MODULE_02 =  Handling_Account_Module OR fast_track = 1 then 1 else 0 END  as check_RESULT_MODULE_02</a:t>
          </a:r>
        </a:p>
        <a:p>
          <a:r>
            <a:rPr lang="it-IT" sz="1100"/>
            <a:t>from OUTPUT_WEB_BIB_NEW_TEST test</a:t>
          </a:r>
        </a:p>
        <a:p>
          <a:r>
            <a:rPr lang="it-IT" sz="1100"/>
            <a:t>join OUTPUT_WEB_BE old_App on test.sndg = old_App.sndg  and old_App.country = test.country and old_App.segment = test.segment</a:t>
          </a:r>
        </a:p>
        <a:p>
          <a:r>
            <a:rPr lang="it-IT" sz="1100"/>
            <a:t>WHERE check_colorApp  = 0 OR check_First_Risk_Matrix = 0</a:t>
          </a:r>
        </a:p>
        <a:p>
          <a:r>
            <a:rPr lang="it-IT" sz="1100"/>
            <a:t>OR  check_FAST_TRACK = 0 </a:t>
          </a:r>
        </a:p>
        <a:p>
          <a:r>
            <a:rPr lang="it-IT" sz="1100"/>
            <a:t>OR check_EXC_1 = 0  OR check_EXC_2 = 0  OR check_EXC_3 = 0 </a:t>
          </a:r>
        </a:p>
        <a:p>
          <a:r>
            <a:rPr lang="it-IT" sz="1100"/>
            <a:t>OR check_RESULT_MODULE_01 = 0  OR check_RESULT_MODULE_02 = 0</a:t>
          </a:r>
        </a:p>
      </xdr:txBody>
    </xdr:sp>
    <xdr:clientData/>
  </xdr:twoCellAnchor>
  <xdr:twoCellAnchor>
    <xdr:from>
      <xdr:col>2</xdr:col>
      <xdr:colOff>68580</xdr:colOff>
      <xdr:row>32</xdr:row>
      <xdr:rowOff>114300</xdr:rowOff>
    </xdr:from>
    <xdr:to>
      <xdr:col>8</xdr:col>
      <xdr:colOff>236220</xdr:colOff>
      <xdr:row>38</xdr:row>
      <xdr:rowOff>91440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83414D-6DFB-4C05-8E12-1794B177B285}"/>
            </a:ext>
          </a:extLst>
        </xdr:cNvPr>
        <xdr:cNvSpPr txBox="1"/>
      </xdr:nvSpPr>
      <xdr:spPr>
        <a:xfrm>
          <a:off x="487680" y="4076700"/>
          <a:ext cx="7277100" cy="1165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select TEST.sndg, TEST.score, old_App.MOD_CORPORATE_1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,case when abs(old_App.MOD_CORPORATE_1 - test.score)&lt;0.0000000001 then 1 else 0 END as check_score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from MODEL_M00041 test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join CUSTOMER_ANALYSIS_UNIT_BIR old_App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 on test.sndg = old_App.sndg </a:t>
          </a:r>
        </a:p>
        <a:p>
          <a:r>
            <a:rPr lang="it-IT" sz="1100">
              <a:solidFill>
                <a:schemeClr val="dk1"/>
              </a:solidFill>
              <a:latin typeface="+mn-lt"/>
              <a:ea typeface="+mn-ea"/>
              <a:cs typeface="+mn-cs"/>
            </a:rPr>
            <a:t>WHERE check_score  = 0</a:t>
          </a:r>
        </a:p>
      </xdr:txBody>
    </xdr:sp>
    <xdr:clientData/>
  </xdr:twoCellAnchor>
  <xdr:twoCellAnchor>
    <xdr:from>
      <xdr:col>2</xdr:col>
      <xdr:colOff>91440</xdr:colOff>
      <xdr:row>40</xdr:row>
      <xdr:rowOff>121920</xdr:rowOff>
    </xdr:from>
    <xdr:to>
      <xdr:col>8</xdr:col>
      <xdr:colOff>167640</xdr:colOff>
      <xdr:row>56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4E1334-7C5D-4F0C-A2B6-2DCAC6DC980D}"/>
            </a:ext>
          </a:extLst>
        </xdr:cNvPr>
        <xdr:cNvSpPr txBox="1"/>
      </xdr:nvSpPr>
      <xdr:spPr>
        <a:xfrm>
          <a:off x="510540" y="5669280"/>
          <a:ext cx="718566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TEST.sndg</a:t>
          </a:r>
        </a:p>
        <a:p>
          <a:r>
            <a:rPr lang="it-IT" sz="1100"/>
            <a:t> ,SEGMENT</a:t>
          </a:r>
        </a:p>
        <a:p>
          <a:r>
            <a:rPr lang="it-IT" sz="1100"/>
            <a:t> , color_app</a:t>
          </a:r>
        </a:p>
        <a:p>
          <a:r>
            <a:rPr lang="it-IT" sz="1100"/>
            <a:t> ,case when old_App.BR000001 = test.BR000001 then 1 else 0 END 	as check_BR01</a:t>
          </a:r>
        </a:p>
        <a:p>
          <a:r>
            <a:rPr lang="it-IT" sz="1100"/>
            <a:t> ,case when old_App.BR000002 = test.BR000002 then 1 else 0 END 	as check_BR02</a:t>
          </a:r>
        </a:p>
        <a:p>
          <a:r>
            <a:rPr lang="it-IT" sz="1100"/>
            <a:t> ,case when old_App.BR000005 = test.BR000005 then 1 else 0 END 	as check_BR05</a:t>
          </a:r>
        </a:p>
        <a:p>
          <a:r>
            <a:rPr lang="it-IT" sz="1100"/>
            <a:t> ,case when old_App.BR000006 = test.BR000006 then 1 else 0 END 	as check_BR06</a:t>
          </a:r>
        </a:p>
        <a:p>
          <a:r>
            <a:rPr lang="it-IT" sz="1100"/>
            <a:t> ,case when old_App.BR000015 = test.BR000015 then 1 else 0 END 	as check_BR15</a:t>
          </a:r>
        </a:p>
        <a:p>
          <a:r>
            <a:rPr lang="it-IT" sz="1100"/>
            <a:t> ,case when old_App.BR000016 = test.BR000016 then 1 else 0 END 	as check_BR16</a:t>
          </a:r>
        </a:p>
        <a:p>
          <a:r>
            <a:rPr lang="it-IT" sz="1100"/>
            <a:t> from OUTPUT_WEB_BIB_NEW_TEST test</a:t>
          </a:r>
        </a:p>
        <a:p>
          <a:r>
            <a:rPr lang="it-IT" sz="1100"/>
            <a:t> join OUTPUT_WEB_BIB old_App on test.sndg = old_App.sndg and old_App.country = test.country</a:t>
          </a:r>
        </a:p>
        <a:p>
          <a:r>
            <a:rPr lang="it-IT" sz="1100"/>
            <a:t>WHERE check_BR01  = 0</a:t>
          </a:r>
        </a:p>
        <a:p>
          <a:r>
            <a:rPr lang="it-IT" sz="1100"/>
            <a:t>OR check_BR02 = 0</a:t>
          </a:r>
        </a:p>
        <a:p>
          <a:r>
            <a:rPr lang="it-IT" sz="1100"/>
            <a:t>OR check_BR05 = 0</a:t>
          </a:r>
        </a:p>
        <a:p>
          <a:r>
            <a:rPr lang="it-IT" sz="1100"/>
            <a:t>OR check_BR06 = 0</a:t>
          </a:r>
        </a:p>
        <a:p>
          <a:r>
            <a:rPr lang="it-IT" sz="1100"/>
            <a:t>OR check_BR15 = 0</a:t>
          </a:r>
        </a:p>
        <a:p>
          <a:r>
            <a:rPr lang="it-IT" sz="1100"/>
            <a:t>OR check_BR16 = 0</a:t>
          </a:r>
        </a:p>
      </xdr:txBody>
    </xdr:sp>
    <xdr:clientData/>
  </xdr:twoCellAnchor>
  <xdr:twoCellAnchor>
    <xdr:from>
      <xdr:col>2</xdr:col>
      <xdr:colOff>83820</xdr:colOff>
      <xdr:row>3</xdr:row>
      <xdr:rowOff>83820</xdr:rowOff>
    </xdr:from>
    <xdr:to>
      <xdr:col>8</xdr:col>
      <xdr:colOff>259080</xdr:colOff>
      <xdr:row>13</xdr:row>
      <xdr:rowOff>60960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2879C5-C309-4FCD-855E-8D31CC4D4AB4}"/>
            </a:ext>
          </a:extLst>
        </xdr:cNvPr>
        <xdr:cNvSpPr txBox="1"/>
      </xdr:nvSpPr>
      <xdr:spPr>
        <a:xfrm>
          <a:off x="502920" y="678180"/>
          <a:ext cx="7284720" cy="1805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select color_app, a.cont, b.cont</a:t>
          </a:r>
        </a:p>
        <a:p>
          <a:r>
            <a:rPr lang="it-IT" sz="1100"/>
            <a:t>	, case when a.cont = b.cont then 1 else 0 end check_NUM, abs(a.cont - b.cont) as diff_NUM</a:t>
          </a:r>
        </a:p>
        <a:p>
          <a:r>
            <a:rPr lang="it-IT" sz="1100"/>
            <a:t>FROM 	(select color_app,count(*) as cont</a:t>
          </a:r>
        </a:p>
        <a:p>
          <a:r>
            <a:rPr lang="it-IT" sz="1100"/>
            <a:t>		from OUTPUT_WEB_BIB_NEW_TEST </a:t>
          </a:r>
        </a:p>
        <a:p>
          <a:r>
            <a:rPr lang="it-IT" sz="1100"/>
            <a:t>		group by color_app) a</a:t>
          </a:r>
        </a:p>
        <a:p>
          <a:r>
            <a:rPr lang="it-IT" sz="1100"/>
            <a:t>JOIN  	(select semaforo_app,count(*) as cont</a:t>
          </a:r>
        </a:p>
        <a:p>
          <a:r>
            <a:rPr lang="it-IT" sz="1100"/>
            <a:t>		from OUTPUT_WEB_BIB </a:t>
          </a:r>
        </a:p>
        <a:p>
          <a:r>
            <a:rPr lang="it-IT" sz="1100"/>
            <a:t>		group by semaforo_app) b  </a:t>
          </a:r>
        </a:p>
        <a:p>
          <a:r>
            <a:rPr lang="it-IT" sz="1100"/>
            <a:t>on a.color_app = b.semaforo_app</a:t>
          </a:r>
        </a:p>
        <a:p>
          <a:r>
            <a:rPr lang="it-IT" sz="1100"/>
            <a:t>order by color_app</a:t>
          </a:r>
          <a:endParaRPr lang="it-IT">
            <a:effectLst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885.595696412034" createdVersion="4" refreshedVersion="6" minRefreshableVersion="3" recordCount="59">
  <cacheSource type="worksheet">
    <worksheetSource ref="A3:K1048576" sheet="Lista dei casi di test"/>
  </cacheSource>
  <cacheFields count="11">
    <cacheField name="Applicazione" numFmtId="0">
      <sharedItems containsBlank="1"/>
    </cacheField>
    <cacheField name="ID" numFmtId="0">
      <sharedItems containsString="0" containsBlank="1" containsNumber="1" containsInteger="1" minValue="1" maxValue="57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 count="5">
        <s v="Ok"/>
        <m/>
        <s v="Da eseguire" u="1"/>
        <s v="ko" u="1"/>
        <s v="In esecuzione" u="1"/>
      </sharedItems>
    </cacheField>
    <cacheField name="Data consegna" numFmtId="14">
      <sharedItems containsNonDate="0" containsString="0" containsBlank="1"/>
    </cacheField>
    <cacheField name="Verifica DSI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Cutano, Ilaria" refreshedDate="42885.595696759257" createdVersion="4" refreshedVersion="6" minRefreshableVersion="3" recordCount="59">
  <cacheSource type="worksheet">
    <worksheetSource ref="A3:L1048576" sheet="Lista dei casi di test"/>
  </cacheSource>
  <cacheFields count="12">
    <cacheField name="Applicazione" numFmtId="0">
      <sharedItems containsBlank="1"/>
    </cacheField>
    <cacheField name="ID" numFmtId="0">
      <sharedItems containsString="0" containsBlank="1" containsNumber="1" containsInteger="1" minValue="1" maxValue="57"/>
    </cacheField>
    <cacheField name="Funzioni oggetto del test" numFmtId="0">
      <sharedItems containsBlank="1"/>
    </cacheField>
    <cacheField name="Moduli oggetto del test" numFmtId="0">
      <sharedItems containsNonDate="0" containsString="0" containsBlank="1"/>
    </cacheField>
    <cacheField name="Nome del test" numFmtId="0">
      <sharedItems containsBlank="1"/>
    </cacheField>
    <cacheField name="Descrizione test" numFmtId="0">
      <sharedItems containsBlank="1"/>
    </cacheField>
    <cacheField name="Esito atteso" numFmtId="0">
      <sharedItems containsBlank="1"/>
    </cacheField>
    <cacheField name="Note fornitore" numFmtId="0">
      <sharedItems containsBlank="1"/>
    </cacheField>
    <cacheField name="Stato test" numFmtId="0">
      <sharedItems containsBlank="1"/>
    </cacheField>
    <cacheField name="Data consegna" numFmtId="14">
      <sharedItems containsNonDate="0" containsString="0" containsBlank="1"/>
    </cacheField>
    <cacheField name="Verifica DSI" numFmtId="0">
      <sharedItems containsBlank="1" count="4">
        <s v="Ok"/>
        <m/>
        <s v="Ko" u="1"/>
        <s v="Non verificato" u="1"/>
      </sharedItems>
    </cacheField>
    <cacheField name="Incorenza stati" numFmtId="0">
      <sharedItems containsNonDate="0" containsBlank="1" count="4">
        <m/>
        <s v="Non coerente" u="1"/>
        <s v="Coerente" u="1"/>
        <s v="Non applicabi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s v="EWS App-B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B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B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BIB "/>
    <n v="1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BIB "/>
    <n v="13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x v="0"/>
    <m/>
    <s v="Ok"/>
  </r>
  <r>
    <s v="EWS App-KOPER "/>
    <n v="2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KOPER "/>
    <n v="2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KOPER "/>
    <n v="22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KOPE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5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6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KOPER "/>
    <n v="27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28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29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0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1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2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KOPER "/>
    <n v="33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KOPER "/>
    <n v="34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KOPER "/>
    <n v="35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6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7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8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39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40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4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KOPER "/>
    <n v="4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x v="0"/>
    <m/>
    <s v="Ok"/>
  </r>
  <r>
    <s v="EWS App-ALEX BANK "/>
    <n v="43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x v="0"/>
    <m/>
    <s v="Ok"/>
  </r>
  <r>
    <s v="EWS App-ALEX BANK "/>
    <n v="44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x v="0"/>
    <m/>
    <s v="Ok"/>
  </r>
  <r>
    <s v="EWS App-ALEX BANK "/>
    <n v="45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x v="0"/>
    <m/>
    <s v="Ok"/>
  </r>
  <r>
    <s v="EWS App-ALEX BANK "/>
    <n v="46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47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48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x v="0"/>
    <m/>
    <s v="Ok"/>
  </r>
  <r>
    <s v="EWS App-ALEX BANK "/>
    <n v="49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50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5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x v="0"/>
    <m/>
    <s v="Ok"/>
  </r>
  <r>
    <s v="EWS App-ALEX BANK "/>
    <n v="5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x v="0"/>
    <m/>
    <s v="Ok"/>
  </r>
  <r>
    <s v="EWS App-ALEX BANK "/>
    <n v="53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5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6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s v="EWS App-ALEX BANK "/>
    <n v="57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x v="0"/>
    <m/>
    <s v="Ok"/>
  </r>
  <r>
    <m/>
    <m/>
    <m/>
    <m/>
    <m/>
    <m/>
    <m/>
    <m/>
    <x v="1"/>
    <m/>
    <m/>
  </r>
  <r>
    <m/>
    <m/>
    <m/>
    <m/>
    <m/>
    <m/>
    <m/>
    <m/>
    <x v="1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s v="EWS App-BIB "/>
    <n v="1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BIB "/>
    <n v="2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BIB "/>
    <n v="3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BIB "/>
    <n v="4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5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6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7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BIB "/>
    <n v="8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9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0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BIB "/>
    <n v="1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BIB "/>
    <n v="13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BIB "/>
    <n v="14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5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6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7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8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BIB "/>
    <n v="19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BIB)"/>
    <s v="Ok"/>
    <m/>
    <x v="0"/>
    <x v="0"/>
  </r>
  <r>
    <s v="EWS App-KOPER "/>
    <n v="20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KOPER "/>
    <n v="21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KOPER "/>
    <n v="22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KOPER "/>
    <n v="23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4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5"/>
    <s v="Predictive Model"/>
    <m/>
    <s v="colore Handling Accou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6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KOPER "/>
    <n v="27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28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29"/>
    <s v="Exception (Connection Node)"/>
    <m/>
    <s v="accensione Exception 2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0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1"/>
    <s v="Exception (Connection Node)"/>
    <m/>
    <s v="accensione Exception 5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2"/>
    <s v="Exception (Connection Node)"/>
    <m/>
    <s v="accensione Exception 6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KOPER "/>
    <n v="33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KOPER "/>
    <n v="34"/>
    <s v="Predictive Model"/>
    <m/>
    <s v="Handling Accou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KOPER "/>
    <n v="35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6"/>
    <s v="Business Rules"/>
    <m/>
    <s v="BR0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7"/>
    <s v="Business Rules"/>
    <m/>
    <s v="BR0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8"/>
    <s v="Business Rules"/>
    <m/>
    <s v="BR0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39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40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41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KOPER "/>
    <n v="42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KOPER)"/>
    <s v="Ok"/>
    <m/>
    <x v="0"/>
    <x v="0"/>
  </r>
  <r>
    <s v="EWS App-ALEX BANK "/>
    <n v="43"/>
    <s v="Final Score"/>
    <m/>
    <s v="numerosità controparti"/>
    <s v="Sarà verificato che l'introduzione della nuova app 2.0 non abbia portato ad una perdita di record"/>
    <s v="Non ci siano differenze in termine di numero"/>
    <s v="confronto sulla tabella finale"/>
    <s v="Ok"/>
    <m/>
    <x v="0"/>
    <x v="0"/>
  </r>
  <r>
    <s v="EWS App-ALEX BANK "/>
    <n v="44"/>
    <s v="Final Score"/>
    <m/>
    <s v="numerosità controparti per Segment"/>
    <s v="Sarà verificato che l'introduzione della nuova app 2.0 non abbia portato ad una perdita di record, aggregando i dati per segmento"/>
    <s v="Non ci siano differenze in termine di numero"/>
    <s v="confronto sulla tabella finale"/>
    <s v="Ok"/>
    <m/>
    <x v="0"/>
    <x v="0"/>
  </r>
  <r>
    <s v="EWS App-ALEX BANK "/>
    <n v="45"/>
    <s v="Final Score"/>
    <m/>
    <s v="numerosità controparti per Final Score"/>
    <s v="Sarà verificato che l'introduzione della nuova app 2.0 non abbia portato ad una perdita di record, aggregando i dati per colore finale "/>
    <s v="Non ci siano differenze in termine di numero"/>
    <s v="confronto sulla tabella finale"/>
    <s v="Ok"/>
    <m/>
    <x v="0"/>
    <x v="0"/>
  </r>
  <r>
    <s v="EWS App-ALEX BANK "/>
    <n v="46"/>
    <s v="Final Score"/>
    <m/>
    <s v="colore fina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47"/>
    <s v="Predictive Model"/>
    <m/>
    <s v="colore Client Mispayment Module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48"/>
    <s v="Matrix (Connection Node)"/>
    <m/>
    <s v="colore matrice primo rischio"/>
    <s v="Per ogni sndg sarà verificata puntualmente l'uguaglianza tra prima e dopo l'introduzione della nuova app 2.0"/>
    <s v="Non ci siano differenze in termine di colore"/>
    <s v="confronto sulla tabella finale"/>
    <s v="Ok"/>
    <m/>
    <x v="0"/>
    <x v="0"/>
  </r>
  <r>
    <s v="EWS App-ALEX BANK "/>
    <n v="49"/>
    <s v="Decision List (Input Node)"/>
    <m/>
    <s v="accensione AQR Fatal (ex Fast-Track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50"/>
    <s v="Decision List (Input Node)"/>
    <m/>
    <s v="accensione AQR Trigger (ex Exception 1)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51"/>
    <s v="Exception (Connection Node)"/>
    <m/>
    <s v="accensione Exception 3"/>
    <s v="Per ogni sndg sarà verificata puntualmente l'uguaglianza tra prima e dopo l'introduzione della nuova app 2.0"/>
    <s v="Non ci siano differenze in termine di flag (accensione segnale)"/>
    <s v="confronto sulla tabella finale"/>
    <s v="Ok"/>
    <m/>
    <x v="0"/>
    <x v="0"/>
  </r>
  <r>
    <s v="EWS App-ALEX BANK "/>
    <n v="52"/>
    <s v="Predictive Model"/>
    <m/>
    <s v="Client Mispayment Module"/>
    <s v="Per ogni sndg sarà verificata puntualmente l'uguaglianza tra prima e dopo l'introduzione della nuova app 2.0"/>
    <s v="Non ci siano differenze in termine di score"/>
    <s v="confronto sul campo detection_rationale"/>
    <s v="Ok"/>
    <m/>
    <x v="0"/>
    <x v="0"/>
  </r>
  <r>
    <s v="EWS App-ALEX BANK "/>
    <n v="53"/>
    <s v="Business Rules"/>
    <m/>
    <s v="BR01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4"/>
    <s v="Business Rules"/>
    <m/>
    <s v="BR08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5"/>
    <s v="Business Rules"/>
    <m/>
    <s v="BR12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6"/>
    <s v="Business Rules"/>
    <m/>
    <s v="BR15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s v="EWS App-ALEX BANK "/>
    <n v="57"/>
    <s v="Business Rules"/>
    <m/>
    <s v="BR16"/>
    <s v="Per ogni sndg sarà verificata puntualmente l'uguaglianza tra prima e dopo l'introduzione della nuova app 2.0"/>
    <s v="Non ci siano differenze in termine di flag (accensione segnale)"/>
    <s v="confronto sulla tabella finale singola banca (output_web_ALEX BANK)"/>
    <s v="Ok"/>
    <m/>
    <x v="0"/>
    <x v="0"/>
  </r>
  <r>
    <m/>
    <m/>
    <m/>
    <m/>
    <m/>
    <m/>
    <m/>
    <m/>
    <m/>
    <m/>
    <x v="1"/>
    <x v="0"/>
  </r>
  <r>
    <m/>
    <m/>
    <m/>
    <m/>
    <m/>
    <m/>
    <m/>
    <m/>
    <m/>
    <m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 rowHeaderCaption="Stato Casi Test">
  <location ref="B7:C10" firstHeaderRow="1" firstDataRow="1" firstDataCol="1"/>
  <pivotFields count="11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>
      <items count="6">
        <item h="1" m="1" x="2"/>
        <item h="1" m="1" x="4"/>
        <item m="1" x="3"/>
        <item x="0"/>
        <item h="1" x="1"/>
        <item t="default"/>
      </items>
    </pivotField>
    <pivotField showAll="0"/>
    <pivotField showAll="0" defaultSubtotal="0"/>
  </pivotFields>
  <rowFields count="1">
    <field x="8"/>
  </rowFields>
  <rowItems count="3">
    <i>
      <x v="2"/>
    </i>
    <i>
      <x v="3"/>
    </i>
    <i t="grand">
      <x/>
    </i>
  </rowItems>
  <colItems count="1">
    <i/>
  </colItems>
  <dataFields count="1">
    <dataField name="Conteggio" fld="1" subtotal="count" baseField="0" baseItem="0"/>
  </dataFields>
  <formats count="44"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type="all" dataOnly="0" outline="0" fieldPosition="0"/>
    </format>
    <format dxfId="40">
      <pivotArea field="8" type="button" dataOnly="0" labelOnly="1" outline="0" axis="axisRow" fieldPosition="0"/>
    </format>
    <format dxfId="39">
      <pivotArea field="8" type="button" dataOnly="0" labelOnly="1" outline="0" axis="axisRow" fieldPosition="0"/>
    </format>
    <format dxfId="38">
      <pivotArea field="8" type="button" dataOnly="0" labelOnly="1" outline="0" axis="axisRow" fieldPosition="0"/>
    </format>
    <format dxfId="37">
      <pivotArea dataOnly="0" labelOnly="1" fieldPosition="0">
        <references count="1">
          <reference field="8" count="0"/>
        </references>
      </pivotArea>
    </format>
    <format dxfId="36">
      <pivotArea dataOnly="0" labelOnly="1" grandRow="1" outline="0" fieldPosition="0"/>
    </format>
    <format dxfId="35">
      <pivotArea collapsedLevelsAreSubtotals="1" fieldPosition="0">
        <references count="1">
          <reference field="8" count="0"/>
        </references>
      </pivotArea>
    </format>
    <format dxfId="34">
      <pivotArea dataOnly="0" labelOnly="1" outline="0" axis="axisValues" fieldPosition="0"/>
    </format>
    <format dxfId="33">
      <pivotArea dataOnly="0" labelOnly="1" outline="0" axis="axisValues" fieldPosition="0"/>
    </format>
    <format dxfId="32">
      <pivotArea grandRow="1" outline="0" collapsedLevelsAreSubtotals="1" fieldPosition="0"/>
    </format>
    <format dxfId="31">
      <pivotArea dataOnly="0" labelOnly="1" outline="0" axis="axisValues" fieldPosition="0"/>
    </format>
    <format dxfId="30">
      <pivotArea dataOnly="0" labelOnly="1" outline="0" axis="axisValues" fieldPosition="0"/>
    </format>
    <format dxfId="29">
      <pivotArea dataOnly="0" labelOnly="1" outline="0" axis="axisValues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8" type="button" dataOnly="0" labelOnly="1" outline="0" axis="axisRow" fieldPosition="0"/>
    </format>
    <format dxfId="24">
      <pivotArea dataOnly="0" labelOnly="1" outline="0" axis="axisValues" fieldPosition="0"/>
    </format>
    <format dxfId="23">
      <pivotArea dataOnly="0" labelOnly="1" fieldPosition="0">
        <references count="1">
          <reference field="8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8" type="button" dataOnly="0" labelOnly="1" outline="0" axis="axisRow" fieldPosition="0"/>
    </format>
    <format dxfId="17">
      <pivotArea dataOnly="0" labelOnly="1" outline="0" axis="axisValues" fieldPosition="0"/>
    </format>
    <format dxfId="16">
      <pivotArea dataOnly="0" labelOnly="1" fieldPosition="0">
        <references count="1">
          <reference field="8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8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8" count="0"/>
        </references>
      </pivotArea>
    </format>
    <format dxfId="8">
      <pivotArea dataOnly="0" labelOnly="1" grandRow="1" outline="0" fieldPosition="0"/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3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H10:I14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>
      <items count="5">
        <item m="1" x="3"/>
        <item x="0"/>
        <item h="1" x="1"/>
        <item m="1"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Conteggio" fld="1" subtotal="count" baseField="10" baseItem="0"/>
  </dataFields>
  <formats count="29">
    <format dxfId="72">
      <pivotArea field="10" type="button" dataOnly="0" labelOnly="1" outline="0" axis="axisRow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field="10" type="button" dataOnly="0" labelOnly="1" outline="0" axis="axisRow" fieldPosition="0"/>
    </format>
    <format dxfId="68">
      <pivotArea dataOnly="0" labelOnly="1" outline="0" axis="axisValues" fieldPosition="0"/>
    </format>
    <format dxfId="67">
      <pivotArea dataOnly="0" labelOnly="1" fieldPosition="0">
        <references count="1">
          <reference field="10" count="0"/>
        </references>
      </pivotArea>
    </format>
    <format dxfId="66">
      <pivotArea dataOnly="0" labelOnly="1" grandRow="1" outline="0" fieldPosition="0"/>
    </format>
    <format dxfId="65">
      <pivotArea dataOnly="0" labelOnly="1" outline="0" axis="axisValues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10" type="button" dataOnly="0" labelOnly="1" outline="0" axis="axisRow" fieldPosition="0"/>
    </format>
    <format dxfId="61">
      <pivotArea dataOnly="0" labelOnly="1" outline="0" axis="axisValues" fieldPosition="0"/>
    </format>
    <format dxfId="60">
      <pivotArea dataOnly="0" labelOnly="1" fieldPosition="0">
        <references count="1">
          <reference field="10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10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labelOnly="1" fieldPosition="0">
        <references count="1">
          <reference field="10" count="0"/>
        </references>
      </pivotArea>
    </format>
    <format dxfId="52">
      <pivotArea dataOnly="0" labelOnly="1" grandRow="1" outline="0" fieldPosition="0"/>
    </format>
    <format dxfId="51">
      <pivotArea dataOnly="0" labelOnly="1" outline="0" axis="axisValues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0" type="button" dataOnly="0" labelOnly="1" outline="0" axis="axisRow" fieldPosition="0"/>
    </format>
    <format dxfId="47">
      <pivotArea dataOnly="0" labelOnly="1" outline="0" axis="axisValues" fieldPosition="0"/>
    </format>
    <format dxfId="46">
      <pivotArea dataOnly="0" labelOnly="1" fieldPosition="0">
        <references count="1">
          <reference field="10" count="0"/>
        </references>
      </pivotArea>
    </format>
    <format dxfId="45">
      <pivotArea dataOnly="0" labelOnly="1" grandRow="1" outline="0" fieldPosition="0"/>
    </format>
    <format dxfId="4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2" cacheId="8" applyNumberFormats="0" applyBorderFormats="0" applyFontFormats="0" applyPatternFormats="0" applyAlignmentFormats="0" applyWidthHeightFormats="1" dataCaption="Valori" updatedVersion="6" minRefreshableVersion="3" useAutoFormatting="1" itemPrintTitles="1" createdVersion="4" indent="0" outline="1" outlineData="1" multipleFieldFilters="0">
  <location ref="L10:M13" firstHeaderRow="1" firstDataRow="1" firstDataCol="1"/>
  <pivotFields count="12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axis="axisRow">
      <items count="5">
        <item m="1" x="2"/>
        <item h="1" m="1" x="3"/>
        <item m="1" x="1"/>
        <item h="1" x="0"/>
        <item t="default"/>
      </items>
    </pivotField>
  </pivotFields>
  <rowFields count="1">
    <field x="11"/>
  </rowFields>
  <rowItems count="3">
    <i>
      <x/>
    </i>
    <i>
      <x v="2"/>
    </i>
    <i t="grand">
      <x/>
    </i>
  </rowItems>
  <colItems count="1">
    <i/>
  </colItems>
  <dataFields count="1">
    <dataField name="Conteggio" fld="1" subtotal="count" baseField="11" baseItem="0"/>
  </dataFields>
  <formats count="28">
    <format dxfId="100">
      <pivotArea field="11" type="button" dataOnly="0" labelOnly="1" outline="0" axis="axisRow" fieldPosition="0"/>
    </format>
    <format dxfId="99">
      <pivotArea field="11" type="button" dataOnly="0" labelOnly="1" outline="0" axis="axisRow" fieldPosition="0"/>
    </format>
    <format dxfId="98">
      <pivotArea field="11" type="button" dataOnly="0" labelOnly="1" outline="0" axis="axisRow" fieldPosition="0"/>
    </format>
    <format dxfId="97">
      <pivotArea type="all" dataOnly="0" outline="0" fieldPosition="0"/>
    </format>
    <format dxfId="96">
      <pivotArea outline="0" collapsedLevelsAreSubtotals="1" fieldPosition="0"/>
    </format>
    <format dxfId="95">
      <pivotArea field="11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fieldPosition="0">
        <references count="1">
          <reference field="11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  <format dxfId="90">
      <pivotArea field="11" type="button" dataOnly="0" labelOnly="1" outline="0" axis="axisRow" fieldPosition="0"/>
    </format>
    <format dxfId="89">
      <pivotArea field="11" type="button" dataOnly="0" labelOnly="1" outline="0" axis="axisRow" fieldPosition="0"/>
    </format>
    <format dxfId="88">
      <pivotArea dataOnly="0" labelOnly="1" outline="0" axis="axisValues" fieldPosition="0"/>
    </format>
    <format dxfId="87">
      <pivotArea dataOnly="0" labelOnly="1" outline="0" axis="axisValues" fieldPosition="0"/>
    </format>
    <format dxfId="86">
      <pivotArea outline="0" collapsedLevelsAreSubtotals="1" fieldPosition="0"/>
    </format>
    <format dxfId="85">
      <pivotArea dataOnly="0" labelOnly="1" outline="0" axis="axisValues" fieldPosition="0"/>
    </format>
    <format dxfId="84">
      <pivotArea dataOnly="0" labelOnly="1" outline="0" axis="axisValues" fieldPosition="0"/>
    </format>
    <format dxfId="83">
      <pivotArea outline="0" collapsedLevelsAreSubtotals="1" fieldPosition="0"/>
    </format>
    <format dxfId="82">
      <pivotArea dataOnly="0" labelOnly="1" outline="0" axis="axisValues" fieldPosition="0"/>
    </format>
    <format dxfId="81">
      <pivotArea dataOnly="0" labelOnly="1" outline="0" axis="axisValues" fieldPosition="0"/>
    </format>
    <format dxfId="80">
      <pivotArea field="11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outline="0" axis="axisValues" fieldPosition="0"/>
    </format>
    <format dxfId="77">
      <pivotArea dataOnly="0" labelOnly="1" fieldPosition="0">
        <references count="1">
          <reference field="11" count="0"/>
        </references>
      </pivotArea>
    </format>
    <format dxfId="76">
      <pivotArea dataOnly="0" labelOnly="1" grandRow="1" outline="0" fieldPosition="0"/>
    </format>
    <format dxfId="75">
      <pivotArea field="11" type="button" dataOnly="0" labelOnly="1" outline="0" axis="axisRow" fieldPosition="0"/>
    </format>
    <format dxfId="74">
      <pivotArea dataOnly="0" labelOnly="1" outline="0" axis="axisValues" fieldPosition="0"/>
    </format>
    <format dxfId="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M52"/>
  <sheetViews>
    <sheetView topLeftCell="A37" workbookViewId="0">
      <selection activeCell="I45" sqref="I45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5.6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1"/>
    </row>
    <row r="5" spans="1:13" ht="15.6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7"/>
      <c r="M5" s="1"/>
    </row>
    <row r="6" spans="1:13" ht="15.6" x14ac:dyDescent="0.3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7"/>
      <c r="M6" s="1"/>
    </row>
    <row r="7" spans="1:13" ht="15.6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7"/>
      <c r="M7" s="1"/>
    </row>
    <row r="8" spans="1:13" ht="15.6" x14ac:dyDescent="0.3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7"/>
      <c r="M8" s="1"/>
    </row>
    <row r="9" spans="1:13" ht="15.6" x14ac:dyDescent="0.3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7"/>
      <c r="M9" s="1"/>
    </row>
    <row r="10" spans="1:13" ht="15.6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7"/>
      <c r="M10" s="1"/>
    </row>
    <row r="11" spans="1:13" ht="15.6" x14ac:dyDescent="0.3">
      <c r="A11" s="5"/>
      <c r="B11" s="8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</row>
    <row r="12" spans="1:13" ht="15.6" x14ac:dyDescent="0.3">
      <c r="A12" s="5"/>
      <c r="B12" s="9" t="s">
        <v>7</v>
      </c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</row>
    <row r="13" spans="1:13" ht="15.6" x14ac:dyDescent="0.3">
      <c r="A13" s="5"/>
      <c r="B13" s="9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</row>
    <row r="14" spans="1:13" ht="15.6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</row>
    <row r="15" spans="1:13" ht="15.6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1"/>
    </row>
    <row r="16" spans="1:13" ht="15.6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1"/>
    </row>
    <row r="17" spans="1:13" ht="15.6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1"/>
    </row>
    <row r="18" spans="1:13" ht="15.6" x14ac:dyDescent="0.3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</row>
    <row r="19" spans="1:13" ht="15.6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1"/>
    </row>
    <row r="20" spans="1:13" ht="15.6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1"/>
    </row>
    <row r="21" spans="1:13" ht="15.6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1"/>
    </row>
    <row r="22" spans="1:13" ht="15.6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1"/>
    </row>
    <row r="23" spans="1:13" ht="15.6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1"/>
    </row>
    <row r="24" spans="1:13" ht="22.8" x14ac:dyDescent="0.4">
      <c r="A24" s="5"/>
      <c r="B24" s="91"/>
      <c r="C24" s="92"/>
      <c r="D24" s="92"/>
      <c r="E24" s="92"/>
      <c r="F24" s="92"/>
      <c r="G24" s="92"/>
      <c r="H24" s="92"/>
      <c r="I24" s="92"/>
      <c r="J24" s="92"/>
      <c r="K24" s="93"/>
      <c r="L24" s="7"/>
      <c r="M24" s="1"/>
    </row>
    <row r="25" spans="1:13" ht="22.8" x14ac:dyDescent="0.4">
      <c r="A25" s="5"/>
      <c r="B25" s="94" t="s">
        <v>9</v>
      </c>
      <c r="C25" s="95"/>
      <c r="D25" s="95"/>
      <c r="E25" s="95"/>
      <c r="F25" s="95"/>
      <c r="G25" s="95"/>
      <c r="H25" s="95"/>
      <c r="I25" s="95"/>
      <c r="J25" s="95"/>
      <c r="K25" s="96"/>
      <c r="L25" s="7"/>
      <c r="M25" s="1"/>
    </row>
    <row r="26" spans="1:13" ht="22.8" x14ac:dyDescent="0.4">
      <c r="A26" s="5"/>
      <c r="B26" s="94"/>
      <c r="C26" s="95"/>
      <c r="D26" s="95"/>
      <c r="E26" s="95"/>
      <c r="F26" s="95"/>
      <c r="G26" s="95"/>
      <c r="H26" s="95"/>
      <c r="I26" s="95"/>
      <c r="J26" s="95"/>
      <c r="K26" s="96"/>
      <c r="L26" s="7"/>
      <c r="M26" s="1"/>
    </row>
    <row r="27" spans="1:13" ht="22.8" x14ac:dyDescent="0.4">
      <c r="A27" s="5"/>
      <c r="B27" s="94" t="s">
        <v>29</v>
      </c>
      <c r="C27" s="95"/>
      <c r="D27" s="95"/>
      <c r="E27" s="95"/>
      <c r="F27" s="95"/>
      <c r="G27" s="95"/>
      <c r="H27" s="95"/>
      <c r="I27" s="95"/>
      <c r="J27" s="95"/>
      <c r="K27" s="96"/>
      <c r="L27" s="7"/>
      <c r="M27" s="1"/>
    </row>
    <row r="28" spans="1:13" ht="22.8" x14ac:dyDescent="0.4">
      <c r="A28" s="5"/>
      <c r="B28" s="97"/>
      <c r="C28" s="98"/>
      <c r="D28" s="98"/>
      <c r="E28" s="98"/>
      <c r="F28" s="98"/>
      <c r="G28" s="98"/>
      <c r="H28" s="98"/>
      <c r="I28" s="98"/>
      <c r="J28" s="98"/>
      <c r="K28" s="99"/>
      <c r="L28" s="7"/>
      <c r="M28" s="1"/>
    </row>
    <row r="29" spans="1:13" ht="15.6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1"/>
    </row>
    <row r="30" spans="1:13" ht="15.6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1"/>
    </row>
    <row r="31" spans="1:13" ht="15.6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1"/>
    </row>
    <row r="32" spans="1:13" ht="15.6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1"/>
    </row>
    <row r="33" spans="1:13" ht="15.6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1"/>
    </row>
    <row r="34" spans="1:13" ht="15.6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1"/>
    </row>
    <row r="35" spans="1:13" ht="15.6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1"/>
    </row>
    <row r="36" spans="1:13" ht="15.6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1"/>
    </row>
    <row r="37" spans="1:13" ht="15.6" x14ac:dyDescent="0.3">
      <c r="A37" s="5"/>
      <c r="B37" s="89" t="s">
        <v>10</v>
      </c>
      <c r="C37" s="89"/>
      <c r="D37" s="90" t="s">
        <v>11</v>
      </c>
      <c r="E37" s="90"/>
      <c r="F37" s="90"/>
      <c r="G37" s="90"/>
      <c r="H37" s="90"/>
      <c r="I37" s="90"/>
      <c r="J37" s="90"/>
      <c r="K37" s="90"/>
      <c r="L37" s="7"/>
      <c r="M37" s="1"/>
    </row>
    <row r="38" spans="1:13" ht="15.6" x14ac:dyDescent="0.3">
      <c r="A38" s="5"/>
      <c r="B38" s="89" t="s">
        <v>12</v>
      </c>
      <c r="C38" s="89"/>
      <c r="D38" s="90" t="s">
        <v>13</v>
      </c>
      <c r="E38" s="90"/>
      <c r="F38" s="90"/>
      <c r="G38" s="90"/>
      <c r="H38" s="90"/>
      <c r="I38" s="90"/>
      <c r="J38" s="90"/>
      <c r="K38" s="90"/>
      <c r="L38" s="7"/>
      <c r="M38" s="1"/>
    </row>
    <row r="39" spans="1:13" ht="15.6" x14ac:dyDescent="0.3">
      <c r="A39" s="5"/>
      <c r="B39" s="89" t="s">
        <v>14</v>
      </c>
      <c r="C39" s="89"/>
      <c r="D39" s="90" t="s">
        <v>15</v>
      </c>
      <c r="E39" s="90"/>
      <c r="F39" s="90"/>
      <c r="G39" s="90"/>
      <c r="H39" s="90"/>
      <c r="I39" s="90"/>
      <c r="J39" s="90"/>
      <c r="K39" s="90"/>
      <c r="L39" s="7"/>
      <c r="M39" s="1"/>
    </row>
    <row r="40" spans="1:13" ht="15.6" x14ac:dyDescent="0.3">
      <c r="A40" s="5"/>
      <c r="B40" s="89" t="s">
        <v>16</v>
      </c>
      <c r="C40" s="89"/>
      <c r="D40" s="90" t="s">
        <v>30</v>
      </c>
      <c r="E40" s="90"/>
      <c r="F40" s="90"/>
      <c r="G40" s="90"/>
      <c r="H40" s="90"/>
      <c r="I40" s="90"/>
      <c r="J40" s="90"/>
      <c r="K40" s="90"/>
      <c r="L40" s="7"/>
      <c r="M40" s="1"/>
    </row>
    <row r="41" spans="1:13" ht="15.6" x14ac:dyDescent="0.3">
      <c r="A41" s="5"/>
      <c r="B41" s="89" t="s">
        <v>17</v>
      </c>
      <c r="C41" s="89"/>
      <c r="D41" s="90" t="s">
        <v>18</v>
      </c>
      <c r="E41" s="90"/>
      <c r="F41" s="90"/>
      <c r="G41" s="90"/>
      <c r="H41" s="90"/>
      <c r="I41" s="90"/>
      <c r="J41" s="90"/>
      <c r="K41" s="90"/>
      <c r="L41" s="7"/>
      <c r="M41" s="1"/>
    </row>
    <row r="42" spans="1:13" ht="15.6" x14ac:dyDescent="0.3">
      <c r="A42" s="5"/>
      <c r="B42" s="89" t="s">
        <v>19</v>
      </c>
      <c r="C42" s="89"/>
      <c r="D42" s="100" t="s">
        <v>20</v>
      </c>
      <c r="E42" s="101"/>
      <c r="F42" s="90" t="s">
        <v>21</v>
      </c>
      <c r="G42" s="90"/>
      <c r="H42" s="90" t="s">
        <v>22</v>
      </c>
      <c r="I42" s="90"/>
      <c r="J42" s="90"/>
      <c r="K42" s="90"/>
      <c r="L42" s="7"/>
      <c r="M42" s="1"/>
    </row>
    <row r="43" spans="1:13" ht="15.6" x14ac:dyDescent="0.3">
      <c r="A43" s="5"/>
      <c r="B43" s="89" t="s">
        <v>23</v>
      </c>
      <c r="C43" s="89"/>
      <c r="D43" s="90" t="s">
        <v>24</v>
      </c>
      <c r="E43" s="90"/>
      <c r="F43" s="90"/>
      <c r="G43" s="90"/>
      <c r="H43" s="90"/>
      <c r="I43" s="90"/>
      <c r="J43" s="90"/>
      <c r="K43" s="90"/>
      <c r="L43" s="7"/>
      <c r="M43" s="1"/>
    </row>
    <row r="44" spans="1:13" ht="15.6" x14ac:dyDescent="0.3">
      <c r="A44" s="5"/>
      <c r="B44" s="89" t="s">
        <v>25</v>
      </c>
      <c r="C44" s="89"/>
      <c r="D44" s="104">
        <v>42879</v>
      </c>
      <c r="E44" s="105"/>
      <c r="F44" s="101"/>
      <c r="G44" s="90" t="s">
        <v>26</v>
      </c>
      <c r="H44" s="90"/>
      <c r="I44" s="90"/>
      <c r="J44" s="104">
        <v>42879</v>
      </c>
      <c r="K44" s="101"/>
      <c r="L44" s="7"/>
      <c r="M44" s="1"/>
    </row>
    <row r="45" spans="1:13" ht="15.6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1"/>
    </row>
    <row r="46" spans="1:13" ht="15.6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1"/>
    </row>
    <row r="47" spans="1:13" ht="15.6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1"/>
    </row>
    <row r="48" spans="1:13" ht="15.6" x14ac:dyDescent="0.3">
      <c r="A48" s="5"/>
      <c r="B48" s="102" t="s">
        <v>27</v>
      </c>
      <c r="C48" s="102"/>
      <c r="D48" s="102"/>
      <c r="E48" s="102"/>
      <c r="F48" s="102"/>
      <c r="G48" s="102"/>
      <c r="H48" s="102"/>
      <c r="I48" s="102"/>
      <c r="J48" s="102"/>
      <c r="K48" s="102"/>
      <c r="L48" s="7"/>
      <c r="M48" s="1"/>
    </row>
    <row r="49" spans="1:13" ht="15.6" x14ac:dyDescent="0.3">
      <c r="A49" s="5"/>
      <c r="B49" s="103" t="s">
        <v>28</v>
      </c>
      <c r="C49" s="103"/>
      <c r="D49" s="103"/>
      <c r="E49" s="103"/>
      <c r="F49" s="103"/>
      <c r="G49" s="103"/>
      <c r="H49" s="103"/>
      <c r="I49" s="103"/>
      <c r="J49" s="103"/>
      <c r="K49" s="103"/>
      <c r="L49" s="7"/>
      <c r="M49" s="1"/>
    </row>
    <row r="50" spans="1:13" ht="15.6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7"/>
      <c r="M50" s="1"/>
    </row>
    <row r="51" spans="1:13" ht="15.6" x14ac:dyDescent="0.3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2"/>
      <c r="M51" s="1"/>
    </row>
    <row r="52" spans="1:1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</sheetData>
  <mergeCells count="27">
    <mergeCell ref="B48:K48"/>
    <mergeCell ref="B49:K49"/>
    <mergeCell ref="B43:C43"/>
    <mergeCell ref="D43:K43"/>
    <mergeCell ref="B44:C44"/>
    <mergeCell ref="D44:F44"/>
    <mergeCell ref="G44:I44"/>
    <mergeCell ref="J44:K44"/>
    <mergeCell ref="B41:C41"/>
    <mergeCell ref="D41:K41"/>
    <mergeCell ref="B42:C42"/>
    <mergeCell ref="D42:E42"/>
    <mergeCell ref="F42:G42"/>
    <mergeCell ref="H42:K42"/>
    <mergeCell ref="B38:C38"/>
    <mergeCell ref="D38:K38"/>
    <mergeCell ref="B39:C39"/>
    <mergeCell ref="D39:K39"/>
    <mergeCell ref="B40:C40"/>
    <mergeCell ref="D40:K40"/>
    <mergeCell ref="B37:C37"/>
    <mergeCell ref="D37:K37"/>
    <mergeCell ref="B24:K24"/>
    <mergeCell ref="B25:K25"/>
    <mergeCell ref="B26:K26"/>
    <mergeCell ref="B27:K27"/>
    <mergeCell ref="B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2"/>
  <dimension ref="A1:Q77"/>
  <sheetViews>
    <sheetView tabSelected="1" zoomScale="90" zoomScaleNormal="90" workbookViewId="0">
      <pane xSplit="3" ySplit="2" topLeftCell="G23" activePane="bottomRight" state="frozen"/>
      <selection pane="topRight" activeCell="D1" sqref="D1"/>
      <selection pane="bottomLeft" activeCell="A3" sqref="A3"/>
      <selection pane="bottomRight" activeCell="B79" sqref="B79"/>
    </sheetView>
  </sheetViews>
  <sheetFormatPr defaultColWidth="9.21875" defaultRowHeight="13.8" x14ac:dyDescent="0.3"/>
  <cols>
    <col min="1" max="1" width="16.5546875" style="65" bestFit="1" customWidth="1"/>
    <col min="2" max="2" width="4.44140625" style="65" customWidth="1"/>
    <col min="3" max="3" width="26.33203125" style="65" bestFit="1" customWidth="1"/>
    <col min="4" max="4" width="19.77734375" style="65" bestFit="1" customWidth="1"/>
    <col min="5" max="5" width="35.6640625" style="65" bestFit="1" customWidth="1"/>
    <col min="6" max="6" width="110.5546875" style="72" bestFit="1" customWidth="1"/>
    <col min="7" max="7" width="65.21875" style="65" customWidth="1"/>
    <col min="8" max="8" width="49.21875" style="65" bestFit="1" customWidth="1"/>
    <col min="9" max="9" width="11.6640625" style="65" customWidth="1"/>
    <col min="10" max="10" width="18.21875" style="67" bestFit="1" customWidth="1"/>
    <col min="11" max="11" width="15.44140625" style="65" bestFit="1" customWidth="1"/>
    <col min="12" max="12" width="13" style="65" customWidth="1"/>
    <col min="13" max="14" width="9.21875" style="65"/>
    <col min="15" max="15" width="9.21875" style="65" customWidth="1"/>
    <col min="16" max="16" width="3" style="65" bestFit="1" customWidth="1"/>
    <col min="17" max="17" width="11.44140625" style="65" bestFit="1" customWidth="1"/>
    <col min="18" max="16384" width="9.21875" style="65"/>
  </cols>
  <sheetData>
    <row r="1" spans="1:17" x14ac:dyDescent="0.3">
      <c r="A1" s="106" t="s">
        <v>31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7" t="s">
        <v>43</v>
      </c>
    </row>
    <row r="2" spans="1:17" x14ac:dyDescent="0.3">
      <c r="A2" s="106" t="s">
        <v>32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7"/>
    </row>
    <row r="3" spans="1:17" x14ac:dyDescent="0.3">
      <c r="A3" s="62" t="s">
        <v>0</v>
      </c>
      <c r="B3" s="62" t="s">
        <v>1</v>
      </c>
      <c r="C3" s="62" t="s">
        <v>36</v>
      </c>
      <c r="D3" s="62" t="s">
        <v>35</v>
      </c>
      <c r="E3" s="62" t="s">
        <v>2</v>
      </c>
      <c r="F3" s="71" t="s">
        <v>3</v>
      </c>
      <c r="G3" s="62" t="s">
        <v>4</v>
      </c>
      <c r="H3" s="62" t="s">
        <v>33</v>
      </c>
      <c r="I3" s="62" t="s">
        <v>5</v>
      </c>
      <c r="J3" s="62" t="s">
        <v>34</v>
      </c>
      <c r="K3" s="62" t="s">
        <v>52</v>
      </c>
      <c r="L3" s="62" t="s">
        <v>42</v>
      </c>
      <c r="P3" s="65" t="s">
        <v>37</v>
      </c>
      <c r="Q3" s="65" t="s">
        <v>37</v>
      </c>
    </row>
    <row r="4" spans="1:17" s="66" customFormat="1" ht="14.4" x14ac:dyDescent="0.3">
      <c r="A4" s="63" t="s">
        <v>82</v>
      </c>
      <c r="B4" s="70">
        <v>1</v>
      </c>
      <c r="C4" s="70" t="s">
        <v>72</v>
      </c>
      <c r="D4" s="73"/>
      <c r="E4" s="70" t="s">
        <v>98</v>
      </c>
      <c r="F4" s="73" t="s">
        <v>101</v>
      </c>
      <c r="G4" s="68" t="s">
        <v>77</v>
      </c>
      <c r="H4" s="63" t="s">
        <v>81</v>
      </c>
      <c r="I4" s="69" t="s">
        <v>37</v>
      </c>
      <c r="J4" s="64"/>
      <c r="K4" s="63" t="s">
        <v>37</v>
      </c>
      <c r="L4" s="64"/>
      <c r="P4" s="66" t="s">
        <v>38</v>
      </c>
      <c r="Q4" s="66" t="s">
        <v>38</v>
      </c>
    </row>
    <row r="5" spans="1:17" s="66" customFormat="1" ht="14.4" x14ac:dyDescent="0.3">
      <c r="A5" s="63" t="s">
        <v>82</v>
      </c>
      <c r="B5" s="70">
        <v>2</v>
      </c>
      <c r="C5" s="70" t="s">
        <v>72</v>
      </c>
      <c r="D5" s="73"/>
      <c r="E5" s="70" t="s">
        <v>99</v>
      </c>
      <c r="F5" s="73" t="s">
        <v>102</v>
      </c>
      <c r="G5" s="68" t="s">
        <v>77</v>
      </c>
      <c r="H5" s="63" t="s">
        <v>81</v>
      </c>
      <c r="I5" s="69" t="s">
        <v>37</v>
      </c>
      <c r="J5" s="64"/>
      <c r="K5" s="63" t="s">
        <v>37</v>
      </c>
      <c r="L5" s="64"/>
      <c r="Q5" s="66" t="s">
        <v>39</v>
      </c>
    </row>
    <row r="6" spans="1:17" s="66" customFormat="1" ht="14.4" x14ac:dyDescent="0.3">
      <c r="A6" s="63" t="s">
        <v>82</v>
      </c>
      <c r="B6" s="70">
        <v>3</v>
      </c>
      <c r="C6" s="70" t="s">
        <v>72</v>
      </c>
      <c r="D6" s="73"/>
      <c r="E6" s="70" t="s">
        <v>100</v>
      </c>
      <c r="F6" s="73" t="s">
        <v>103</v>
      </c>
      <c r="G6" s="68" t="s">
        <v>77</v>
      </c>
      <c r="H6" s="63" t="s">
        <v>81</v>
      </c>
      <c r="I6" s="69" t="s">
        <v>37</v>
      </c>
      <c r="J6" s="64"/>
      <c r="K6" s="63" t="s">
        <v>37</v>
      </c>
      <c r="L6" s="64"/>
    </row>
    <row r="7" spans="1:17" s="66" customFormat="1" ht="14.4" x14ac:dyDescent="0.3">
      <c r="A7" s="63" t="s">
        <v>82</v>
      </c>
      <c r="B7" s="70">
        <v>4</v>
      </c>
      <c r="C7" s="70" t="s">
        <v>72</v>
      </c>
      <c r="D7" s="73"/>
      <c r="E7" s="70" t="s">
        <v>65</v>
      </c>
      <c r="F7" s="73" t="s">
        <v>71</v>
      </c>
      <c r="G7" s="68" t="s">
        <v>79</v>
      </c>
      <c r="H7" s="63" t="s">
        <v>81</v>
      </c>
      <c r="I7" s="69" t="s">
        <v>37</v>
      </c>
      <c r="J7" s="64"/>
      <c r="K7" s="63" t="s">
        <v>37</v>
      </c>
      <c r="L7" s="64"/>
    </row>
    <row r="8" spans="1:17" s="66" customFormat="1" ht="14.4" x14ac:dyDescent="0.3">
      <c r="A8" s="63" t="s">
        <v>82</v>
      </c>
      <c r="B8" s="70">
        <v>5</v>
      </c>
      <c r="C8" s="70" t="s">
        <v>73</v>
      </c>
      <c r="D8" s="73"/>
      <c r="E8" s="70" t="s">
        <v>90</v>
      </c>
      <c r="F8" s="73" t="s">
        <v>71</v>
      </c>
      <c r="G8" s="68" t="s">
        <v>79</v>
      </c>
      <c r="H8" s="63" t="s">
        <v>81</v>
      </c>
      <c r="I8" s="69" t="s">
        <v>37</v>
      </c>
      <c r="J8" s="64"/>
      <c r="K8" s="63" t="s">
        <v>37</v>
      </c>
      <c r="L8" s="64"/>
    </row>
    <row r="9" spans="1:17" s="66" customFormat="1" ht="14.4" x14ac:dyDescent="0.3">
      <c r="A9" s="63" t="s">
        <v>82</v>
      </c>
      <c r="B9" s="70">
        <v>6</v>
      </c>
      <c r="C9" s="70" t="s">
        <v>73</v>
      </c>
      <c r="D9" s="73"/>
      <c r="E9" s="70" t="s">
        <v>91</v>
      </c>
      <c r="F9" s="73" t="s">
        <v>71</v>
      </c>
      <c r="G9" s="68" t="s">
        <v>79</v>
      </c>
      <c r="H9" s="63" t="s">
        <v>81</v>
      </c>
      <c r="I9" s="69" t="s">
        <v>37</v>
      </c>
      <c r="J9" s="64"/>
      <c r="K9" s="63" t="s">
        <v>37</v>
      </c>
      <c r="L9" s="64"/>
    </row>
    <row r="10" spans="1:17" s="66" customFormat="1" ht="14.4" x14ac:dyDescent="0.3">
      <c r="A10" s="63" t="s">
        <v>82</v>
      </c>
      <c r="B10" s="70">
        <v>7</v>
      </c>
      <c r="C10" s="70" t="s">
        <v>74</v>
      </c>
      <c r="D10" s="73"/>
      <c r="E10" s="70" t="s">
        <v>66</v>
      </c>
      <c r="F10" s="73" t="s">
        <v>71</v>
      </c>
      <c r="G10" s="68" t="s">
        <v>79</v>
      </c>
      <c r="H10" s="63" t="s">
        <v>81</v>
      </c>
      <c r="I10" s="69" t="s">
        <v>37</v>
      </c>
      <c r="J10" s="64"/>
      <c r="K10" s="63" t="s">
        <v>37</v>
      </c>
      <c r="L10" s="64"/>
    </row>
    <row r="11" spans="1:17" s="66" customFormat="1" ht="14.4" x14ac:dyDescent="0.3">
      <c r="A11" s="63" t="s">
        <v>82</v>
      </c>
      <c r="B11" s="70">
        <v>8</v>
      </c>
      <c r="C11" s="70" t="s">
        <v>75</v>
      </c>
      <c r="D11" s="73"/>
      <c r="E11" s="70" t="s">
        <v>67</v>
      </c>
      <c r="F11" s="73" t="s">
        <v>71</v>
      </c>
      <c r="G11" s="68" t="s">
        <v>80</v>
      </c>
      <c r="H11" s="63" t="s">
        <v>81</v>
      </c>
      <c r="I11" s="69" t="s">
        <v>37</v>
      </c>
      <c r="J11" s="64"/>
      <c r="K11" s="63" t="s">
        <v>37</v>
      </c>
      <c r="L11" s="64"/>
    </row>
    <row r="12" spans="1:17" s="66" customFormat="1" ht="14.4" x14ac:dyDescent="0.3">
      <c r="A12" s="63" t="s">
        <v>82</v>
      </c>
      <c r="B12" s="70">
        <v>9</v>
      </c>
      <c r="C12" s="70" t="s">
        <v>75</v>
      </c>
      <c r="D12" s="73"/>
      <c r="E12" s="70" t="s">
        <v>68</v>
      </c>
      <c r="F12" s="73" t="s">
        <v>71</v>
      </c>
      <c r="G12" s="68" t="s">
        <v>80</v>
      </c>
      <c r="H12" s="63" t="s">
        <v>81</v>
      </c>
      <c r="I12" s="69" t="s">
        <v>37</v>
      </c>
      <c r="J12" s="64"/>
      <c r="K12" s="63" t="s">
        <v>37</v>
      </c>
      <c r="L12" s="64"/>
    </row>
    <row r="13" spans="1:17" s="66" customFormat="1" ht="14.4" x14ac:dyDescent="0.3">
      <c r="A13" s="63" t="s">
        <v>82</v>
      </c>
      <c r="B13" s="70">
        <v>10</v>
      </c>
      <c r="C13" s="70" t="s">
        <v>76</v>
      </c>
      <c r="D13" s="73"/>
      <c r="E13" s="70" t="s">
        <v>69</v>
      </c>
      <c r="F13" s="73" t="s">
        <v>71</v>
      </c>
      <c r="G13" s="68" t="s">
        <v>80</v>
      </c>
      <c r="H13" s="63" t="s">
        <v>81</v>
      </c>
      <c r="I13" s="69" t="s">
        <v>37</v>
      </c>
      <c r="J13" s="64"/>
      <c r="K13" s="63" t="s">
        <v>37</v>
      </c>
      <c r="L13" s="64"/>
    </row>
    <row r="14" spans="1:17" s="66" customFormat="1" ht="14.4" x14ac:dyDescent="0.3">
      <c r="A14" s="63" t="s">
        <v>82</v>
      </c>
      <c r="B14" s="70">
        <v>11</v>
      </c>
      <c r="C14" s="70" t="s">
        <v>76</v>
      </c>
      <c r="D14" s="73"/>
      <c r="E14" s="70" t="s">
        <v>70</v>
      </c>
      <c r="F14" s="73" t="s">
        <v>71</v>
      </c>
      <c r="G14" s="68" t="s">
        <v>80</v>
      </c>
      <c r="H14" s="63" t="s">
        <v>81</v>
      </c>
      <c r="I14" s="69" t="s">
        <v>37</v>
      </c>
      <c r="J14" s="64"/>
      <c r="K14" s="63" t="s">
        <v>37</v>
      </c>
      <c r="L14" s="64"/>
    </row>
    <row r="15" spans="1:17" ht="14.4" x14ac:dyDescent="0.3">
      <c r="A15" s="63" t="s">
        <v>82</v>
      </c>
      <c r="B15" s="70">
        <v>12</v>
      </c>
      <c r="C15" s="70" t="s">
        <v>73</v>
      </c>
      <c r="D15" s="73"/>
      <c r="E15" s="70" t="s">
        <v>125</v>
      </c>
      <c r="F15" s="73" t="s">
        <v>71</v>
      </c>
      <c r="G15" s="68" t="s">
        <v>78</v>
      </c>
      <c r="H15" s="63" t="s">
        <v>127</v>
      </c>
      <c r="I15" s="69" t="s">
        <v>37</v>
      </c>
      <c r="J15" s="64"/>
      <c r="K15" s="63" t="s">
        <v>37</v>
      </c>
      <c r="L15" s="64"/>
    </row>
    <row r="16" spans="1:17" ht="14.4" x14ac:dyDescent="0.3">
      <c r="A16" s="63" t="s">
        <v>82</v>
      </c>
      <c r="B16" s="70">
        <v>13</v>
      </c>
      <c r="C16" s="70" t="s">
        <v>73</v>
      </c>
      <c r="D16" s="73"/>
      <c r="E16" s="70" t="s">
        <v>126</v>
      </c>
      <c r="F16" s="73" t="s">
        <v>71</v>
      </c>
      <c r="G16" s="68" t="s">
        <v>78</v>
      </c>
      <c r="H16" s="63" t="s">
        <v>127</v>
      </c>
      <c r="I16" s="69" t="s">
        <v>37</v>
      </c>
      <c r="J16" s="64"/>
      <c r="K16" s="63" t="s">
        <v>37</v>
      </c>
      <c r="L16" s="64"/>
    </row>
    <row r="17" spans="1:12" ht="14.4" x14ac:dyDescent="0.3">
      <c r="A17" s="63" t="s">
        <v>82</v>
      </c>
      <c r="B17" s="70">
        <v>14</v>
      </c>
      <c r="C17" s="70" t="s">
        <v>64</v>
      </c>
      <c r="D17" s="73"/>
      <c r="E17" s="70" t="s">
        <v>56</v>
      </c>
      <c r="F17" s="73" t="s">
        <v>71</v>
      </c>
      <c r="G17" s="68" t="s">
        <v>80</v>
      </c>
      <c r="H17" s="63" t="s">
        <v>83</v>
      </c>
      <c r="I17" s="69" t="s">
        <v>37</v>
      </c>
      <c r="J17" s="64"/>
      <c r="K17" s="63" t="s">
        <v>37</v>
      </c>
      <c r="L17" s="64"/>
    </row>
    <row r="18" spans="1:12" ht="14.4" x14ac:dyDescent="0.3">
      <c r="A18" s="63" t="s">
        <v>82</v>
      </c>
      <c r="B18" s="70">
        <v>15</v>
      </c>
      <c r="C18" s="70" t="s">
        <v>64</v>
      </c>
      <c r="D18" s="73"/>
      <c r="E18" s="70" t="s">
        <v>60</v>
      </c>
      <c r="F18" s="73" t="s">
        <v>71</v>
      </c>
      <c r="G18" s="68" t="s">
        <v>80</v>
      </c>
      <c r="H18" s="63" t="s">
        <v>83</v>
      </c>
      <c r="I18" s="69" t="s">
        <v>37</v>
      </c>
      <c r="J18" s="64"/>
      <c r="K18" s="63" t="s">
        <v>37</v>
      </c>
      <c r="L18" s="64"/>
    </row>
    <row r="19" spans="1:12" ht="14.4" x14ac:dyDescent="0.3">
      <c r="A19" s="63" t="s">
        <v>82</v>
      </c>
      <c r="B19" s="70">
        <v>16</v>
      </c>
      <c r="C19" s="70" t="s">
        <v>64</v>
      </c>
      <c r="D19" s="73"/>
      <c r="E19" s="70" t="s">
        <v>61</v>
      </c>
      <c r="F19" s="73" t="s">
        <v>71</v>
      </c>
      <c r="G19" s="68" t="s">
        <v>80</v>
      </c>
      <c r="H19" s="63" t="s">
        <v>83</v>
      </c>
      <c r="I19" s="69" t="s">
        <v>37</v>
      </c>
      <c r="J19" s="64"/>
      <c r="K19" s="63" t="s">
        <v>37</v>
      </c>
      <c r="L19" s="64"/>
    </row>
    <row r="20" spans="1:12" ht="14.4" x14ac:dyDescent="0.3">
      <c r="A20" s="63" t="s">
        <v>82</v>
      </c>
      <c r="B20" s="70">
        <v>17</v>
      </c>
      <c r="C20" s="70" t="s">
        <v>64</v>
      </c>
      <c r="D20" s="73"/>
      <c r="E20" s="70" t="s">
        <v>62</v>
      </c>
      <c r="F20" s="73" t="s">
        <v>71</v>
      </c>
      <c r="G20" s="68" t="s">
        <v>80</v>
      </c>
      <c r="H20" s="63" t="s">
        <v>83</v>
      </c>
      <c r="I20" s="69" t="s">
        <v>37</v>
      </c>
      <c r="J20" s="64"/>
      <c r="K20" s="63" t="s">
        <v>37</v>
      </c>
      <c r="L20" s="64"/>
    </row>
    <row r="21" spans="1:12" ht="14.4" x14ac:dyDescent="0.3">
      <c r="A21" s="63" t="s">
        <v>82</v>
      </c>
      <c r="B21" s="70">
        <v>18</v>
      </c>
      <c r="C21" s="70" t="s">
        <v>64</v>
      </c>
      <c r="D21" s="73"/>
      <c r="E21" s="70" t="s">
        <v>58</v>
      </c>
      <c r="F21" s="73" t="s">
        <v>71</v>
      </c>
      <c r="G21" s="68" t="s">
        <v>80</v>
      </c>
      <c r="H21" s="63" t="s">
        <v>83</v>
      </c>
      <c r="I21" s="69" t="s">
        <v>37</v>
      </c>
      <c r="J21" s="64"/>
      <c r="K21" s="63" t="s">
        <v>37</v>
      </c>
      <c r="L21" s="64"/>
    </row>
    <row r="22" spans="1:12" ht="15" thickBot="1" x14ac:dyDescent="0.35">
      <c r="A22" s="76" t="s">
        <v>82</v>
      </c>
      <c r="B22" s="77">
        <v>19</v>
      </c>
      <c r="C22" s="77" t="s">
        <v>64</v>
      </c>
      <c r="D22" s="78"/>
      <c r="E22" s="77" t="s">
        <v>59</v>
      </c>
      <c r="F22" s="78" t="s">
        <v>71</v>
      </c>
      <c r="G22" s="79" t="s">
        <v>80</v>
      </c>
      <c r="H22" s="76" t="s">
        <v>83</v>
      </c>
      <c r="I22" s="80" t="s">
        <v>37</v>
      </c>
      <c r="J22" s="81"/>
      <c r="K22" s="76" t="s">
        <v>37</v>
      </c>
      <c r="L22" s="81"/>
    </row>
    <row r="23" spans="1:12" s="66" customFormat="1" ht="15" thickTop="1" x14ac:dyDescent="0.3">
      <c r="A23" s="63" t="s">
        <v>84</v>
      </c>
      <c r="B23" s="70">
        <v>20</v>
      </c>
      <c r="C23" s="70" t="s">
        <v>72</v>
      </c>
      <c r="D23" s="73"/>
      <c r="E23" s="74" t="s">
        <v>98</v>
      </c>
      <c r="F23" s="75" t="s">
        <v>101</v>
      </c>
      <c r="G23" s="68" t="s">
        <v>77</v>
      </c>
      <c r="H23" s="63" t="s">
        <v>81</v>
      </c>
      <c r="I23" s="69" t="s">
        <v>37</v>
      </c>
      <c r="J23" s="64"/>
      <c r="K23" s="63" t="s">
        <v>37</v>
      </c>
      <c r="L23" s="64"/>
    </row>
    <row r="24" spans="1:12" s="66" customFormat="1" ht="14.4" x14ac:dyDescent="0.3">
      <c r="A24" s="63" t="s">
        <v>84</v>
      </c>
      <c r="B24" s="70">
        <v>21</v>
      </c>
      <c r="C24" s="70" t="s">
        <v>72</v>
      </c>
      <c r="D24" s="73"/>
      <c r="E24" s="70" t="s">
        <v>99</v>
      </c>
      <c r="F24" s="73" t="s">
        <v>102</v>
      </c>
      <c r="G24" s="68" t="s">
        <v>77</v>
      </c>
      <c r="H24" s="63" t="s">
        <v>81</v>
      </c>
      <c r="I24" s="69" t="s">
        <v>37</v>
      </c>
      <c r="J24" s="64"/>
      <c r="K24" s="63" t="s">
        <v>37</v>
      </c>
      <c r="L24" s="64"/>
    </row>
    <row r="25" spans="1:12" s="66" customFormat="1" ht="14.4" x14ac:dyDescent="0.3">
      <c r="A25" s="63" t="s">
        <v>84</v>
      </c>
      <c r="B25" s="70">
        <v>22</v>
      </c>
      <c r="C25" s="70" t="s">
        <v>72</v>
      </c>
      <c r="D25" s="73"/>
      <c r="E25" s="70" t="s">
        <v>100</v>
      </c>
      <c r="F25" s="73" t="s">
        <v>103</v>
      </c>
      <c r="G25" s="68" t="s">
        <v>77</v>
      </c>
      <c r="H25" s="63" t="s">
        <v>81</v>
      </c>
      <c r="I25" s="69" t="s">
        <v>37</v>
      </c>
      <c r="J25" s="64"/>
      <c r="K25" s="63" t="s">
        <v>37</v>
      </c>
      <c r="L25" s="64"/>
    </row>
    <row r="26" spans="1:12" s="66" customFormat="1" ht="14.4" x14ac:dyDescent="0.3">
      <c r="A26" s="63" t="s">
        <v>84</v>
      </c>
      <c r="B26" s="70">
        <v>23</v>
      </c>
      <c r="C26" s="70" t="s">
        <v>72</v>
      </c>
      <c r="D26" s="73"/>
      <c r="E26" s="70" t="s">
        <v>65</v>
      </c>
      <c r="F26" s="73" t="s">
        <v>71</v>
      </c>
      <c r="G26" s="68" t="s">
        <v>79</v>
      </c>
      <c r="H26" s="63" t="s">
        <v>81</v>
      </c>
      <c r="I26" s="69" t="s">
        <v>37</v>
      </c>
      <c r="J26" s="64"/>
      <c r="K26" s="63" t="s">
        <v>37</v>
      </c>
      <c r="L26" s="64"/>
    </row>
    <row r="27" spans="1:12" s="66" customFormat="1" ht="14.4" x14ac:dyDescent="0.3">
      <c r="A27" s="63" t="s">
        <v>84</v>
      </c>
      <c r="B27" s="70">
        <v>24</v>
      </c>
      <c r="C27" s="70" t="s">
        <v>73</v>
      </c>
      <c r="D27" s="73"/>
      <c r="E27" s="70" t="s">
        <v>90</v>
      </c>
      <c r="F27" s="73" t="s">
        <v>71</v>
      </c>
      <c r="G27" s="68" t="s">
        <v>79</v>
      </c>
      <c r="H27" s="63" t="s">
        <v>81</v>
      </c>
      <c r="I27" s="69" t="s">
        <v>37</v>
      </c>
      <c r="J27" s="64"/>
      <c r="K27" s="63" t="s">
        <v>37</v>
      </c>
      <c r="L27" s="64"/>
    </row>
    <row r="28" spans="1:12" s="66" customFormat="1" ht="14.4" x14ac:dyDescent="0.3">
      <c r="A28" s="63" t="s">
        <v>84</v>
      </c>
      <c r="B28" s="70">
        <v>25</v>
      </c>
      <c r="C28" s="70" t="s">
        <v>73</v>
      </c>
      <c r="D28" s="73"/>
      <c r="E28" s="70" t="s">
        <v>91</v>
      </c>
      <c r="F28" s="73" t="s">
        <v>71</v>
      </c>
      <c r="G28" s="68" t="s">
        <v>79</v>
      </c>
      <c r="H28" s="63" t="s">
        <v>81</v>
      </c>
      <c r="I28" s="69" t="s">
        <v>37</v>
      </c>
      <c r="J28" s="64"/>
      <c r="K28" s="63" t="s">
        <v>37</v>
      </c>
      <c r="L28" s="64"/>
    </row>
    <row r="29" spans="1:12" s="66" customFormat="1" ht="14.4" x14ac:dyDescent="0.3">
      <c r="A29" s="63" t="s">
        <v>84</v>
      </c>
      <c r="B29" s="70">
        <v>26</v>
      </c>
      <c r="C29" s="70" t="s">
        <v>74</v>
      </c>
      <c r="D29" s="73"/>
      <c r="E29" s="70" t="s">
        <v>66</v>
      </c>
      <c r="F29" s="73" t="s">
        <v>71</v>
      </c>
      <c r="G29" s="68" t="s">
        <v>79</v>
      </c>
      <c r="H29" s="63" t="s">
        <v>81</v>
      </c>
      <c r="I29" s="69" t="s">
        <v>37</v>
      </c>
      <c r="J29" s="64"/>
      <c r="K29" s="63" t="s">
        <v>37</v>
      </c>
      <c r="L29" s="64"/>
    </row>
    <row r="30" spans="1:12" s="66" customFormat="1" ht="14.4" x14ac:dyDescent="0.3">
      <c r="A30" s="63" t="s">
        <v>84</v>
      </c>
      <c r="B30" s="70">
        <v>27</v>
      </c>
      <c r="C30" s="70" t="s">
        <v>75</v>
      </c>
      <c r="D30" s="73"/>
      <c r="E30" s="70" t="s">
        <v>67</v>
      </c>
      <c r="F30" s="73" t="s">
        <v>71</v>
      </c>
      <c r="G30" s="68" t="s">
        <v>80</v>
      </c>
      <c r="H30" s="63" t="s">
        <v>81</v>
      </c>
      <c r="I30" s="69" t="s">
        <v>37</v>
      </c>
      <c r="J30" s="64"/>
      <c r="K30" s="63" t="s">
        <v>37</v>
      </c>
      <c r="L30" s="64"/>
    </row>
    <row r="31" spans="1:12" s="66" customFormat="1" ht="14.4" x14ac:dyDescent="0.3">
      <c r="A31" s="63" t="s">
        <v>84</v>
      </c>
      <c r="B31" s="70">
        <v>28</v>
      </c>
      <c r="C31" s="70" t="s">
        <v>75</v>
      </c>
      <c r="D31" s="73"/>
      <c r="E31" s="70" t="s">
        <v>68</v>
      </c>
      <c r="F31" s="73" t="s">
        <v>71</v>
      </c>
      <c r="G31" s="68" t="s">
        <v>80</v>
      </c>
      <c r="H31" s="63" t="s">
        <v>81</v>
      </c>
      <c r="I31" s="69" t="s">
        <v>37</v>
      </c>
      <c r="J31" s="64"/>
      <c r="K31" s="63" t="s">
        <v>37</v>
      </c>
      <c r="L31" s="64"/>
    </row>
    <row r="32" spans="1:12" s="66" customFormat="1" ht="14.4" x14ac:dyDescent="0.3">
      <c r="A32" s="63" t="s">
        <v>84</v>
      </c>
      <c r="B32" s="70">
        <v>29</v>
      </c>
      <c r="C32" s="70" t="s">
        <v>76</v>
      </c>
      <c r="D32" s="73"/>
      <c r="E32" s="70" t="s">
        <v>69</v>
      </c>
      <c r="F32" s="73" t="s">
        <v>71</v>
      </c>
      <c r="G32" s="68" t="s">
        <v>80</v>
      </c>
      <c r="H32" s="63" t="s">
        <v>81</v>
      </c>
      <c r="I32" s="69" t="s">
        <v>37</v>
      </c>
      <c r="J32" s="64"/>
      <c r="K32" s="63" t="s">
        <v>37</v>
      </c>
      <c r="L32" s="64"/>
    </row>
    <row r="33" spans="1:12" s="66" customFormat="1" ht="14.4" x14ac:dyDescent="0.3">
      <c r="A33" s="63" t="s">
        <v>84</v>
      </c>
      <c r="B33" s="70">
        <v>30</v>
      </c>
      <c r="C33" s="70" t="s">
        <v>76</v>
      </c>
      <c r="D33" s="73"/>
      <c r="E33" s="70" t="s">
        <v>70</v>
      </c>
      <c r="F33" s="73" t="s">
        <v>71</v>
      </c>
      <c r="G33" s="68" t="s">
        <v>80</v>
      </c>
      <c r="H33" s="63" t="s">
        <v>81</v>
      </c>
      <c r="I33" s="69" t="s">
        <v>37</v>
      </c>
      <c r="J33" s="64"/>
      <c r="K33" s="63" t="s">
        <v>37</v>
      </c>
      <c r="L33" s="64"/>
    </row>
    <row r="34" spans="1:12" s="66" customFormat="1" ht="14.4" x14ac:dyDescent="0.3">
      <c r="A34" s="63" t="s">
        <v>84</v>
      </c>
      <c r="B34" s="70">
        <v>31</v>
      </c>
      <c r="C34" s="70" t="s">
        <v>76</v>
      </c>
      <c r="D34" s="73"/>
      <c r="E34" s="70" t="s">
        <v>86</v>
      </c>
      <c r="F34" s="73" t="s">
        <v>71</v>
      </c>
      <c r="G34" s="68" t="s">
        <v>80</v>
      </c>
      <c r="H34" s="63" t="s">
        <v>81</v>
      </c>
      <c r="I34" s="69" t="s">
        <v>37</v>
      </c>
      <c r="J34" s="64"/>
      <c r="K34" s="63" t="s">
        <v>37</v>
      </c>
      <c r="L34" s="64"/>
    </row>
    <row r="35" spans="1:12" s="66" customFormat="1" ht="14.4" x14ac:dyDescent="0.3">
      <c r="A35" s="63" t="s">
        <v>84</v>
      </c>
      <c r="B35" s="70">
        <v>32</v>
      </c>
      <c r="C35" s="70" t="s">
        <v>76</v>
      </c>
      <c r="D35" s="73"/>
      <c r="E35" s="70" t="s">
        <v>87</v>
      </c>
      <c r="F35" s="73" t="s">
        <v>71</v>
      </c>
      <c r="G35" s="68" t="s">
        <v>80</v>
      </c>
      <c r="H35" s="63" t="s">
        <v>81</v>
      </c>
      <c r="I35" s="69" t="s">
        <v>37</v>
      </c>
      <c r="J35" s="64"/>
      <c r="K35" s="63" t="s">
        <v>37</v>
      </c>
      <c r="L35" s="64"/>
    </row>
    <row r="36" spans="1:12" ht="14.4" x14ac:dyDescent="0.3">
      <c r="A36" s="63" t="s">
        <v>84</v>
      </c>
      <c r="B36" s="70">
        <v>33</v>
      </c>
      <c r="C36" s="70" t="s">
        <v>73</v>
      </c>
      <c r="D36" s="73"/>
      <c r="E36" s="70" t="s">
        <v>125</v>
      </c>
      <c r="F36" s="73" t="s">
        <v>71</v>
      </c>
      <c r="G36" s="68" t="s">
        <v>78</v>
      </c>
      <c r="H36" s="63" t="s">
        <v>127</v>
      </c>
      <c r="I36" s="69" t="s">
        <v>37</v>
      </c>
      <c r="J36" s="64"/>
      <c r="K36" s="63" t="s">
        <v>37</v>
      </c>
      <c r="L36" s="64"/>
    </row>
    <row r="37" spans="1:12" ht="14.4" x14ac:dyDescent="0.3">
      <c r="A37" s="63" t="s">
        <v>84</v>
      </c>
      <c r="B37" s="70">
        <v>34</v>
      </c>
      <c r="C37" s="70" t="s">
        <v>73</v>
      </c>
      <c r="D37" s="73"/>
      <c r="E37" s="70" t="s">
        <v>126</v>
      </c>
      <c r="F37" s="73" t="s">
        <v>71</v>
      </c>
      <c r="G37" s="68" t="s">
        <v>78</v>
      </c>
      <c r="H37" s="63" t="s">
        <v>127</v>
      </c>
      <c r="I37" s="69" t="s">
        <v>37</v>
      </c>
      <c r="J37" s="64"/>
      <c r="K37" s="63" t="s">
        <v>37</v>
      </c>
      <c r="L37" s="64"/>
    </row>
    <row r="38" spans="1:12" ht="14.4" x14ac:dyDescent="0.3">
      <c r="A38" s="63" t="s">
        <v>84</v>
      </c>
      <c r="B38" s="70">
        <v>35</v>
      </c>
      <c r="C38" s="70" t="s">
        <v>64</v>
      </c>
      <c r="D38" s="73"/>
      <c r="E38" s="70" t="s">
        <v>56</v>
      </c>
      <c r="F38" s="73" t="s">
        <v>71</v>
      </c>
      <c r="G38" s="68" t="s">
        <v>80</v>
      </c>
      <c r="H38" s="63" t="s">
        <v>85</v>
      </c>
      <c r="I38" s="69" t="s">
        <v>37</v>
      </c>
      <c r="J38" s="64"/>
      <c r="K38" s="63" t="s">
        <v>37</v>
      </c>
      <c r="L38" s="64"/>
    </row>
    <row r="39" spans="1:12" ht="14.4" x14ac:dyDescent="0.3">
      <c r="A39" s="63" t="s">
        <v>84</v>
      </c>
      <c r="B39" s="70">
        <v>36</v>
      </c>
      <c r="C39" s="70" t="s">
        <v>64</v>
      </c>
      <c r="D39" s="73"/>
      <c r="E39" s="70" t="s">
        <v>60</v>
      </c>
      <c r="F39" s="73" t="s">
        <v>71</v>
      </c>
      <c r="G39" s="68" t="s">
        <v>80</v>
      </c>
      <c r="H39" s="63" t="s">
        <v>85</v>
      </c>
      <c r="I39" s="69" t="s">
        <v>37</v>
      </c>
      <c r="J39" s="64"/>
      <c r="K39" s="63" t="s">
        <v>37</v>
      </c>
      <c r="L39" s="64"/>
    </row>
    <row r="40" spans="1:12" ht="14.4" x14ac:dyDescent="0.3">
      <c r="A40" s="63" t="s">
        <v>84</v>
      </c>
      <c r="B40" s="70">
        <v>37</v>
      </c>
      <c r="C40" s="70" t="s">
        <v>64</v>
      </c>
      <c r="D40" s="73"/>
      <c r="E40" s="70" t="s">
        <v>61</v>
      </c>
      <c r="F40" s="73" t="s">
        <v>71</v>
      </c>
      <c r="G40" s="68" t="s">
        <v>80</v>
      </c>
      <c r="H40" s="63" t="s">
        <v>85</v>
      </c>
      <c r="I40" s="69" t="s">
        <v>37</v>
      </c>
      <c r="J40" s="64"/>
      <c r="K40" s="63" t="s">
        <v>37</v>
      </c>
      <c r="L40" s="64"/>
    </row>
    <row r="41" spans="1:12" ht="14.4" x14ac:dyDescent="0.3">
      <c r="A41" s="63" t="s">
        <v>84</v>
      </c>
      <c r="B41" s="70">
        <v>38</v>
      </c>
      <c r="C41" s="70" t="s">
        <v>64</v>
      </c>
      <c r="D41" s="73"/>
      <c r="E41" s="70" t="s">
        <v>62</v>
      </c>
      <c r="F41" s="73" t="s">
        <v>71</v>
      </c>
      <c r="G41" s="68" t="s">
        <v>80</v>
      </c>
      <c r="H41" s="63" t="s">
        <v>85</v>
      </c>
      <c r="I41" s="69" t="s">
        <v>37</v>
      </c>
      <c r="J41" s="64"/>
      <c r="K41" s="63" t="s">
        <v>37</v>
      </c>
      <c r="L41" s="64"/>
    </row>
    <row r="42" spans="1:12" ht="14.4" x14ac:dyDescent="0.3">
      <c r="A42" s="63" t="s">
        <v>84</v>
      </c>
      <c r="B42" s="70">
        <v>39</v>
      </c>
      <c r="C42" s="70" t="s">
        <v>64</v>
      </c>
      <c r="D42" s="73"/>
      <c r="E42" s="70" t="s">
        <v>57</v>
      </c>
      <c r="F42" s="73" t="s">
        <v>71</v>
      </c>
      <c r="G42" s="68" t="s">
        <v>80</v>
      </c>
      <c r="H42" s="63" t="s">
        <v>85</v>
      </c>
      <c r="I42" s="69" t="s">
        <v>37</v>
      </c>
      <c r="J42" s="64"/>
      <c r="K42" s="63" t="s">
        <v>37</v>
      </c>
      <c r="L42" s="64"/>
    </row>
    <row r="43" spans="1:12" ht="14.4" x14ac:dyDescent="0.3">
      <c r="A43" s="63" t="s">
        <v>84</v>
      </c>
      <c r="B43" s="70">
        <v>40</v>
      </c>
      <c r="C43" s="70" t="s">
        <v>64</v>
      </c>
      <c r="D43" s="73"/>
      <c r="E43" s="70" t="s">
        <v>63</v>
      </c>
      <c r="F43" s="73" t="s">
        <v>71</v>
      </c>
      <c r="G43" s="68" t="s">
        <v>80</v>
      </c>
      <c r="H43" s="63" t="s">
        <v>85</v>
      </c>
      <c r="I43" s="69" t="s">
        <v>37</v>
      </c>
      <c r="J43" s="64"/>
      <c r="K43" s="63" t="s">
        <v>37</v>
      </c>
      <c r="L43" s="64"/>
    </row>
    <row r="44" spans="1:12" ht="14.4" x14ac:dyDescent="0.3">
      <c r="A44" s="63" t="s">
        <v>84</v>
      </c>
      <c r="B44" s="70">
        <v>41</v>
      </c>
      <c r="C44" s="70" t="s">
        <v>64</v>
      </c>
      <c r="D44" s="73"/>
      <c r="E44" s="70" t="s">
        <v>58</v>
      </c>
      <c r="F44" s="73" t="s">
        <v>71</v>
      </c>
      <c r="G44" s="68" t="s">
        <v>80</v>
      </c>
      <c r="H44" s="63" t="s">
        <v>85</v>
      </c>
      <c r="I44" s="69" t="s">
        <v>37</v>
      </c>
      <c r="J44" s="64"/>
      <c r="K44" s="63" t="s">
        <v>37</v>
      </c>
      <c r="L44" s="64"/>
    </row>
    <row r="45" spans="1:12" ht="15" thickBot="1" x14ac:dyDescent="0.35">
      <c r="A45" s="76" t="s">
        <v>84</v>
      </c>
      <c r="B45" s="77">
        <v>42</v>
      </c>
      <c r="C45" s="77" t="s">
        <v>64</v>
      </c>
      <c r="D45" s="78"/>
      <c r="E45" s="77" t="s">
        <v>59</v>
      </c>
      <c r="F45" s="78" t="s">
        <v>71</v>
      </c>
      <c r="G45" s="79" t="s">
        <v>80</v>
      </c>
      <c r="H45" s="76" t="s">
        <v>85</v>
      </c>
      <c r="I45" s="80" t="s">
        <v>37</v>
      </c>
      <c r="J45" s="81"/>
      <c r="K45" s="76" t="s">
        <v>37</v>
      </c>
      <c r="L45" s="81"/>
    </row>
    <row r="46" spans="1:12" s="66" customFormat="1" ht="15" thickTop="1" x14ac:dyDescent="0.3">
      <c r="A46" s="63" t="s">
        <v>88</v>
      </c>
      <c r="B46" s="70">
        <v>43</v>
      </c>
      <c r="C46" s="70" t="s">
        <v>72</v>
      </c>
      <c r="D46" s="73"/>
      <c r="E46" s="74" t="s">
        <v>98</v>
      </c>
      <c r="F46" s="75" t="s">
        <v>101</v>
      </c>
      <c r="G46" s="68" t="s">
        <v>77</v>
      </c>
      <c r="H46" s="63" t="s">
        <v>81</v>
      </c>
      <c r="I46" s="69" t="s">
        <v>37</v>
      </c>
      <c r="J46" s="64"/>
      <c r="K46" s="63" t="s">
        <v>37</v>
      </c>
      <c r="L46" s="64"/>
    </row>
    <row r="47" spans="1:12" s="66" customFormat="1" ht="14.4" x14ac:dyDescent="0.3">
      <c r="A47" s="63" t="s">
        <v>88</v>
      </c>
      <c r="B47" s="70">
        <v>44</v>
      </c>
      <c r="C47" s="70" t="s">
        <v>72</v>
      </c>
      <c r="D47" s="73"/>
      <c r="E47" s="70" t="s">
        <v>99</v>
      </c>
      <c r="F47" s="73" t="s">
        <v>102</v>
      </c>
      <c r="G47" s="68" t="s">
        <v>77</v>
      </c>
      <c r="H47" s="63" t="s">
        <v>81</v>
      </c>
      <c r="I47" s="69" t="s">
        <v>37</v>
      </c>
      <c r="J47" s="64"/>
      <c r="K47" s="63" t="s">
        <v>37</v>
      </c>
      <c r="L47" s="64"/>
    </row>
    <row r="48" spans="1:12" s="66" customFormat="1" ht="14.4" x14ac:dyDescent="0.3">
      <c r="A48" s="63" t="s">
        <v>88</v>
      </c>
      <c r="B48" s="70">
        <v>45</v>
      </c>
      <c r="C48" s="70" t="s">
        <v>72</v>
      </c>
      <c r="D48" s="73"/>
      <c r="E48" s="70" t="s">
        <v>100</v>
      </c>
      <c r="F48" s="73" t="s">
        <v>103</v>
      </c>
      <c r="G48" s="68" t="s">
        <v>77</v>
      </c>
      <c r="H48" s="63" t="s">
        <v>81</v>
      </c>
      <c r="I48" s="69" t="s">
        <v>37</v>
      </c>
      <c r="J48" s="64"/>
      <c r="K48" s="63" t="s">
        <v>37</v>
      </c>
      <c r="L48" s="64"/>
    </row>
    <row r="49" spans="1:12" s="66" customFormat="1" ht="14.4" x14ac:dyDescent="0.3">
      <c r="A49" s="63" t="s">
        <v>88</v>
      </c>
      <c r="B49" s="70">
        <v>46</v>
      </c>
      <c r="C49" s="70" t="s">
        <v>72</v>
      </c>
      <c r="D49" s="73"/>
      <c r="E49" s="70" t="s">
        <v>65</v>
      </c>
      <c r="F49" s="73" t="s">
        <v>71</v>
      </c>
      <c r="G49" s="68" t="s">
        <v>79</v>
      </c>
      <c r="H49" s="63" t="s">
        <v>81</v>
      </c>
      <c r="I49" s="69" t="s">
        <v>37</v>
      </c>
      <c r="J49" s="64"/>
      <c r="K49" s="63" t="s">
        <v>37</v>
      </c>
      <c r="L49" s="64"/>
    </row>
    <row r="50" spans="1:12" s="66" customFormat="1" ht="14.4" x14ac:dyDescent="0.3">
      <c r="A50" s="63" t="s">
        <v>88</v>
      </c>
      <c r="B50" s="70">
        <v>47</v>
      </c>
      <c r="C50" s="70" t="s">
        <v>73</v>
      </c>
      <c r="D50" s="73"/>
      <c r="E50" s="70" t="s">
        <v>90</v>
      </c>
      <c r="F50" s="73" t="s">
        <v>71</v>
      </c>
      <c r="G50" s="68" t="s">
        <v>79</v>
      </c>
      <c r="H50" s="63" t="s">
        <v>81</v>
      </c>
      <c r="I50" s="69" t="s">
        <v>37</v>
      </c>
      <c r="J50" s="64"/>
      <c r="K50" s="63" t="s">
        <v>37</v>
      </c>
      <c r="L50" s="64"/>
    </row>
    <row r="51" spans="1:12" s="66" customFormat="1" ht="14.4" x14ac:dyDescent="0.3">
      <c r="A51" s="63" t="s">
        <v>88</v>
      </c>
      <c r="B51" s="70">
        <v>48</v>
      </c>
      <c r="C51" s="70" t="s">
        <v>74</v>
      </c>
      <c r="D51" s="73"/>
      <c r="E51" s="70" t="s">
        <v>66</v>
      </c>
      <c r="F51" s="73" t="s">
        <v>71</v>
      </c>
      <c r="G51" s="68" t="s">
        <v>79</v>
      </c>
      <c r="H51" s="63" t="s">
        <v>81</v>
      </c>
      <c r="I51" s="69" t="s">
        <v>37</v>
      </c>
      <c r="J51" s="64"/>
      <c r="K51" s="63" t="s">
        <v>37</v>
      </c>
      <c r="L51" s="64"/>
    </row>
    <row r="52" spans="1:12" s="66" customFormat="1" ht="14.4" x14ac:dyDescent="0.3">
      <c r="A52" s="63" t="s">
        <v>88</v>
      </c>
      <c r="B52" s="70">
        <v>49</v>
      </c>
      <c r="C52" s="70" t="s">
        <v>75</v>
      </c>
      <c r="D52" s="73"/>
      <c r="E52" s="70" t="s">
        <v>67</v>
      </c>
      <c r="F52" s="73" t="s">
        <v>71</v>
      </c>
      <c r="G52" s="68" t="s">
        <v>80</v>
      </c>
      <c r="H52" s="63" t="s">
        <v>81</v>
      </c>
      <c r="I52" s="69" t="s">
        <v>37</v>
      </c>
      <c r="J52" s="64"/>
      <c r="K52" s="63" t="s">
        <v>37</v>
      </c>
      <c r="L52" s="64"/>
    </row>
    <row r="53" spans="1:12" s="66" customFormat="1" ht="14.4" x14ac:dyDescent="0.3">
      <c r="A53" s="63" t="s">
        <v>88</v>
      </c>
      <c r="B53" s="70">
        <v>50</v>
      </c>
      <c r="C53" s="70" t="s">
        <v>75</v>
      </c>
      <c r="D53" s="73"/>
      <c r="E53" s="70" t="s">
        <v>68</v>
      </c>
      <c r="F53" s="73" t="s">
        <v>71</v>
      </c>
      <c r="G53" s="68" t="s">
        <v>80</v>
      </c>
      <c r="H53" s="63" t="s">
        <v>81</v>
      </c>
      <c r="I53" s="69" t="s">
        <v>37</v>
      </c>
      <c r="J53" s="64"/>
      <c r="K53" s="63" t="s">
        <v>37</v>
      </c>
      <c r="L53" s="64"/>
    </row>
    <row r="54" spans="1:12" s="66" customFormat="1" ht="14.4" x14ac:dyDescent="0.3">
      <c r="A54" s="63" t="s">
        <v>88</v>
      </c>
      <c r="B54" s="70">
        <v>51</v>
      </c>
      <c r="C54" s="70" t="s">
        <v>76</v>
      </c>
      <c r="D54" s="73"/>
      <c r="E54" s="70" t="s">
        <v>70</v>
      </c>
      <c r="F54" s="73" t="s">
        <v>71</v>
      </c>
      <c r="G54" s="68" t="s">
        <v>80</v>
      </c>
      <c r="H54" s="63" t="s">
        <v>81</v>
      </c>
      <c r="I54" s="69" t="s">
        <v>37</v>
      </c>
      <c r="J54" s="64"/>
      <c r="K54" s="63" t="s">
        <v>37</v>
      </c>
      <c r="L54" s="64"/>
    </row>
    <row r="55" spans="1:12" ht="14.4" x14ac:dyDescent="0.3">
      <c r="A55" s="63" t="s">
        <v>88</v>
      </c>
      <c r="B55" s="70">
        <v>52</v>
      </c>
      <c r="C55" s="70" t="s">
        <v>73</v>
      </c>
      <c r="D55" s="73"/>
      <c r="E55" s="70" t="s">
        <v>125</v>
      </c>
      <c r="F55" s="73" t="s">
        <v>71</v>
      </c>
      <c r="G55" s="68" t="s">
        <v>78</v>
      </c>
      <c r="H55" s="63" t="s">
        <v>127</v>
      </c>
      <c r="I55" s="69" t="s">
        <v>37</v>
      </c>
      <c r="J55" s="64"/>
      <c r="K55" s="63" t="s">
        <v>37</v>
      </c>
      <c r="L55" s="64"/>
    </row>
    <row r="56" spans="1:12" ht="14.4" x14ac:dyDescent="0.3">
      <c r="A56" s="63" t="s">
        <v>88</v>
      </c>
      <c r="B56" s="70">
        <v>53</v>
      </c>
      <c r="C56" s="70" t="s">
        <v>64</v>
      </c>
      <c r="D56" s="73"/>
      <c r="E56" s="70" t="s">
        <v>56</v>
      </c>
      <c r="F56" s="73" t="s">
        <v>71</v>
      </c>
      <c r="G56" s="68" t="s">
        <v>80</v>
      </c>
      <c r="H56" s="63" t="s">
        <v>89</v>
      </c>
      <c r="I56" s="69" t="s">
        <v>37</v>
      </c>
      <c r="J56" s="64"/>
      <c r="K56" s="63" t="s">
        <v>37</v>
      </c>
      <c r="L56" s="64"/>
    </row>
    <row r="57" spans="1:12" ht="14.4" x14ac:dyDescent="0.3">
      <c r="A57" s="63" t="s">
        <v>88</v>
      </c>
      <c r="B57" s="70">
        <v>54</v>
      </c>
      <c r="C57" s="70" t="s">
        <v>64</v>
      </c>
      <c r="D57" s="73"/>
      <c r="E57" s="70" t="s">
        <v>57</v>
      </c>
      <c r="F57" s="73" t="s">
        <v>71</v>
      </c>
      <c r="G57" s="68" t="s">
        <v>80</v>
      </c>
      <c r="H57" s="63" t="s">
        <v>89</v>
      </c>
      <c r="I57" s="69" t="s">
        <v>37</v>
      </c>
      <c r="J57" s="64"/>
      <c r="K57" s="63" t="s">
        <v>37</v>
      </c>
      <c r="L57" s="64"/>
    </row>
    <row r="58" spans="1:12" ht="14.4" x14ac:dyDescent="0.3">
      <c r="A58" s="63" t="s">
        <v>88</v>
      </c>
      <c r="B58" s="70">
        <v>55</v>
      </c>
      <c r="C58" s="70" t="s">
        <v>64</v>
      </c>
      <c r="D58" s="73"/>
      <c r="E58" s="70" t="s">
        <v>63</v>
      </c>
      <c r="F58" s="73" t="s">
        <v>71</v>
      </c>
      <c r="G58" s="68" t="s">
        <v>80</v>
      </c>
      <c r="H58" s="63" t="s">
        <v>89</v>
      </c>
      <c r="I58" s="69" t="s">
        <v>37</v>
      </c>
      <c r="J58" s="64"/>
      <c r="K58" s="63" t="s">
        <v>37</v>
      </c>
      <c r="L58" s="64"/>
    </row>
    <row r="59" spans="1:12" ht="14.4" x14ac:dyDescent="0.3">
      <c r="A59" s="63" t="s">
        <v>88</v>
      </c>
      <c r="B59" s="70">
        <v>56</v>
      </c>
      <c r="C59" s="70" t="s">
        <v>64</v>
      </c>
      <c r="D59" s="73"/>
      <c r="E59" s="70" t="s">
        <v>58</v>
      </c>
      <c r="F59" s="73" t="s">
        <v>71</v>
      </c>
      <c r="G59" s="68" t="s">
        <v>80</v>
      </c>
      <c r="H59" s="63" t="s">
        <v>89</v>
      </c>
      <c r="I59" s="69" t="s">
        <v>37</v>
      </c>
      <c r="J59" s="64"/>
      <c r="K59" s="63" t="s">
        <v>37</v>
      </c>
      <c r="L59" s="64"/>
    </row>
    <row r="60" spans="1:12" ht="15" thickBot="1" x14ac:dyDescent="0.35">
      <c r="A60" s="76" t="s">
        <v>88</v>
      </c>
      <c r="B60" s="77">
        <v>57</v>
      </c>
      <c r="C60" s="77" t="s">
        <v>64</v>
      </c>
      <c r="D60" s="78"/>
      <c r="E60" s="77" t="s">
        <v>59</v>
      </c>
      <c r="F60" s="78" t="s">
        <v>71</v>
      </c>
      <c r="G60" s="79" t="s">
        <v>80</v>
      </c>
      <c r="H60" s="76" t="s">
        <v>89</v>
      </c>
      <c r="I60" s="80" t="s">
        <v>37</v>
      </c>
      <c r="J60" s="81"/>
      <c r="K60" s="76" t="s">
        <v>37</v>
      </c>
      <c r="L60" s="81"/>
    </row>
    <row r="61" spans="1:12" s="66" customFormat="1" ht="15" thickTop="1" x14ac:dyDescent="0.3">
      <c r="A61" s="125" t="s">
        <v>128</v>
      </c>
      <c r="B61" s="70">
        <v>58</v>
      </c>
      <c r="C61" s="74" t="s">
        <v>72</v>
      </c>
      <c r="D61" s="75"/>
      <c r="E61" s="74" t="s">
        <v>98</v>
      </c>
      <c r="F61" s="75" t="s">
        <v>101</v>
      </c>
      <c r="G61" s="126" t="s">
        <v>77</v>
      </c>
      <c r="H61" s="125" t="s">
        <v>81</v>
      </c>
      <c r="I61" s="127" t="s">
        <v>37</v>
      </c>
      <c r="J61" s="128"/>
      <c r="K61" s="125" t="s">
        <v>37</v>
      </c>
      <c r="L61" s="128"/>
    </row>
    <row r="62" spans="1:12" s="66" customFormat="1" ht="14.4" x14ac:dyDescent="0.3">
      <c r="A62" s="63" t="s">
        <v>128</v>
      </c>
      <c r="B62" s="70">
        <v>59</v>
      </c>
      <c r="C62" s="70" t="s">
        <v>72</v>
      </c>
      <c r="D62" s="73"/>
      <c r="E62" s="70" t="s">
        <v>99</v>
      </c>
      <c r="F62" s="73" t="s">
        <v>102</v>
      </c>
      <c r="G62" s="68" t="s">
        <v>77</v>
      </c>
      <c r="H62" s="63" t="s">
        <v>81</v>
      </c>
      <c r="I62" s="69" t="s">
        <v>37</v>
      </c>
      <c r="J62" s="64"/>
      <c r="K62" s="63" t="s">
        <v>37</v>
      </c>
      <c r="L62" s="64"/>
    </row>
    <row r="63" spans="1:12" s="66" customFormat="1" ht="14.4" x14ac:dyDescent="0.3">
      <c r="A63" s="63" t="s">
        <v>128</v>
      </c>
      <c r="B63" s="70">
        <v>60</v>
      </c>
      <c r="C63" s="70" t="s">
        <v>72</v>
      </c>
      <c r="D63" s="73"/>
      <c r="E63" s="70" t="s">
        <v>100</v>
      </c>
      <c r="F63" s="73" t="s">
        <v>103</v>
      </c>
      <c r="G63" s="68" t="s">
        <v>77</v>
      </c>
      <c r="H63" s="63" t="s">
        <v>81</v>
      </c>
      <c r="I63" s="69" t="s">
        <v>37</v>
      </c>
      <c r="J63" s="64"/>
      <c r="K63" s="63" t="s">
        <v>37</v>
      </c>
      <c r="L63" s="64"/>
    </row>
    <row r="64" spans="1:12" s="66" customFormat="1" ht="14.4" x14ac:dyDescent="0.3">
      <c r="A64" s="63" t="s">
        <v>128</v>
      </c>
      <c r="B64" s="70">
        <v>61</v>
      </c>
      <c r="C64" s="70" t="s">
        <v>72</v>
      </c>
      <c r="D64" s="73"/>
      <c r="E64" s="70" t="s">
        <v>65</v>
      </c>
      <c r="F64" s="73" t="s">
        <v>71</v>
      </c>
      <c r="G64" s="68" t="s">
        <v>79</v>
      </c>
      <c r="H64" s="63" t="s">
        <v>81</v>
      </c>
      <c r="I64" s="69" t="s">
        <v>37</v>
      </c>
      <c r="J64" s="64"/>
      <c r="K64" s="63" t="s">
        <v>37</v>
      </c>
      <c r="L64" s="64"/>
    </row>
    <row r="65" spans="1:12" s="66" customFormat="1" ht="14.4" x14ac:dyDescent="0.3">
      <c r="A65" s="63" t="s">
        <v>128</v>
      </c>
      <c r="B65" s="70">
        <v>62</v>
      </c>
      <c r="C65" s="70" t="s">
        <v>73</v>
      </c>
      <c r="D65" s="73"/>
      <c r="E65" s="70" t="s">
        <v>90</v>
      </c>
      <c r="F65" s="73" t="s">
        <v>71</v>
      </c>
      <c r="G65" s="68" t="s">
        <v>79</v>
      </c>
      <c r="H65" s="63" t="s">
        <v>81</v>
      </c>
      <c r="I65" s="69" t="s">
        <v>37</v>
      </c>
      <c r="J65" s="64"/>
      <c r="K65" s="63" t="s">
        <v>37</v>
      </c>
      <c r="L65" s="64"/>
    </row>
    <row r="66" spans="1:12" s="66" customFormat="1" ht="14.4" x14ac:dyDescent="0.3">
      <c r="A66" s="63" t="s">
        <v>128</v>
      </c>
      <c r="B66" s="70">
        <v>63</v>
      </c>
      <c r="C66" s="70" t="s">
        <v>74</v>
      </c>
      <c r="D66" s="73"/>
      <c r="E66" s="70" t="s">
        <v>66</v>
      </c>
      <c r="F66" s="73" t="s">
        <v>71</v>
      </c>
      <c r="G66" s="68" t="s">
        <v>79</v>
      </c>
      <c r="H66" s="63" t="s">
        <v>81</v>
      </c>
      <c r="I66" s="69" t="s">
        <v>37</v>
      </c>
      <c r="J66" s="64"/>
      <c r="K66" s="63" t="s">
        <v>37</v>
      </c>
      <c r="L66" s="64"/>
    </row>
    <row r="67" spans="1:12" s="66" customFormat="1" ht="14.4" x14ac:dyDescent="0.3">
      <c r="A67" s="63" t="s">
        <v>128</v>
      </c>
      <c r="B67" s="70">
        <v>64</v>
      </c>
      <c r="C67" s="70" t="s">
        <v>75</v>
      </c>
      <c r="D67" s="73"/>
      <c r="E67" s="70" t="s">
        <v>67</v>
      </c>
      <c r="F67" s="73" t="s">
        <v>71</v>
      </c>
      <c r="G67" s="68" t="s">
        <v>80</v>
      </c>
      <c r="H67" s="63" t="s">
        <v>81</v>
      </c>
      <c r="I67" s="69" t="s">
        <v>37</v>
      </c>
      <c r="J67" s="64"/>
      <c r="K67" s="63" t="s">
        <v>37</v>
      </c>
      <c r="L67" s="64"/>
    </row>
    <row r="68" spans="1:12" s="66" customFormat="1" ht="14.4" x14ac:dyDescent="0.3">
      <c r="A68" s="63" t="s">
        <v>128</v>
      </c>
      <c r="B68" s="70">
        <v>65</v>
      </c>
      <c r="C68" s="70" t="s">
        <v>75</v>
      </c>
      <c r="D68" s="73"/>
      <c r="E68" s="70" t="s">
        <v>68</v>
      </c>
      <c r="F68" s="73" t="s">
        <v>71</v>
      </c>
      <c r="G68" s="68" t="s">
        <v>80</v>
      </c>
      <c r="H68" s="63" t="s">
        <v>81</v>
      </c>
      <c r="I68" s="69" t="s">
        <v>37</v>
      </c>
      <c r="J68" s="64"/>
      <c r="K68" s="63" t="s">
        <v>37</v>
      </c>
      <c r="L68" s="64"/>
    </row>
    <row r="69" spans="1:12" s="66" customFormat="1" ht="14.4" x14ac:dyDescent="0.3">
      <c r="A69" s="63" t="s">
        <v>128</v>
      </c>
      <c r="B69" s="70">
        <v>66</v>
      </c>
      <c r="C69" s="70" t="s">
        <v>76</v>
      </c>
      <c r="D69" s="73"/>
      <c r="E69" s="70" t="s">
        <v>129</v>
      </c>
      <c r="F69" s="73" t="s">
        <v>71</v>
      </c>
      <c r="G69" s="68" t="s">
        <v>80</v>
      </c>
      <c r="H69" s="63" t="s">
        <v>81</v>
      </c>
      <c r="I69" s="69" t="s">
        <v>37</v>
      </c>
      <c r="J69" s="64"/>
      <c r="K69" s="63" t="s">
        <v>37</v>
      </c>
      <c r="L69" s="64"/>
    </row>
    <row r="70" spans="1:12" ht="14.4" x14ac:dyDescent="0.3">
      <c r="A70" s="63" t="s">
        <v>128</v>
      </c>
      <c r="B70" s="70">
        <v>67</v>
      </c>
      <c r="C70" s="70" t="s">
        <v>73</v>
      </c>
      <c r="D70" s="73"/>
      <c r="E70" s="70" t="s">
        <v>130</v>
      </c>
      <c r="F70" s="73" t="s">
        <v>71</v>
      </c>
      <c r="G70" s="68" t="s">
        <v>78</v>
      </c>
      <c r="H70" s="63" t="s">
        <v>127</v>
      </c>
      <c r="I70" s="69" t="s">
        <v>37</v>
      </c>
      <c r="J70" s="64"/>
      <c r="K70" s="63" t="s">
        <v>37</v>
      </c>
      <c r="L70" s="64"/>
    </row>
    <row r="71" spans="1:12" ht="14.4" x14ac:dyDescent="0.3">
      <c r="A71" s="63" t="s">
        <v>128</v>
      </c>
      <c r="B71" s="70">
        <v>68</v>
      </c>
      <c r="C71" s="70" t="s">
        <v>64</v>
      </c>
      <c r="D71" s="73"/>
      <c r="E71" s="70" t="s">
        <v>56</v>
      </c>
      <c r="F71" s="73" t="s">
        <v>71</v>
      </c>
      <c r="G71" s="68" t="s">
        <v>80</v>
      </c>
      <c r="H71" s="63" t="s">
        <v>131</v>
      </c>
      <c r="I71" s="69" t="s">
        <v>37</v>
      </c>
      <c r="J71" s="64"/>
      <c r="K71" s="63" t="s">
        <v>37</v>
      </c>
      <c r="L71" s="64"/>
    </row>
    <row r="72" spans="1:12" ht="14.4" x14ac:dyDescent="0.3">
      <c r="A72" s="63" t="s">
        <v>128</v>
      </c>
      <c r="B72" s="70">
        <v>69</v>
      </c>
      <c r="C72" s="70" t="s">
        <v>64</v>
      </c>
      <c r="D72" s="73"/>
      <c r="E72" s="70" t="s">
        <v>60</v>
      </c>
      <c r="F72" s="73" t="s">
        <v>71</v>
      </c>
      <c r="G72" s="68" t="s">
        <v>80</v>
      </c>
      <c r="H72" s="63" t="s">
        <v>131</v>
      </c>
      <c r="I72" s="69" t="s">
        <v>37</v>
      </c>
      <c r="J72" s="64"/>
      <c r="K72" s="63" t="s">
        <v>37</v>
      </c>
      <c r="L72" s="64"/>
    </row>
    <row r="73" spans="1:12" ht="14.4" x14ac:dyDescent="0.3">
      <c r="A73" s="63" t="s">
        <v>128</v>
      </c>
      <c r="B73" s="70">
        <v>70</v>
      </c>
      <c r="C73" s="70" t="s">
        <v>64</v>
      </c>
      <c r="D73" s="73"/>
      <c r="E73" s="70" t="s">
        <v>57</v>
      </c>
      <c r="F73" s="73" t="s">
        <v>71</v>
      </c>
      <c r="G73" s="68" t="s">
        <v>80</v>
      </c>
      <c r="H73" s="63" t="s">
        <v>131</v>
      </c>
      <c r="I73" s="69" t="s">
        <v>37</v>
      </c>
      <c r="J73" s="64"/>
      <c r="K73" s="63" t="s">
        <v>37</v>
      </c>
      <c r="L73" s="64"/>
    </row>
    <row r="74" spans="1:12" ht="14.4" x14ac:dyDescent="0.3">
      <c r="A74" s="63" t="s">
        <v>128</v>
      </c>
      <c r="B74" s="70">
        <v>71</v>
      </c>
      <c r="C74" s="70" t="s">
        <v>64</v>
      </c>
      <c r="D74" s="73"/>
      <c r="E74" s="70" t="s">
        <v>58</v>
      </c>
      <c r="F74" s="73" t="s">
        <v>71</v>
      </c>
      <c r="G74" s="68" t="s">
        <v>80</v>
      </c>
      <c r="H74" s="63" t="s">
        <v>131</v>
      </c>
      <c r="I74" s="69" t="s">
        <v>37</v>
      </c>
      <c r="J74" s="64"/>
      <c r="K74" s="63" t="s">
        <v>37</v>
      </c>
      <c r="L74" s="64"/>
    </row>
    <row r="75" spans="1:12" ht="14.4" x14ac:dyDescent="0.3">
      <c r="A75" s="63" t="s">
        <v>128</v>
      </c>
      <c r="B75" s="70">
        <v>72</v>
      </c>
      <c r="C75" s="70" t="s">
        <v>64</v>
      </c>
      <c r="D75" s="73"/>
      <c r="E75" s="70" t="s">
        <v>59</v>
      </c>
      <c r="F75" s="73" t="s">
        <v>71</v>
      </c>
      <c r="G75" s="68" t="s">
        <v>80</v>
      </c>
      <c r="H75" s="63" t="s">
        <v>131</v>
      </c>
      <c r="I75" s="69" t="s">
        <v>37</v>
      </c>
      <c r="J75" s="64"/>
      <c r="K75" s="63" t="s">
        <v>37</v>
      </c>
      <c r="L75" s="64"/>
    </row>
    <row r="76" spans="1:12" ht="15" thickBot="1" x14ac:dyDescent="0.35">
      <c r="A76" s="76" t="s">
        <v>128</v>
      </c>
      <c r="B76" s="77">
        <v>73</v>
      </c>
      <c r="C76" s="77" t="s">
        <v>64</v>
      </c>
      <c r="D76" s="78"/>
      <c r="E76" s="77" t="s">
        <v>132</v>
      </c>
      <c r="F76" s="78" t="s">
        <v>71</v>
      </c>
      <c r="G76" s="79" t="s">
        <v>80</v>
      </c>
      <c r="H76" s="76" t="s">
        <v>131</v>
      </c>
      <c r="I76" s="80" t="s">
        <v>37</v>
      </c>
      <c r="J76" s="81"/>
      <c r="K76" s="76" t="s">
        <v>37</v>
      </c>
      <c r="L76" s="81"/>
    </row>
    <row r="77" spans="1:12" ht="14.4" thickTop="1" x14ac:dyDescent="0.3"/>
  </sheetData>
  <mergeCells count="3">
    <mergeCell ref="A2:K2"/>
    <mergeCell ref="A1:K1"/>
    <mergeCell ref="L1:L2"/>
  </mergeCells>
  <dataValidations count="5">
    <dataValidation type="list" allowBlank="1" showInputMessage="1" showErrorMessage="1" sqref="I77:I1048576">
      <formula1>$P$3:$P$6</formula1>
    </dataValidation>
    <dataValidation type="list" allowBlank="1" showInputMessage="1" showErrorMessage="1" sqref="D4:D60">
      <formula1>#REF!</formula1>
    </dataValidation>
    <dataValidation type="list" allowBlank="1" showInputMessage="1" showErrorMessage="1" sqref="I4:I76">
      <formula1>$P$3:$P$4</formula1>
    </dataValidation>
    <dataValidation type="list" allowBlank="1" showInputMessage="1" showErrorMessage="1" sqref="K4:K1048576">
      <formula1>$Q$3:$Q$5</formula1>
    </dataValidation>
    <dataValidation type="list" allowBlank="1" showInputMessage="1" showErrorMessage="1" sqref="D61:D76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A1:O37"/>
  <sheetViews>
    <sheetView zoomScaleNormal="100" workbookViewId="0">
      <selection activeCell="M11" sqref="M11"/>
    </sheetView>
  </sheetViews>
  <sheetFormatPr defaultColWidth="9.21875" defaultRowHeight="14.4" x14ac:dyDescent="0.3"/>
  <cols>
    <col min="1" max="1" width="8.77734375" style="13" customWidth="1"/>
    <col min="2" max="2" width="17.6640625" style="13" customWidth="1"/>
    <col min="3" max="3" width="9.5546875" style="13" customWidth="1"/>
    <col min="4" max="4" width="12.21875" style="13" customWidth="1"/>
    <col min="5" max="5" width="7.21875" style="13" customWidth="1"/>
    <col min="6" max="6" width="1.44140625" style="14" customWidth="1"/>
    <col min="7" max="7" width="7.44140625" style="13" customWidth="1"/>
    <col min="8" max="8" width="18.5546875" style="13" customWidth="1"/>
    <col min="9" max="9" width="9.5546875" style="13" customWidth="1"/>
    <col min="10" max="10" width="14.5546875" style="13" customWidth="1"/>
    <col min="11" max="11" width="3.21875" style="13" customWidth="1"/>
    <col min="12" max="12" width="18.5546875" style="13" customWidth="1"/>
    <col min="13" max="13" width="9.5546875" style="13" customWidth="1"/>
    <col min="14" max="14" width="11.44140625" style="13" customWidth="1"/>
    <col min="15" max="15" width="6.21875" style="13" customWidth="1"/>
    <col min="16" max="16" width="18.21875" style="13" bestFit="1" customWidth="1"/>
    <col min="17" max="16384" width="9.21875" style="13"/>
  </cols>
  <sheetData>
    <row r="1" spans="1:15" ht="15" customHeight="1" x14ac:dyDescent="0.3">
      <c r="A1" s="114" t="s">
        <v>40</v>
      </c>
      <c r="B1" s="115"/>
      <c r="C1" s="115"/>
      <c r="D1" s="115"/>
      <c r="E1" s="116"/>
      <c r="G1" s="114" t="s">
        <v>41</v>
      </c>
      <c r="H1" s="115"/>
      <c r="I1" s="115"/>
      <c r="J1" s="115"/>
      <c r="K1" s="115"/>
      <c r="L1" s="115"/>
      <c r="M1" s="115"/>
      <c r="N1" s="115"/>
      <c r="O1" s="116"/>
    </row>
    <row r="2" spans="1:15" ht="15" thickBot="1" x14ac:dyDescent="0.35">
      <c r="A2" s="117"/>
      <c r="B2" s="118"/>
      <c r="C2" s="118"/>
      <c r="D2" s="118"/>
      <c r="E2" s="119"/>
      <c r="G2" s="117"/>
      <c r="H2" s="118"/>
      <c r="I2" s="118"/>
      <c r="J2" s="118"/>
      <c r="K2" s="118"/>
      <c r="L2" s="118"/>
      <c r="M2" s="118"/>
      <c r="N2" s="118"/>
      <c r="O2" s="119"/>
    </row>
    <row r="3" spans="1:15" ht="15" thickBot="1" x14ac:dyDescent="0.35">
      <c r="A3" s="30"/>
      <c r="B3" s="31"/>
      <c r="C3" s="31"/>
      <c r="D3" s="32"/>
      <c r="E3" s="28"/>
      <c r="G3" s="20"/>
      <c r="H3" s="24"/>
      <c r="I3" s="24"/>
      <c r="J3" s="24"/>
      <c r="K3" s="24"/>
      <c r="L3" s="24"/>
      <c r="M3" s="24"/>
      <c r="N3" s="16"/>
      <c r="O3" s="18"/>
    </row>
    <row r="4" spans="1:15" ht="58.2" thickBot="1" x14ac:dyDescent="0.35">
      <c r="A4" s="20"/>
      <c r="B4" s="17"/>
      <c r="C4" s="17"/>
      <c r="D4" s="16"/>
      <c r="E4" s="18"/>
      <c r="G4" s="20"/>
      <c r="H4" s="44" t="s">
        <v>54</v>
      </c>
      <c r="I4" s="45" t="s">
        <v>50</v>
      </c>
      <c r="J4" s="46" t="s">
        <v>51</v>
      </c>
      <c r="K4" s="24"/>
      <c r="L4" s="24"/>
      <c r="M4" s="24"/>
      <c r="N4" s="16"/>
      <c r="O4" s="18"/>
    </row>
    <row r="5" spans="1:15" ht="30.75" customHeight="1" thickBot="1" x14ac:dyDescent="0.35">
      <c r="A5" s="20"/>
      <c r="B5" s="108" t="s">
        <v>53</v>
      </c>
      <c r="C5" s="109"/>
      <c r="D5" s="110"/>
      <c r="E5" s="18"/>
      <c r="G5" s="20"/>
      <c r="H5" s="47">
        <f>GETPIVOTDATA("ID",$B$7)</f>
        <v>57</v>
      </c>
      <c r="I5" s="48">
        <f>COUNTIF('Lista dei casi di test'!L:L,"Coerente")+COUNTIF('Lista dei casi di test'!L:L,"Non coerente")</f>
        <v>0</v>
      </c>
      <c r="J5" s="61">
        <f>I5/H5</f>
        <v>0</v>
      </c>
      <c r="K5" s="24"/>
      <c r="L5" s="24"/>
      <c r="M5" s="24"/>
      <c r="N5" s="16"/>
      <c r="O5" s="18"/>
    </row>
    <row r="6" spans="1:15" ht="5.25" customHeight="1" thickBot="1" x14ac:dyDescent="0.35">
      <c r="A6" s="20"/>
      <c r="B6" s="111"/>
      <c r="C6" s="112"/>
      <c r="D6" s="113"/>
      <c r="E6" s="18"/>
      <c r="G6" s="20"/>
      <c r="H6" s="42"/>
      <c r="I6" s="42"/>
      <c r="J6" s="43"/>
      <c r="K6" s="24"/>
      <c r="L6" s="24"/>
      <c r="M6" s="24"/>
      <c r="N6" s="16"/>
      <c r="O6" s="18"/>
    </row>
    <row r="7" spans="1:15" ht="18.75" customHeight="1" thickBot="1" x14ac:dyDescent="0.35">
      <c r="A7" s="20"/>
      <c r="B7" s="49" t="s">
        <v>47</v>
      </c>
      <c r="C7" s="40" t="s">
        <v>48</v>
      </c>
      <c r="D7" s="41" t="s">
        <v>46</v>
      </c>
      <c r="E7" s="18"/>
      <c r="G7" s="20"/>
      <c r="H7" s="42"/>
      <c r="I7" s="42"/>
      <c r="J7" s="43"/>
      <c r="K7" s="24"/>
      <c r="L7" s="24"/>
      <c r="M7" s="24"/>
      <c r="N7" s="16"/>
      <c r="O7" s="18"/>
    </row>
    <row r="8" spans="1:15" ht="18.75" customHeight="1" x14ac:dyDescent="0.3">
      <c r="A8" s="19"/>
      <c r="B8" s="50" t="s">
        <v>55</v>
      </c>
      <c r="C8" s="37"/>
      <c r="D8" s="29">
        <f>GETPIVOTDATA("ID",$B$7,"Stato test","Ko")/GETPIVOTDATA("ID",$B$7)</f>
        <v>0</v>
      </c>
      <c r="E8" s="18"/>
      <c r="G8" s="19"/>
      <c r="H8" s="108" t="s">
        <v>53</v>
      </c>
      <c r="I8" s="109"/>
      <c r="J8" s="110"/>
      <c r="K8" s="24"/>
      <c r="L8" s="108" t="s">
        <v>49</v>
      </c>
      <c r="M8" s="109"/>
      <c r="N8" s="110"/>
      <c r="O8" s="18"/>
    </row>
    <row r="9" spans="1:15" ht="15" thickBot="1" x14ac:dyDescent="0.35">
      <c r="A9" s="33"/>
      <c r="B9" s="51" t="s">
        <v>37</v>
      </c>
      <c r="C9" s="38">
        <v>57</v>
      </c>
      <c r="D9" s="29">
        <f>GETPIVOTDATA("ID",$B$7,"Stato test","Ok")/GETPIVOTDATA("ID",$B$7)</f>
        <v>1</v>
      </c>
      <c r="E9" s="18"/>
      <c r="G9" s="33"/>
      <c r="H9" s="120"/>
      <c r="I9" s="121"/>
      <c r="J9" s="122"/>
      <c r="K9" s="24"/>
      <c r="L9" s="120"/>
      <c r="M9" s="121"/>
      <c r="N9" s="122"/>
      <c r="O9" s="18"/>
    </row>
    <row r="10" spans="1:15" ht="15" thickBot="1" x14ac:dyDescent="0.35">
      <c r="A10" s="33"/>
      <c r="B10" s="52" t="s">
        <v>123</v>
      </c>
      <c r="C10" s="39">
        <v>57</v>
      </c>
      <c r="D10" s="26"/>
      <c r="E10" s="18"/>
      <c r="G10" s="33"/>
      <c r="H10" s="58" t="s">
        <v>124</v>
      </c>
      <c r="I10" s="59" t="s">
        <v>48</v>
      </c>
      <c r="J10" s="53" t="s">
        <v>46</v>
      </c>
      <c r="K10" s="17"/>
      <c r="L10" s="57" t="s">
        <v>124</v>
      </c>
      <c r="M10" s="60" t="s">
        <v>48</v>
      </c>
      <c r="N10" s="41" t="s">
        <v>46</v>
      </c>
      <c r="O10" s="18"/>
    </row>
    <row r="11" spans="1:15" x14ac:dyDescent="0.3">
      <c r="A11" s="33"/>
      <c r="B11" s="15"/>
      <c r="C11" s="15"/>
      <c r="D11" s="16"/>
      <c r="E11" s="18"/>
      <c r="G11" s="33"/>
      <c r="H11" s="55" t="s">
        <v>39</v>
      </c>
      <c r="I11" s="34"/>
      <c r="J11" s="29">
        <f>GETPIVOTDATA("ID",$H$10,"Verifica DSI","Non verificato")/GETPIVOTDATA("ID",$H$10)</f>
        <v>0</v>
      </c>
      <c r="K11" s="17"/>
      <c r="L11" s="54" t="s">
        <v>45</v>
      </c>
      <c r="M11" s="35"/>
      <c r="N11" s="29" t="e">
        <f>GETPIVOTDATA("ID",$L$10,"Incorenza stati","Coerente")/GETPIVOTDATA("ID",$L$10)</f>
        <v>#DIV/0!</v>
      </c>
      <c r="O11" s="18"/>
    </row>
    <row r="12" spans="1:15" ht="15" thickBot="1" x14ac:dyDescent="0.35">
      <c r="A12" s="33"/>
      <c r="B12" s="14"/>
      <c r="C12" s="14"/>
      <c r="D12" s="14"/>
      <c r="E12" s="18"/>
      <c r="G12" s="33"/>
      <c r="H12" s="54" t="s">
        <v>37</v>
      </c>
      <c r="I12" s="35">
        <v>57</v>
      </c>
      <c r="J12" s="29">
        <f>GETPIVOTDATA("ID",$H$10,"Verifica DSI","Ok")/GETPIVOTDATA("ID",$H$10)</f>
        <v>1</v>
      </c>
      <c r="K12" s="17"/>
      <c r="L12" s="56" t="s">
        <v>44</v>
      </c>
      <c r="M12" s="35"/>
      <c r="N12" s="29" t="e">
        <f>GETPIVOTDATA("ID",$L$10,"Incorenza stati","Non coerente")/GETPIVOTDATA("ID",$L$10)</f>
        <v>#DIV/0!</v>
      </c>
      <c r="O12" s="18"/>
    </row>
    <row r="13" spans="1:15" ht="15" thickBot="1" x14ac:dyDescent="0.35">
      <c r="A13" s="33"/>
      <c r="B13" s="14"/>
      <c r="C13" s="14"/>
      <c r="D13" s="14"/>
      <c r="E13" s="18"/>
      <c r="G13" s="33"/>
      <c r="H13" s="56" t="s">
        <v>38</v>
      </c>
      <c r="I13" s="35"/>
      <c r="J13" s="29">
        <f>GETPIVOTDATA("ID",$H$10,"Verifica DSI","Ko")/GETPIVOTDATA("ID",$H$10)</f>
        <v>0</v>
      </c>
      <c r="K13" s="17"/>
      <c r="L13" s="56" t="s">
        <v>123</v>
      </c>
      <c r="M13" s="36"/>
      <c r="N13" s="26"/>
      <c r="O13" s="18"/>
    </row>
    <row r="14" spans="1:15" ht="15" thickBot="1" x14ac:dyDescent="0.35">
      <c r="A14" s="20"/>
      <c r="B14" s="14"/>
      <c r="C14" s="14"/>
      <c r="D14" s="14"/>
      <c r="E14" s="18"/>
      <c r="G14" s="20"/>
      <c r="H14" s="59" t="s">
        <v>123</v>
      </c>
      <c r="I14" s="36">
        <v>57</v>
      </c>
      <c r="J14" s="26"/>
      <c r="K14" s="27"/>
      <c r="L14" s="17"/>
      <c r="M14" s="17"/>
      <c r="N14" s="17"/>
      <c r="O14" s="18"/>
    </row>
    <row r="15" spans="1:15" ht="15" thickBot="1" x14ac:dyDescent="0.35">
      <c r="A15" s="25"/>
      <c r="B15" s="21"/>
      <c r="C15" s="21"/>
      <c r="D15" s="22"/>
      <c r="E15" s="23"/>
      <c r="G15" s="25"/>
      <c r="H15" s="21"/>
      <c r="I15" s="21"/>
      <c r="J15" s="21"/>
      <c r="K15" s="21"/>
      <c r="L15" s="21"/>
      <c r="M15" s="21"/>
      <c r="N15" s="21"/>
      <c r="O15" s="23"/>
    </row>
    <row r="16" spans="1:15" x14ac:dyDescent="0.3">
      <c r="A16"/>
      <c r="B16"/>
      <c r="C16"/>
      <c r="H16"/>
      <c r="I16"/>
      <c r="J16"/>
      <c r="L16"/>
      <c r="M16"/>
      <c r="N16"/>
    </row>
    <row r="17" spans="1:14" x14ac:dyDescent="0.3">
      <c r="A17"/>
      <c r="B17"/>
      <c r="C17"/>
      <c r="H17"/>
      <c r="I17"/>
      <c r="J17"/>
      <c r="L17"/>
      <c r="M17"/>
      <c r="N17"/>
    </row>
    <row r="18" spans="1:14" x14ac:dyDescent="0.3">
      <c r="A18"/>
      <c r="B18"/>
      <c r="C18"/>
      <c r="H18"/>
      <c r="I18"/>
      <c r="J18"/>
      <c r="L18"/>
      <c r="M18"/>
      <c r="N18"/>
    </row>
    <row r="19" spans="1:14" x14ac:dyDescent="0.3">
      <c r="A19"/>
      <c r="B19"/>
      <c r="C19"/>
      <c r="H19"/>
      <c r="I19"/>
      <c r="J19"/>
      <c r="L19"/>
      <c r="M19"/>
      <c r="N19"/>
    </row>
    <row r="20" spans="1:14" x14ac:dyDescent="0.3">
      <c r="A20"/>
      <c r="B20"/>
      <c r="C20"/>
      <c r="H20"/>
      <c r="I20"/>
      <c r="J20"/>
      <c r="L20"/>
      <c r="M20"/>
      <c r="N20"/>
    </row>
    <row r="21" spans="1:14" x14ac:dyDescent="0.3">
      <c r="A21"/>
      <c r="B21"/>
      <c r="C21"/>
      <c r="H21"/>
      <c r="I21"/>
      <c r="J21"/>
      <c r="L21"/>
      <c r="M21"/>
      <c r="N21"/>
    </row>
    <row r="22" spans="1:14" x14ac:dyDescent="0.3">
      <c r="A22"/>
      <c r="B22"/>
      <c r="C22"/>
      <c r="H22"/>
      <c r="I22"/>
      <c r="J22"/>
      <c r="L22"/>
      <c r="M22"/>
      <c r="N22"/>
    </row>
    <row r="23" spans="1:14" x14ac:dyDescent="0.3">
      <c r="A23"/>
      <c r="B23"/>
      <c r="C23"/>
      <c r="G23"/>
      <c r="H23"/>
      <c r="I23"/>
      <c r="J23"/>
      <c r="K23"/>
      <c r="L23"/>
      <c r="M23"/>
      <c r="N23"/>
    </row>
    <row r="24" spans="1:14" x14ac:dyDescent="0.3">
      <c r="A24"/>
      <c r="B24"/>
      <c r="C24"/>
      <c r="G24"/>
      <c r="H24"/>
      <c r="I24"/>
      <c r="J24"/>
      <c r="K24"/>
      <c r="L24"/>
      <c r="M24"/>
      <c r="N24"/>
    </row>
    <row r="25" spans="1:14" x14ac:dyDescent="0.3">
      <c r="A25"/>
      <c r="B25"/>
      <c r="C25"/>
      <c r="G25"/>
      <c r="H25"/>
      <c r="I25"/>
      <c r="J25"/>
      <c r="K25"/>
      <c r="L25"/>
      <c r="M25"/>
      <c r="N25"/>
    </row>
    <row r="26" spans="1:14" x14ac:dyDescent="0.3">
      <c r="G26"/>
      <c r="H26"/>
      <c r="I26"/>
      <c r="J26"/>
      <c r="K26"/>
      <c r="L26"/>
      <c r="M26"/>
    </row>
    <row r="27" spans="1:14" x14ac:dyDescent="0.3">
      <c r="G27"/>
      <c r="H27"/>
      <c r="I27"/>
      <c r="J27"/>
      <c r="K27"/>
      <c r="L27"/>
      <c r="M27"/>
    </row>
    <row r="28" spans="1:14" x14ac:dyDescent="0.3">
      <c r="G28"/>
      <c r="H28"/>
      <c r="I28"/>
      <c r="J28"/>
      <c r="K28"/>
      <c r="L28"/>
      <c r="M28"/>
    </row>
    <row r="29" spans="1:14" x14ac:dyDescent="0.3">
      <c r="G29"/>
      <c r="H29"/>
      <c r="I29"/>
      <c r="J29"/>
      <c r="K29"/>
      <c r="L29"/>
      <c r="M29"/>
    </row>
    <row r="30" spans="1:14" x14ac:dyDescent="0.3">
      <c r="G30"/>
      <c r="H30"/>
      <c r="I30"/>
      <c r="J30"/>
      <c r="K30"/>
      <c r="L30"/>
      <c r="M30"/>
    </row>
    <row r="31" spans="1:14" x14ac:dyDescent="0.3">
      <c r="G31"/>
      <c r="H31"/>
      <c r="I31"/>
      <c r="J31"/>
      <c r="K31"/>
      <c r="L31"/>
      <c r="M31"/>
    </row>
    <row r="32" spans="1:14" x14ac:dyDescent="0.3">
      <c r="G32"/>
      <c r="H32"/>
      <c r="I32"/>
      <c r="J32"/>
      <c r="K32"/>
      <c r="L32"/>
      <c r="M32"/>
    </row>
    <row r="33" spans="7:13" x14ac:dyDescent="0.3">
      <c r="G33"/>
      <c r="H33"/>
      <c r="I33"/>
      <c r="J33"/>
      <c r="K33"/>
      <c r="L33"/>
      <c r="M33"/>
    </row>
    <row r="34" spans="7:13" x14ac:dyDescent="0.3">
      <c r="G34"/>
      <c r="H34"/>
      <c r="I34"/>
      <c r="J34"/>
      <c r="K34"/>
      <c r="L34"/>
      <c r="M34"/>
    </row>
    <row r="35" spans="7:13" x14ac:dyDescent="0.3">
      <c r="G35"/>
      <c r="H35"/>
      <c r="I35"/>
      <c r="J35"/>
      <c r="K35"/>
      <c r="L35"/>
      <c r="M35"/>
    </row>
    <row r="36" spans="7:13" x14ac:dyDescent="0.3">
      <c r="H36"/>
      <c r="I36"/>
      <c r="J36"/>
      <c r="L36"/>
      <c r="M36"/>
    </row>
    <row r="37" spans="7:13" x14ac:dyDescent="0.3">
      <c r="H37"/>
      <c r="I37"/>
      <c r="J37"/>
      <c r="L37"/>
      <c r="M37"/>
    </row>
  </sheetData>
  <mergeCells count="5">
    <mergeCell ref="B5:D6"/>
    <mergeCell ref="A1:E2"/>
    <mergeCell ref="G1:O2"/>
    <mergeCell ref="L8:N9"/>
    <mergeCell ref="H8:J9"/>
  </mergeCells>
  <conditionalFormatting sqref="J5">
    <cfRule type="expression" dxfId="101" priority="1">
      <formula>"&lt;25"</formula>
    </cfRule>
  </conditionalFormatting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2:F10"/>
  <sheetViews>
    <sheetView workbookViewId="0">
      <selection activeCell="B10" sqref="B10"/>
    </sheetView>
  </sheetViews>
  <sheetFormatPr defaultRowHeight="15.6" x14ac:dyDescent="0.3"/>
  <cols>
    <col min="1" max="1" width="1.6640625" style="82" customWidth="1"/>
    <col min="2" max="2" width="3.21875" style="82" customWidth="1"/>
    <col min="3" max="3" width="32" style="82" bestFit="1" customWidth="1"/>
    <col min="4" max="4" width="15.21875" style="82" bestFit="1" customWidth="1"/>
    <col min="5" max="5" width="28.109375" style="82" customWidth="1"/>
    <col min="6" max="6" width="31.77734375" style="82" bestFit="1" customWidth="1"/>
    <col min="7" max="16384" width="8.88671875" style="82"/>
  </cols>
  <sheetData>
    <row r="2" spans="2:6" x14ac:dyDescent="0.3">
      <c r="B2" s="124" t="s">
        <v>104</v>
      </c>
      <c r="C2" s="124"/>
      <c r="D2" s="84" t="s">
        <v>110</v>
      </c>
      <c r="E2" s="85" t="s">
        <v>105</v>
      </c>
      <c r="F2" s="85" t="s">
        <v>106</v>
      </c>
    </row>
    <row r="3" spans="2:6" ht="15.6" customHeight="1" x14ac:dyDescent="0.3">
      <c r="B3" s="86">
        <v>1</v>
      </c>
      <c r="C3" s="86" t="s">
        <v>95</v>
      </c>
      <c r="D3" s="86" t="s">
        <v>111</v>
      </c>
      <c r="E3" s="88" t="s">
        <v>122</v>
      </c>
      <c r="F3" s="86"/>
    </row>
    <row r="4" spans="2:6" x14ac:dyDescent="0.3">
      <c r="B4" s="86">
        <v>2</v>
      </c>
      <c r="C4" s="86" t="s">
        <v>94</v>
      </c>
      <c r="D4" s="123" t="s">
        <v>112</v>
      </c>
      <c r="E4" s="123" t="s">
        <v>115</v>
      </c>
      <c r="F4" s="86" t="s">
        <v>116</v>
      </c>
    </row>
    <row r="5" spans="2:6" x14ac:dyDescent="0.3">
      <c r="B5" s="86">
        <v>3</v>
      </c>
      <c r="C5" s="86" t="s">
        <v>93</v>
      </c>
      <c r="D5" s="123"/>
      <c r="E5" s="123"/>
      <c r="F5" s="86" t="s">
        <v>117</v>
      </c>
    </row>
    <row r="6" spans="2:6" x14ac:dyDescent="0.3">
      <c r="B6" s="86">
        <v>4</v>
      </c>
      <c r="C6" s="86" t="s">
        <v>92</v>
      </c>
      <c r="D6" s="86" t="s">
        <v>111</v>
      </c>
      <c r="E6" s="88"/>
      <c r="F6" s="86" t="s">
        <v>113</v>
      </c>
    </row>
    <row r="7" spans="2:6" x14ac:dyDescent="0.3">
      <c r="B7" s="86">
        <v>5</v>
      </c>
      <c r="C7" s="86" t="s">
        <v>119</v>
      </c>
      <c r="D7" s="86" t="s">
        <v>111</v>
      </c>
      <c r="E7" s="88"/>
      <c r="F7" s="86"/>
    </row>
    <row r="8" spans="2:6" x14ac:dyDescent="0.3">
      <c r="B8" s="86">
        <v>6</v>
      </c>
      <c r="C8" s="86" t="s">
        <v>120</v>
      </c>
      <c r="D8" s="86" t="s">
        <v>118</v>
      </c>
      <c r="E8" s="88" t="s">
        <v>121</v>
      </c>
      <c r="F8" s="86"/>
    </row>
    <row r="10" spans="2:6" x14ac:dyDescent="0.3">
      <c r="C10" s="87" t="s">
        <v>114</v>
      </c>
    </row>
  </sheetData>
  <mergeCells count="3">
    <mergeCell ref="E4:E5"/>
    <mergeCell ref="B2:C2"/>
    <mergeCell ref="D4:D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2:C40"/>
  <sheetViews>
    <sheetView topLeftCell="A4" workbookViewId="0">
      <selection activeCell="J11" sqref="J11"/>
    </sheetView>
  </sheetViews>
  <sheetFormatPr defaultRowHeight="15.6" x14ac:dyDescent="0.3"/>
  <cols>
    <col min="1" max="1" width="1.6640625" style="82" customWidth="1"/>
    <col min="2" max="2" width="4.44140625" style="82" customWidth="1"/>
    <col min="3" max="3" width="38.33203125" style="82" bestFit="1" customWidth="1"/>
    <col min="4" max="4" width="29.77734375" style="82" bestFit="1" customWidth="1"/>
    <col min="5" max="16384" width="8.88671875" style="82"/>
  </cols>
  <sheetData>
    <row r="2" spans="3:3" x14ac:dyDescent="0.3">
      <c r="C2" s="83" t="s">
        <v>109</v>
      </c>
    </row>
    <row r="3" spans="3:3" customFormat="1" x14ac:dyDescent="0.3">
      <c r="C3" s="83" t="s">
        <v>107</v>
      </c>
    </row>
    <row r="4" spans="3:3" customFormat="1" ht="14.4" x14ac:dyDescent="0.3"/>
    <row r="5" spans="3:3" customFormat="1" ht="14.4" x14ac:dyDescent="0.3"/>
    <row r="6" spans="3:3" customFormat="1" ht="14.4" x14ac:dyDescent="0.3"/>
    <row r="7" spans="3:3" customFormat="1" ht="14.4" x14ac:dyDescent="0.3"/>
    <row r="8" spans="3:3" customFormat="1" ht="14.4" x14ac:dyDescent="0.3"/>
    <row r="9" spans="3:3" customFormat="1" ht="14.4" x14ac:dyDescent="0.3"/>
    <row r="10" spans="3:3" customFormat="1" ht="14.4" x14ac:dyDescent="0.3"/>
    <row r="11" spans="3:3" customFormat="1" ht="14.4" x14ac:dyDescent="0.3"/>
    <row r="12" spans="3:3" customFormat="1" ht="14.4" x14ac:dyDescent="0.3"/>
    <row r="13" spans="3:3" customFormat="1" ht="14.4" x14ac:dyDescent="0.3"/>
    <row r="14" spans="3:3" customFormat="1" ht="14.4" x14ac:dyDescent="0.3"/>
    <row r="15" spans="3:3" x14ac:dyDescent="0.3">
      <c r="C15" s="83" t="s">
        <v>108</v>
      </c>
    </row>
    <row r="32" spans="3:3" x14ac:dyDescent="0.3">
      <c r="C32" s="83" t="s">
        <v>96</v>
      </c>
    </row>
    <row r="40" spans="3:3" x14ac:dyDescent="0.3">
      <c r="C40" s="83" t="s">
        <v>97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5EE125-43E6-46CF-BE7E-DF899F9AE08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302E80F-5264-4B4D-ABB5-B564D1D5A2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A56FCF-C5F4-4BE8-A3D4-155BB73757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Copertina</vt:lpstr>
      <vt:lpstr>Lista dei casi di test</vt:lpstr>
      <vt:lpstr>Sintesi</vt:lpstr>
      <vt:lpstr>Step</vt:lpstr>
      <vt:lpstr>Query SQL</vt:lpstr>
      <vt:lpstr>Sintesi!Area_stampa</vt:lpstr>
    </vt:vector>
  </TitlesOfParts>
  <Company>Intesa-Sanpaolo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Savegnago Stefano</dc:creator>
  <cp:lastModifiedBy>Cutano, Ilaria</cp:lastModifiedBy>
  <dcterms:created xsi:type="dcterms:W3CDTF">2016-05-16T12:39:54Z</dcterms:created>
  <dcterms:modified xsi:type="dcterms:W3CDTF">2017-05-30T12:26:36Z</dcterms:modified>
</cp:coreProperties>
</file>